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路面工程数量表" sheetId="16" r:id="rId1"/>
  </sheets>
  <definedNames>
    <definedName name="_xlnm.Print_Area" localSheetId="0">路面工程数量表!$A$1:$U$36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<sst xmlns="http://schemas.openxmlformats.org/spreadsheetml/2006/main" count="62" uniqueCount="30">
  <si>
    <t>水 泥 砼 路 面 工 程 数 量 表</t>
  </si>
  <si>
    <t>资源县两水乡凤水村杉板桥至古牛河屯级道路硬化工程</t>
  </si>
  <si>
    <t>SIII-8</t>
  </si>
  <si>
    <r>
      <rPr>
        <sz val="12"/>
        <rFont val="宋体"/>
        <charset val="134"/>
      </rPr>
      <t>共 1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页</t>
    </r>
    <r>
      <rPr>
        <sz val="12"/>
        <rFont val="宋体"/>
        <charset val="134"/>
      </rPr>
      <t xml:space="preserve">  共 1 页</t>
    </r>
  </si>
  <si>
    <t>序号</t>
  </si>
  <si>
    <t>起讫桩号</t>
  </si>
  <si>
    <t>长度（m）</t>
  </si>
  <si>
    <t>错车道加宽</t>
  </si>
  <si>
    <t>行车道</t>
  </si>
  <si>
    <t>土路肩</t>
  </si>
  <si>
    <t>备注</t>
  </si>
  <si>
    <t>砂砾调平层</t>
  </si>
  <si>
    <t>水泥砼面层</t>
  </si>
  <si>
    <t>路拱整修</t>
  </si>
  <si>
    <t>破除旧路面</t>
  </si>
  <si>
    <t>培土</t>
  </si>
  <si>
    <r>
      <rPr>
        <sz val="12"/>
        <rFont val="宋体"/>
        <charset val="134"/>
      </rPr>
      <t xml:space="preserve">面积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（1000m²）</t>
    </r>
  </si>
  <si>
    <t>宽度（m）</t>
  </si>
  <si>
    <t>厚度（cm）</t>
  </si>
  <si>
    <t>面积   （1000m²）</t>
  </si>
  <si>
    <r>
      <rPr>
        <sz val="12"/>
        <rFont val="宋体"/>
        <charset val="134"/>
      </rPr>
      <t>宽度</t>
    </r>
    <r>
      <rPr>
        <sz val="12"/>
        <rFont val="Times New Roman"/>
        <charset val="134"/>
      </rPr>
      <t xml:space="preserve"> (m)</t>
    </r>
  </si>
  <si>
    <r>
      <rPr>
        <sz val="12"/>
        <rFont val="宋体"/>
        <charset val="134"/>
      </rPr>
      <t>面积</t>
    </r>
    <r>
      <rPr>
        <sz val="12"/>
        <rFont val="Times New Roman"/>
        <charset val="0"/>
      </rPr>
      <t>(1000m</t>
    </r>
    <r>
      <rPr>
        <vertAlign val="superscript"/>
        <sz val="12"/>
        <rFont val="Times New Roman"/>
        <charset val="0"/>
      </rPr>
      <t>2</t>
    </r>
    <r>
      <rPr>
        <sz val="12"/>
        <rFont val="Times New Roman"/>
        <charset val="0"/>
      </rPr>
      <t>)</t>
    </r>
  </si>
  <si>
    <t>立方  （m³）</t>
  </si>
  <si>
    <t>立方  （1000m³）</t>
  </si>
  <si>
    <t xml:space="preserve">         2
</t>
  </si>
  <si>
    <t>～</t>
  </si>
  <si>
    <t>头部尾部各破除5米,重铺接顺路面</t>
  </si>
  <si>
    <t>尾部破除5米,重铺接顺路面</t>
  </si>
  <si>
    <t>合计</t>
  </si>
  <si>
    <t>编制：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</si>
</sst>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  <numFmt numFmtId="178" formatCode="0.000_ "/>
    <numFmt numFmtId="179" formatCode="\K0\+000"/>
    <numFmt numFmtId="180" formatCode="0.000"/>
    <numFmt numFmtId="181" formatCode="\F\K0\+000"/>
  </numFmts>
  <fonts count="26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2"/>
      <name val="Times New Roman"/>
      <charset val="134"/>
    </font>
    <font>
      <sz val="12"/>
      <name val="Times New Roman"/>
      <charset val="0"/>
    </font>
    <font>
      <vertAlign val="superscript"/>
      <sz val="12"/>
      <name val="Times New Roman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26" applyNumberFormat="0" applyAlignment="0" applyProtection="0">
      <alignment vertical="center"/>
    </xf>
    <xf numFmtId="0" fontId="13" fillId="4" borderId="27" applyNumberFormat="0" applyAlignment="0" applyProtection="0">
      <alignment vertical="center"/>
    </xf>
    <xf numFmtId="0" fontId="14" fillId="4" borderId="26" applyNumberFormat="0" applyAlignment="0" applyProtection="0">
      <alignment vertical="center"/>
    </xf>
    <xf numFmtId="0" fontId="15" fillId="5" borderId="28" applyNumberFormat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70">
    <xf numFmtId="0" fontId="0" fillId="0" borderId="0" xfId="0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1" fillId="0" borderId="0" xfId="0" applyFont="1" applyAlignment="1">
      <alignment horizontal="center" vertical="distributed"/>
    </xf>
    <xf numFmtId="0" fontId="2" fillId="0" borderId="0" xfId="0" applyFont="1" applyAlignment="1">
      <alignment horizontal="center" vertical="distributed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179" fontId="0" fillId="0" borderId="12" xfId="0" applyNumberFormat="1" applyFont="1" applyBorder="1" applyAlignment="1">
      <alignment horizontal="center" vertical="center"/>
    </xf>
    <xf numFmtId="179" fontId="0" fillId="0" borderId="13" xfId="0" applyNumberFormat="1" applyFont="1" applyBorder="1" applyAlignment="1">
      <alignment horizontal="left" vertical="center"/>
    </xf>
    <xf numFmtId="180" fontId="0" fillId="0" borderId="9" xfId="0" applyNumberFormat="1" applyFont="1" applyBorder="1" applyAlignment="1">
      <alignment horizontal="center" vertical="center"/>
    </xf>
    <xf numFmtId="176" fontId="0" fillId="0" borderId="9" xfId="0" applyNumberFormat="1" applyFont="1" applyBorder="1" applyAlignment="1">
      <alignment horizontal="center" vertical="center"/>
    </xf>
    <xf numFmtId="181" fontId="0" fillId="0" borderId="12" xfId="0" applyNumberFormat="1" applyFont="1" applyBorder="1" applyAlignment="1">
      <alignment horizontal="center" vertical="center"/>
    </xf>
    <xf numFmtId="181" fontId="0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80" fontId="0" fillId="0" borderId="16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176" fontId="2" fillId="0" borderId="0" xfId="0" applyNumberFormat="1" applyFont="1" applyAlignment="1">
      <alignment horizontal="center" vertical="distributed"/>
    </xf>
    <xf numFmtId="177" fontId="2" fillId="0" borderId="0" xfId="0" applyNumberFormat="1" applyFont="1" applyAlignment="1">
      <alignment horizontal="center" vertical="distributed"/>
    </xf>
    <xf numFmtId="176" fontId="0" fillId="0" borderId="0" xfId="0" applyNumberFormat="1" applyFont="1"/>
    <xf numFmtId="177" fontId="0" fillId="0" borderId="0" xfId="0" applyNumberFormat="1" applyFont="1" applyAlignment="1">
      <alignment horizontal="center"/>
    </xf>
    <xf numFmtId="177" fontId="0" fillId="0" borderId="9" xfId="0" applyNumberFormat="1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6" fontId="0" fillId="0" borderId="9" xfId="0" applyNumberFormat="1" applyFont="1" applyBorder="1" applyAlignment="1">
      <alignment horizontal="center" vertical="center" wrapText="1"/>
    </xf>
    <xf numFmtId="177" fontId="0" fillId="0" borderId="9" xfId="0" applyNumberFormat="1" applyFont="1" applyBorder="1" applyAlignment="1">
      <alignment horizontal="center" vertical="center" wrapText="1"/>
    </xf>
    <xf numFmtId="178" fontId="0" fillId="0" borderId="9" xfId="0" applyNumberFormat="1" applyFont="1" applyBorder="1" applyAlignment="1">
      <alignment horizontal="center" vertical="center"/>
    </xf>
    <xf numFmtId="177" fontId="0" fillId="0" borderId="9" xfId="0" applyNumberFormat="1" applyFont="1" applyFill="1" applyBorder="1" applyAlignment="1">
      <alignment horizontal="center" vertical="center"/>
    </xf>
    <xf numFmtId="176" fontId="0" fillId="0" borderId="16" xfId="0" applyNumberFormat="1" applyFont="1" applyBorder="1" applyAlignment="1">
      <alignment horizontal="center" vertical="center"/>
    </xf>
    <xf numFmtId="177" fontId="0" fillId="0" borderId="16" xfId="0" applyNumberFormat="1" applyFont="1" applyBorder="1" applyAlignment="1">
      <alignment horizontal="center" vertical="center"/>
    </xf>
    <xf numFmtId="177" fontId="0" fillId="0" borderId="0" xfId="0" applyNumberFormat="1" applyFont="1"/>
    <xf numFmtId="178" fontId="2" fillId="0" borderId="0" xfId="0" applyNumberFormat="1" applyFont="1" applyAlignment="1">
      <alignment horizontal="center" vertical="distributed"/>
    </xf>
    <xf numFmtId="178" fontId="0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8" fontId="0" fillId="0" borderId="6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178" fontId="0" fillId="0" borderId="9" xfId="0" applyNumberFormat="1" applyFont="1" applyBorder="1" applyAlignment="1">
      <alignment horizontal="center" vertical="center" wrapText="1"/>
    </xf>
    <xf numFmtId="177" fontId="0" fillId="0" borderId="18" xfId="0" applyNumberFormat="1" applyFont="1" applyBorder="1" applyAlignment="1">
      <alignment horizontal="center" vertical="center"/>
    </xf>
    <xf numFmtId="178" fontId="0" fillId="0" borderId="9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78" fontId="0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8" fontId="0" fillId="0" borderId="16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78" fontId="0" fillId="0" borderId="0" xfId="0" applyNumberFormat="1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494030</xdr:colOff>
      <xdr:row>32</xdr:row>
      <xdr:rowOff>379730</xdr:rowOff>
    </xdr:from>
    <xdr:to>
      <xdr:col>5</xdr:col>
      <xdr:colOff>323215</xdr:colOff>
      <xdr:row>34</xdr:row>
      <xdr:rowOff>161290</xdr:rowOff>
    </xdr:to>
    <xdr:pic>
      <xdr:nvPicPr>
        <xdr:cNvPr id="2" name="图片 1"/>
        <xdr:cNvPicPr>
          <a:picLocks noChangeAspect="1"/>
        </xdr:cNvPicPr>
      </xdr:nvPicPr>
      <xdr:blipFill>
        <a:blip r:embed="rId1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2789555" y="11971655"/>
          <a:ext cx="791210" cy="416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0</xdr:colOff>
      <xdr:row>33</xdr:row>
      <xdr:rowOff>87630</xdr:rowOff>
    </xdr:from>
    <xdr:to>
      <xdr:col>17</xdr:col>
      <xdr:colOff>594995</xdr:colOff>
      <xdr:row>35</xdr:row>
      <xdr:rowOff>8255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2592050" y="12060555"/>
          <a:ext cx="594995" cy="355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indexed="14"/>
  </sheetPr>
  <dimension ref="A1:U34"/>
  <sheetViews>
    <sheetView tabSelected="1" view="pageBreakPreview" zoomScale="90" zoomScalePageLayoutView="75" zoomScaleNormal="100" topLeftCell="A5" workbookViewId="0">
      <selection activeCell="T19" sqref="T19"/>
    </sheetView>
  </sheetViews>
  <sheetFormatPr defaultColWidth="9" defaultRowHeight="14.25"/>
  <cols>
    <col min="1" max="1" width="8.625" customWidth="1"/>
    <col min="2" max="2" width="9.5" customWidth="1"/>
    <col min="3" max="3" width="3.375" customWidth="1"/>
    <col min="4" max="4" width="8.625" customWidth="1"/>
    <col min="5" max="6" width="12.625" customWidth="1"/>
    <col min="7" max="8" width="8.625" customWidth="1"/>
    <col min="9" max="9" width="11.625" customWidth="1"/>
    <col min="10" max="11" width="8.625" customWidth="1"/>
    <col min="12" max="14" width="11.625" customWidth="1"/>
    <col min="15" max="15" width="8.625" style="1" customWidth="1"/>
    <col min="16" max="16" width="8.625" style="2" customWidth="1"/>
    <col min="17" max="17" width="11.625" customWidth="1"/>
    <col min="18" max="19" width="8.625" customWidth="1"/>
    <col min="20" max="20" width="10.625" style="3" customWidth="1"/>
    <col min="21" max="21" width="32.2166666666667" customWidth="1"/>
  </cols>
  <sheetData>
    <row r="1" ht="25.5" customHeight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40"/>
      <c r="P1" s="41"/>
      <c r="Q1" s="5"/>
      <c r="R1" s="5"/>
      <c r="S1" s="5"/>
      <c r="T1" s="53"/>
      <c r="U1" s="5"/>
    </row>
    <row r="2" spans="1:14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20.25" customHeight="1" spans="1:21">
      <c r="A3" s="8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42"/>
      <c r="P3" s="43"/>
      <c r="Q3" s="38"/>
      <c r="R3" s="18"/>
      <c r="S3" s="38" t="s">
        <v>2</v>
      </c>
      <c r="T3" s="54"/>
      <c r="U3" s="55" t="s">
        <v>3</v>
      </c>
    </row>
    <row r="4" ht="19.5" customHeight="1" spans="1:21">
      <c r="A4" s="10" t="s">
        <v>4</v>
      </c>
      <c r="B4" s="11" t="s">
        <v>5</v>
      </c>
      <c r="C4" s="11"/>
      <c r="D4" s="12"/>
      <c r="E4" s="13" t="s">
        <v>6</v>
      </c>
      <c r="F4" s="14" t="s">
        <v>7</v>
      </c>
      <c r="G4" s="15" t="s">
        <v>8</v>
      </c>
      <c r="H4" s="16"/>
      <c r="I4" s="16"/>
      <c r="J4" s="16"/>
      <c r="K4" s="16"/>
      <c r="L4" s="16"/>
      <c r="M4" s="16"/>
      <c r="N4" s="16"/>
      <c r="O4" s="16"/>
      <c r="P4" s="16"/>
      <c r="Q4" s="16"/>
      <c r="R4" s="56" t="s">
        <v>9</v>
      </c>
      <c r="S4" s="57"/>
      <c r="T4" s="58"/>
      <c r="U4" s="59" t="s">
        <v>10</v>
      </c>
    </row>
    <row r="5" ht="19.5" customHeight="1" spans="1:21">
      <c r="A5" s="17"/>
      <c r="B5" s="18"/>
      <c r="C5" s="18"/>
      <c r="D5" s="19"/>
      <c r="E5" s="20"/>
      <c r="F5" s="21"/>
      <c r="G5" s="21" t="s">
        <v>11</v>
      </c>
      <c r="H5" s="21"/>
      <c r="I5" s="21"/>
      <c r="J5" s="21" t="s">
        <v>12</v>
      </c>
      <c r="K5" s="21"/>
      <c r="L5" s="21"/>
      <c r="M5" s="21" t="s">
        <v>13</v>
      </c>
      <c r="N5" s="21"/>
      <c r="O5" s="30" t="s">
        <v>14</v>
      </c>
      <c r="P5" s="44"/>
      <c r="Q5" s="30"/>
      <c r="R5" s="30" t="s">
        <v>15</v>
      </c>
      <c r="S5" s="44"/>
      <c r="T5" s="48"/>
      <c r="U5" s="60"/>
    </row>
    <row r="6" ht="33.75" customHeight="1" spans="1:21">
      <c r="A6" s="17"/>
      <c r="B6" s="22"/>
      <c r="C6" s="22"/>
      <c r="D6" s="23"/>
      <c r="E6" s="20"/>
      <c r="F6" s="20" t="s">
        <v>16</v>
      </c>
      <c r="G6" s="20" t="s">
        <v>17</v>
      </c>
      <c r="H6" s="20" t="s">
        <v>18</v>
      </c>
      <c r="I6" s="20" t="s">
        <v>16</v>
      </c>
      <c r="J6" s="20" t="s">
        <v>17</v>
      </c>
      <c r="K6" s="20" t="s">
        <v>18</v>
      </c>
      <c r="L6" s="20" t="s">
        <v>19</v>
      </c>
      <c r="M6" s="45" t="s">
        <v>20</v>
      </c>
      <c r="N6" s="45" t="s">
        <v>21</v>
      </c>
      <c r="O6" s="46" t="s">
        <v>17</v>
      </c>
      <c r="P6" s="47" t="s">
        <v>18</v>
      </c>
      <c r="Q6" s="20" t="s">
        <v>22</v>
      </c>
      <c r="R6" s="46" t="s">
        <v>17</v>
      </c>
      <c r="S6" s="47" t="s">
        <v>18</v>
      </c>
      <c r="T6" s="61" t="s">
        <v>23</v>
      </c>
      <c r="U6" s="60"/>
    </row>
    <row r="7" ht="30" customHeight="1" spans="1:21">
      <c r="A7" s="17">
        <v>1</v>
      </c>
      <c r="B7" s="24" t="s">
        <v>24</v>
      </c>
      <c r="C7" s="25"/>
      <c r="D7" s="26"/>
      <c r="E7" s="21">
        <v>3</v>
      </c>
      <c r="F7" s="21">
        <v>4</v>
      </c>
      <c r="G7" s="21">
        <v>5</v>
      </c>
      <c r="H7" s="21">
        <v>6</v>
      </c>
      <c r="I7" s="21">
        <v>7</v>
      </c>
      <c r="J7" s="21">
        <v>8</v>
      </c>
      <c r="K7" s="21">
        <v>9</v>
      </c>
      <c r="L7" s="21">
        <v>10</v>
      </c>
      <c r="M7" s="21">
        <v>11</v>
      </c>
      <c r="N7" s="21">
        <v>12</v>
      </c>
      <c r="O7" s="44">
        <v>13</v>
      </c>
      <c r="P7" s="44">
        <v>14</v>
      </c>
      <c r="Q7" s="44">
        <v>15</v>
      </c>
      <c r="R7" s="44">
        <v>19</v>
      </c>
      <c r="S7" s="44">
        <v>20</v>
      </c>
      <c r="T7" s="44">
        <v>21</v>
      </c>
      <c r="U7" s="62">
        <v>22</v>
      </c>
    </row>
    <row r="8" ht="30" customHeight="1" spans="1:21">
      <c r="A8" s="17">
        <v>1</v>
      </c>
      <c r="B8" s="27">
        <v>0</v>
      </c>
      <c r="C8" s="27" t="s">
        <v>25</v>
      </c>
      <c r="D8" s="28">
        <v>460</v>
      </c>
      <c r="E8" s="29">
        <f t="shared" ref="E8:E28" si="0">D8-B8</f>
        <v>460</v>
      </c>
      <c r="F8" s="29">
        <v>0.03</v>
      </c>
      <c r="G8" s="30"/>
      <c r="H8" s="21"/>
      <c r="I8" s="48"/>
      <c r="J8" s="30">
        <v>3.5</v>
      </c>
      <c r="K8" s="21">
        <v>18</v>
      </c>
      <c r="L8" s="48">
        <f t="shared" ref="L8:L11" si="1">E8*J8/1000+F8</f>
        <v>1.64</v>
      </c>
      <c r="M8" s="30">
        <v>4.5</v>
      </c>
      <c r="N8" s="48">
        <f t="shared" ref="N8:N11" si="2">E8*M8/1000+F8</f>
        <v>2.1</v>
      </c>
      <c r="O8" s="30">
        <v>3.5</v>
      </c>
      <c r="P8" s="49">
        <v>18</v>
      </c>
      <c r="Q8" s="63">
        <f t="shared" ref="Q8:Q12" si="3">10*O8*0.18</f>
        <v>6.3</v>
      </c>
      <c r="R8" s="64">
        <v>0.5</v>
      </c>
      <c r="S8" s="64">
        <v>18</v>
      </c>
      <c r="T8" s="65">
        <f t="shared" ref="T8:T12" si="4">E8*0.5*0.18/1000</f>
        <v>0.0414</v>
      </c>
      <c r="U8" s="60" t="s">
        <v>26</v>
      </c>
    </row>
    <row r="9" ht="30" customHeight="1" spans="1:21">
      <c r="A9" s="17">
        <v>2</v>
      </c>
      <c r="B9" s="27">
        <v>460</v>
      </c>
      <c r="C9" s="27" t="s">
        <v>25</v>
      </c>
      <c r="D9" s="28">
        <v>520</v>
      </c>
      <c r="E9" s="29">
        <f t="shared" si="0"/>
        <v>60</v>
      </c>
      <c r="F9" s="29">
        <v>0.03</v>
      </c>
      <c r="G9" s="30"/>
      <c r="H9" s="21"/>
      <c r="I9" s="48"/>
      <c r="J9" s="30"/>
      <c r="K9" s="21">
        <v>18</v>
      </c>
      <c r="L9" s="48">
        <v>0.03</v>
      </c>
      <c r="M9" s="30"/>
      <c r="N9" s="48">
        <v>0.03</v>
      </c>
      <c r="O9" s="30"/>
      <c r="P9" s="49"/>
      <c r="Q9" s="63"/>
      <c r="R9" s="64"/>
      <c r="S9" s="64"/>
      <c r="T9" s="65"/>
      <c r="U9" s="60"/>
    </row>
    <row r="10" ht="30" customHeight="1" spans="1:21">
      <c r="A10" s="17">
        <v>3</v>
      </c>
      <c r="B10" s="27">
        <v>520</v>
      </c>
      <c r="C10" s="27" t="s">
        <v>25</v>
      </c>
      <c r="D10" s="28">
        <v>1190</v>
      </c>
      <c r="E10" s="29">
        <f t="shared" si="0"/>
        <v>670</v>
      </c>
      <c r="F10" s="29">
        <v>0.06</v>
      </c>
      <c r="G10" s="30"/>
      <c r="H10" s="21"/>
      <c r="I10" s="48"/>
      <c r="J10" s="30">
        <v>3.5</v>
      </c>
      <c r="K10" s="21">
        <v>18</v>
      </c>
      <c r="L10" s="48">
        <f t="shared" si="1"/>
        <v>2.405</v>
      </c>
      <c r="M10" s="30">
        <v>4.5</v>
      </c>
      <c r="N10" s="48">
        <f t="shared" si="2"/>
        <v>3.075</v>
      </c>
      <c r="O10" s="30">
        <v>3.5</v>
      </c>
      <c r="P10" s="49">
        <v>18</v>
      </c>
      <c r="Q10" s="63">
        <f t="shared" si="3"/>
        <v>6.3</v>
      </c>
      <c r="R10" s="64">
        <v>0.5</v>
      </c>
      <c r="S10" s="64">
        <v>18</v>
      </c>
      <c r="T10" s="65">
        <f t="shared" si="4"/>
        <v>0.0603</v>
      </c>
      <c r="U10" s="60" t="s">
        <v>26</v>
      </c>
    </row>
    <row r="11" ht="30" customHeight="1" spans="1:21">
      <c r="A11" s="17">
        <v>4</v>
      </c>
      <c r="B11" s="27">
        <v>1190</v>
      </c>
      <c r="C11" s="27" t="s">
        <v>25</v>
      </c>
      <c r="D11" s="28">
        <v>1270</v>
      </c>
      <c r="E11" s="29">
        <f t="shared" si="0"/>
        <v>80</v>
      </c>
      <c r="F11" s="29"/>
      <c r="G11" s="30"/>
      <c r="H11" s="21"/>
      <c r="I11" s="48"/>
      <c r="J11" s="30"/>
      <c r="K11" s="21"/>
      <c r="L11" s="48"/>
      <c r="M11" s="30"/>
      <c r="N11" s="48"/>
      <c r="O11" s="30"/>
      <c r="P11" s="49"/>
      <c r="Q11" s="63"/>
      <c r="R11" s="64"/>
      <c r="S11" s="64"/>
      <c r="T11" s="65"/>
      <c r="U11" s="60"/>
    </row>
    <row r="12" ht="30" customHeight="1" spans="1:21">
      <c r="A12" s="17">
        <v>5</v>
      </c>
      <c r="B12" s="27">
        <v>1270</v>
      </c>
      <c r="C12" s="27" t="s">
        <v>25</v>
      </c>
      <c r="D12" s="28">
        <v>1630</v>
      </c>
      <c r="E12" s="29">
        <f t="shared" si="0"/>
        <v>360</v>
      </c>
      <c r="F12" s="29">
        <v>0.03</v>
      </c>
      <c r="G12" s="30"/>
      <c r="H12" s="21"/>
      <c r="I12" s="48"/>
      <c r="J12" s="30">
        <v>3.5</v>
      </c>
      <c r="K12" s="21">
        <v>18</v>
      </c>
      <c r="L12" s="48">
        <f t="shared" ref="L12:L17" si="5">E12*J12/1000+F12</f>
        <v>1.29</v>
      </c>
      <c r="M12" s="30">
        <v>4.5</v>
      </c>
      <c r="N12" s="48">
        <f t="shared" ref="N12:N17" si="6">E12*M12/1000+F12</f>
        <v>1.65</v>
      </c>
      <c r="O12" s="30">
        <v>3.5</v>
      </c>
      <c r="P12" s="49">
        <v>18</v>
      </c>
      <c r="Q12" s="63">
        <f t="shared" si="3"/>
        <v>6.3</v>
      </c>
      <c r="R12" s="64">
        <v>0.5</v>
      </c>
      <c r="S12" s="64">
        <v>18</v>
      </c>
      <c r="T12" s="65">
        <f t="shared" si="4"/>
        <v>0.0324</v>
      </c>
      <c r="U12" s="60" t="s">
        <v>26</v>
      </c>
    </row>
    <row r="13" ht="30" customHeight="1" spans="1:21">
      <c r="A13" s="17">
        <v>6</v>
      </c>
      <c r="B13" s="27">
        <v>1630</v>
      </c>
      <c r="C13" s="27" t="s">
        <v>25</v>
      </c>
      <c r="D13" s="28">
        <v>1740</v>
      </c>
      <c r="E13" s="29">
        <f t="shared" si="0"/>
        <v>110</v>
      </c>
      <c r="F13" s="29"/>
      <c r="G13" s="30"/>
      <c r="H13" s="21"/>
      <c r="I13" s="48"/>
      <c r="J13" s="30"/>
      <c r="K13" s="21"/>
      <c r="L13" s="48"/>
      <c r="M13" s="30"/>
      <c r="N13" s="48"/>
      <c r="O13" s="30"/>
      <c r="P13" s="49"/>
      <c r="Q13" s="63"/>
      <c r="R13" s="64"/>
      <c r="S13" s="64"/>
      <c r="T13" s="65"/>
      <c r="U13" s="60"/>
    </row>
    <row r="14" ht="30" customHeight="1" spans="1:21">
      <c r="A14" s="17">
        <v>7</v>
      </c>
      <c r="B14" s="27">
        <v>1740</v>
      </c>
      <c r="C14" s="27" t="s">
        <v>25</v>
      </c>
      <c r="D14" s="28">
        <v>1800</v>
      </c>
      <c r="E14" s="29">
        <f t="shared" si="0"/>
        <v>60</v>
      </c>
      <c r="F14" s="29">
        <v>0.03</v>
      </c>
      <c r="G14" s="30"/>
      <c r="H14" s="21"/>
      <c r="I14" s="48"/>
      <c r="J14" s="30">
        <v>3.5</v>
      </c>
      <c r="K14" s="21">
        <v>18</v>
      </c>
      <c r="L14" s="48">
        <f t="shared" si="5"/>
        <v>0.24</v>
      </c>
      <c r="M14" s="30">
        <v>4.5</v>
      </c>
      <c r="N14" s="48">
        <f t="shared" si="6"/>
        <v>0.3</v>
      </c>
      <c r="O14" s="30">
        <v>3.5</v>
      </c>
      <c r="P14" s="49">
        <v>18</v>
      </c>
      <c r="Q14" s="63">
        <f t="shared" ref="Q14:Q17" si="7">10*O14*0.18</f>
        <v>6.3</v>
      </c>
      <c r="R14" s="64">
        <v>0.5</v>
      </c>
      <c r="S14" s="64">
        <v>18</v>
      </c>
      <c r="T14" s="65">
        <f t="shared" ref="T14:T17" si="8">E14*0.5*0.18/1000</f>
        <v>0.0054</v>
      </c>
      <c r="U14" s="60" t="s">
        <v>26</v>
      </c>
    </row>
    <row r="15" ht="30" customHeight="1" spans="1:21">
      <c r="A15" s="17">
        <v>8</v>
      </c>
      <c r="B15" s="27">
        <v>1800</v>
      </c>
      <c r="C15" s="27" t="s">
        <v>25</v>
      </c>
      <c r="D15" s="28">
        <v>1840</v>
      </c>
      <c r="E15" s="29">
        <f t="shared" si="0"/>
        <v>40</v>
      </c>
      <c r="F15" s="29"/>
      <c r="G15" s="30"/>
      <c r="H15" s="21"/>
      <c r="I15" s="48"/>
      <c r="J15" s="30"/>
      <c r="K15" s="21"/>
      <c r="L15" s="48"/>
      <c r="M15" s="30"/>
      <c r="N15" s="48"/>
      <c r="O15" s="30"/>
      <c r="P15" s="49"/>
      <c r="Q15" s="63"/>
      <c r="R15" s="64"/>
      <c r="S15" s="64"/>
      <c r="T15" s="65"/>
      <c r="U15" s="60"/>
    </row>
    <row r="16" ht="30" customHeight="1" spans="1:21">
      <c r="A16" s="17">
        <v>9</v>
      </c>
      <c r="B16" s="27">
        <v>1840</v>
      </c>
      <c r="C16" s="27" t="s">
        <v>25</v>
      </c>
      <c r="D16" s="28">
        <v>1870</v>
      </c>
      <c r="E16" s="29">
        <f t="shared" si="0"/>
        <v>30</v>
      </c>
      <c r="F16" s="29"/>
      <c r="G16" s="30"/>
      <c r="H16" s="21"/>
      <c r="I16" s="48"/>
      <c r="J16" s="30">
        <v>3.5</v>
      </c>
      <c r="K16" s="21">
        <v>18</v>
      </c>
      <c r="L16" s="48">
        <f t="shared" ref="L16:L21" si="9">E16*J16/1000+F16</f>
        <v>0.105</v>
      </c>
      <c r="M16" s="30">
        <v>4.5</v>
      </c>
      <c r="N16" s="48">
        <f t="shared" ref="N16:N21" si="10">E16*M16/1000+F16</f>
        <v>0.135</v>
      </c>
      <c r="O16" s="30">
        <v>3.5</v>
      </c>
      <c r="P16" s="49">
        <v>18</v>
      </c>
      <c r="Q16" s="63">
        <f t="shared" si="7"/>
        <v>6.3</v>
      </c>
      <c r="R16" s="64">
        <v>0.5</v>
      </c>
      <c r="S16" s="64">
        <v>18</v>
      </c>
      <c r="T16" s="65">
        <f t="shared" si="8"/>
        <v>0.0027</v>
      </c>
      <c r="U16" s="60" t="s">
        <v>26</v>
      </c>
    </row>
    <row r="17" ht="30" customHeight="1" spans="1:21">
      <c r="A17" s="17">
        <v>10</v>
      </c>
      <c r="B17" s="27">
        <v>1870</v>
      </c>
      <c r="C17" s="27" t="s">
        <v>25</v>
      </c>
      <c r="D17" s="28">
        <v>1880</v>
      </c>
      <c r="E17" s="29">
        <f t="shared" si="0"/>
        <v>10</v>
      </c>
      <c r="F17" s="29"/>
      <c r="G17" s="30"/>
      <c r="H17" s="21"/>
      <c r="I17" s="48"/>
      <c r="J17" s="30">
        <v>4</v>
      </c>
      <c r="K17" s="21">
        <v>18</v>
      </c>
      <c r="L17" s="48">
        <f t="shared" si="5"/>
        <v>0.04</v>
      </c>
      <c r="M17" s="30">
        <v>5</v>
      </c>
      <c r="N17" s="48">
        <f t="shared" si="6"/>
        <v>0.05</v>
      </c>
      <c r="O17" s="30">
        <v>3.5</v>
      </c>
      <c r="P17" s="49">
        <v>18</v>
      </c>
      <c r="Q17" s="63">
        <f>5*O17*0.18</f>
        <v>3.15</v>
      </c>
      <c r="R17" s="64">
        <v>0.5</v>
      </c>
      <c r="S17" s="64">
        <v>18</v>
      </c>
      <c r="T17" s="65">
        <f t="shared" si="8"/>
        <v>0.0009</v>
      </c>
      <c r="U17" s="60" t="s">
        <v>27</v>
      </c>
    </row>
    <row r="18" ht="30" customHeight="1" spans="1:21">
      <c r="A18" s="17">
        <v>11</v>
      </c>
      <c r="B18" s="27">
        <v>1880</v>
      </c>
      <c r="C18" s="27" t="s">
        <v>25</v>
      </c>
      <c r="D18" s="28">
        <v>1900</v>
      </c>
      <c r="E18" s="29">
        <f t="shared" si="0"/>
        <v>20</v>
      </c>
      <c r="F18" s="29"/>
      <c r="G18" s="30"/>
      <c r="H18" s="21"/>
      <c r="I18" s="48"/>
      <c r="J18" s="30"/>
      <c r="K18" s="21"/>
      <c r="L18" s="48"/>
      <c r="M18" s="30"/>
      <c r="N18" s="48"/>
      <c r="O18" s="30"/>
      <c r="P18" s="49"/>
      <c r="Q18" s="63"/>
      <c r="R18" s="64"/>
      <c r="S18" s="64"/>
      <c r="T18" s="65"/>
      <c r="U18" s="60"/>
    </row>
    <row r="19" ht="30" customHeight="1" spans="1:21">
      <c r="A19" s="17">
        <v>12</v>
      </c>
      <c r="B19" s="27">
        <v>1900</v>
      </c>
      <c r="C19" s="27" t="s">
        <v>25</v>
      </c>
      <c r="D19" s="28">
        <v>1980</v>
      </c>
      <c r="E19" s="29">
        <f t="shared" si="0"/>
        <v>80</v>
      </c>
      <c r="F19" s="29"/>
      <c r="G19" s="30"/>
      <c r="H19" s="21"/>
      <c r="I19" s="48"/>
      <c r="J19" s="30">
        <v>3.5</v>
      </c>
      <c r="K19" s="21">
        <v>18</v>
      </c>
      <c r="L19" s="48">
        <f t="shared" si="9"/>
        <v>0.28</v>
      </c>
      <c r="M19" s="30">
        <v>4.5</v>
      </c>
      <c r="N19" s="48">
        <f t="shared" si="10"/>
        <v>0.36</v>
      </c>
      <c r="O19" s="30">
        <v>3.5</v>
      </c>
      <c r="P19" s="49">
        <v>18</v>
      </c>
      <c r="Q19" s="63">
        <f t="shared" ref="Q19:Q23" si="11">10*O19*0.18</f>
        <v>6.3</v>
      </c>
      <c r="R19" s="64">
        <v>0.5</v>
      </c>
      <c r="S19" s="64">
        <v>18</v>
      </c>
      <c r="T19" s="65">
        <f t="shared" ref="T19:T23" si="12">E19*0.5*0.18/1000</f>
        <v>0.0072</v>
      </c>
      <c r="U19" s="60" t="s">
        <v>26</v>
      </c>
    </row>
    <row r="20" ht="30" customHeight="1" spans="1:21">
      <c r="A20" s="17">
        <v>13</v>
      </c>
      <c r="B20" s="27">
        <v>1980</v>
      </c>
      <c r="C20" s="27" t="s">
        <v>25</v>
      </c>
      <c r="D20" s="28">
        <v>2150</v>
      </c>
      <c r="E20" s="29">
        <f t="shared" si="0"/>
        <v>170</v>
      </c>
      <c r="F20" s="29"/>
      <c r="G20" s="30"/>
      <c r="H20" s="21"/>
      <c r="I20" s="48"/>
      <c r="J20" s="30"/>
      <c r="K20" s="21"/>
      <c r="L20" s="48"/>
      <c r="M20" s="30"/>
      <c r="N20" s="48"/>
      <c r="O20" s="30"/>
      <c r="P20" s="49"/>
      <c r="Q20" s="63"/>
      <c r="R20" s="64"/>
      <c r="S20" s="64"/>
      <c r="T20" s="65"/>
      <c r="U20" s="60"/>
    </row>
    <row r="21" ht="30" customHeight="1" spans="1:21">
      <c r="A21" s="17">
        <v>14</v>
      </c>
      <c r="B21" s="27">
        <v>2150</v>
      </c>
      <c r="C21" s="27" t="s">
        <v>25</v>
      </c>
      <c r="D21" s="28">
        <v>2220</v>
      </c>
      <c r="E21" s="29">
        <f t="shared" si="0"/>
        <v>70</v>
      </c>
      <c r="F21" s="29">
        <v>0.03</v>
      </c>
      <c r="G21" s="30"/>
      <c r="H21" s="21"/>
      <c r="I21" s="48"/>
      <c r="J21" s="30">
        <v>3.5</v>
      </c>
      <c r="K21" s="21">
        <v>18</v>
      </c>
      <c r="L21" s="48">
        <f t="shared" si="9"/>
        <v>0.275</v>
      </c>
      <c r="M21" s="30">
        <v>4.5</v>
      </c>
      <c r="N21" s="48">
        <f t="shared" si="10"/>
        <v>0.345</v>
      </c>
      <c r="O21" s="30">
        <v>3.5</v>
      </c>
      <c r="P21" s="49">
        <v>18</v>
      </c>
      <c r="Q21" s="63">
        <f t="shared" si="11"/>
        <v>6.3</v>
      </c>
      <c r="R21" s="64">
        <v>0.5</v>
      </c>
      <c r="S21" s="64">
        <v>18</v>
      </c>
      <c r="T21" s="65">
        <f t="shared" si="12"/>
        <v>0.0063</v>
      </c>
      <c r="U21" s="60" t="s">
        <v>26</v>
      </c>
    </row>
    <row r="22" ht="30" customHeight="1" spans="1:21">
      <c r="A22" s="17">
        <v>15</v>
      </c>
      <c r="B22" s="27">
        <v>2220</v>
      </c>
      <c r="C22" s="27" t="s">
        <v>25</v>
      </c>
      <c r="D22" s="28">
        <v>4290</v>
      </c>
      <c r="E22" s="29">
        <f t="shared" si="0"/>
        <v>2070</v>
      </c>
      <c r="F22" s="29">
        <v>0.18</v>
      </c>
      <c r="G22" s="30"/>
      <c r="H22" s="21"/>
      <c r="I22" s="48"/>
      <c r="J22" s="30"/>
      <c r="K22" s="21">
        <v>18</v>
      </c>
      <c r="L22" s="48">
        <v>0.18</v>
      </c>
      <c r="M22" s="30"/>
      <c r="N22" s="48">
        <v>0.18</v>
      </c>
      <c r="O22" s="30"/>
      <c r="P22" s="49"/>
      <c r="Q22" s="63"/>
      <c r="R22" s="64"/>
      <c r="S22" s="64"/>
      <c r="T22" s="65"/>
      <c r="U22" s="60"/>
    </row>
    <row r="23" ht="30" customHeight="1" spans="1:21">
      <c r="A23" s="17">
        <v>16</v>
      </c>
      <c r="B23" s="27">
        <v>4290</v>
      </c>
      <c r="C23" s="27" t="s">
        <v>25</v>
      </c>
      <c r="D23" s="28">
        <v>4340</v>
      </c>
      <c r="E23" s="29">
        <f t="shared" si="0"/>
        <v>50</v>
      </c>
      <c r="F23" s="29"/>
      <c r="G23" s="30"/>
      <c r="H23" s="21"/>
      <c r="I23" s="48"/>
      <c r="J23" s="30">
        <v>3.5</v>
      </c>
      <c r="K23" s="21">
        <v>18</v>
      </c>
      <c r="L23" s="48">
        <f>E23*J23/1000+F23</f>
        <v>0.175</v>
      </c>
      <c r="M23" s="30">
        <v>4.5</v>
      </c>
      <c r="N23" s="48">
        <f>E23*M23/1000+F23</f>
        <v>0.225</v>
      </c>
      <c r="O23" s="30">
        <v>3.5</v>
      </c>
      <c r="P23" s="49">
        <v>18</v>
      </c>
      <c r="Q23" s="63">
        <f t="shared" si="11"/>
        <v>6.3</v>
      </c>
      <c r="R23" s="64">
        <v>0.5</v>
      </c>
      <c r="S23" s="64">
        <v>18</v>
      </c>
      <c r="T23" s="65">
        <f t="shared" si="12"/>
        <v>0.0045</v>
      </c>
      <c r="U23" s="60" t="s">
        <v>26</v>
      </c>
    </row>
    <row r="24" ht="30" customHeight="1" spans="1:21">
      <c r="A24" s="17">
        <v>17</v>
      </c>
      <c r="B24" s="27">
        <v>4340</v>
      </c>
      <c r="C24" s="27" t="s">
        <v>25</v>
      </c>
      <c r="D24" s="28">
        <v>4400</v>
      </c>
      <c r="E24" s="29">
        <f t="shared" si="0"/>
        <v>60</v>
      </c>
      <c r="F24" s="29"/>
      <c r="G24" s="30"/>
      <c r="H24" s="21"/>
      <c r="I24" s="48"/>
      <c r="J24" s="30"/>
      <c r="K24" s="21"/>
      <c r="L24" s="48"/>
      <c r="M24" s="30"/>
      <c r="N24" s="48"/>
      <c r="O24" s="30"/>
      <c r="P24" s="49"/>
      <c r="Q24" s="63"/>
      <c r="R24" s="64"/>
      <c r="S24" s="64"/>
      <c r="T24" s="65"/>
      <c r="U24" s="60"/>
    </row>
    <row r="25" ht="30" customHeight="1" spans="1:21">
      <c r="A25" s="17">
        <v>18</v>
      </c>
      <c r="B25" s="27">
        <v>4400</v>
      </c>
      <c r="C25" s="27" t="s">
        <v>25</v>
      </c>
      <c r="D25" s="28">
        <v>4495</v>
      </c>
      <c r="E25" s="29">
        <f t="shared" si="0"/>
        <v>95</v>
      </c>
      <c r="F25" s="29">
        <v>0.03</v>
      </c>
      <c r="G25" s="30"/>
      <c r="H25" s="21"/>
      <c r="I25" s="48"/>
      <c r="J25" s="30">
        <v>3.5</v>
      </c>
      <c r="K25" s="21">
        <v>18</v>
      </c>
      <c r="L25" s="48">
        <f>E25*J25/1000+F25</f>
        <v>0.3625</v>
      </c>
      <c r="M25" s="30">
        <v>4.5</v>
      </c>
      <c r="N25" s="48">
        <f>E25*M25/1000+F25</f>
        <v>0.4575</v>
      </c>
      <c r="O25" s="30">
        <v>3.5</v>
      </c>
      <c r="P25" s="49">
        <v>18</v>
      </c>
      <c r="Q25" s="63">
        <f>10*O25*0.18</f>
        <v>6.3</v>
      </c>
      <c r="R25" s="64">
        <v>0.5</v>
      </c>
      <c r="S25" s="64">
        <v>18</v>
      </c>
      <c r="T25" s="65">
        <f>E25*0.5*0.18/1000</f>
        <v>0.00855</v>
      </c>
      <c r="U25" s="60" t="s">
        <v>26</v>
      </c>
    </row>
    <row r="26" ht="30" customHeight="1" spans="1:21">
      <c r="A26" s="17">
        <v>19</v>
      </c>
      <c r="B26" s="27"/>
      <c r="C26" s="27"/>
      <c r="D26" s="28"/>
      <c r="E26" s="29"/>
      <c r="F26" s="29"/>
      <c r="G26" s="30"/>
      <c r="H26" s="21"/>
      <c r="I26" s="48"/>
      <c r="J26" s="30"/>
      <c r="K26" s="21"/>
      <c r="L26" s="48"/>
      <c r="M26" s="30"/>
      <c r="N26" s="48"/>
      <c r="O26" s="30"/>
      <c r="P26" s="49"/>
      <c r="Q26" s="63"/>
      <c r="R26" s="64"/>
      <c r="S26" s="64"/>
      <c r="T26" s="65"/>
      <c r="U26" s="60"/>
    </row>
    <row r="27" ht="30" customHeight="1" spans="1:21">
      <c r="A27" s="17">
        <v>20</v>
      </c>
      <c r="B27" s="27"/>
      <c r="C27" s="27"/>
      <c r="D27" s="28"/>
      <c r="E27" s="29"/>
      <c r="F27" s="29"/>
      <c r="G27" s="30"/>
      <c r="H27" s="21"/>
      <c r="I27" s="48"/>
      <c r="J27" s="30"/>
      <c r="K27" s="21"/>
      <c r="L27" s="48"/>
      <c r="M27" s="30"/>
      <c r="N27" s="48"/>
      <c r="O27" s="30"/>
      <c r="P27" s="49"/>
      <c r="Q27" s="63"/>
      <c r="R27" s="64"/>
      <c r="S27" s="64"/>
      <c r="T27" s="65"/>
      <c r="U27" s="60"/>
    </row>
    <row r="28" ht="30" customHeight="1" spans="1:21">
      <c r="A28" s="17">
        <v>21</v>
      </c>
      <c r="B28" s="31"/>
      <c r="C28" s="27"/>
      <c r="D28" s="32"/>
      <c r="E28" s="29"/>
      <c r="F28" s="29"/>
      <c r="G28" s="30"/>
      <c r="H28" s="21"/>
      <c r="I28" s="48"/>
      <c r="J28" s="30"/>
      <c r="K28" s="21"/>
      <c r="L28" s="48"/>
      <c r="M28" s="30"/>
      <c r="N28" s="48"/>
      <c r="O28" s="30"/>
      <c r="P28" s="49"/>
      <c r="Q28" s="63"/>
      <c r="R28" s="64"/>
      <c r="S28" s="64"/>
      <c r="T28" s="65"/>
      <c r="U28" s="60"/>
    </row>
    <row r="29" ht="30" customHeight="1" spans="1:21">
      <c r="A29" s="17">
        <v>22</v>
      </c>
      <c r="B29" s="31"/>
      <c r="C29" s="27"/>
      <c r="D29" s="32"/>
      <c r="E29" s="29"/>
      <c r="F29" s="29"/>
      <c r="G29" s="30"/>
      <c r="H29" s="21"/>
      <c r="I29" s="48"/>
      <c r="J29" s="30"/>
      <c r="K29" s="21"/>
      <c r="L29" s="48"/>
      <c r="M29" s="30"/>
      <c r="N29" s="48"/>
      <c r="O29" s="30"/>
      <c r="P29" s="49"/>
      <c r="Q29" s="63"/>
      <c r="R29" s="64"/>
      <c r="S29" s="64"/>
      <c r="T29" s="65"/>
      <c r="U29" s="60"/>
    </row>
    <row r="30" ht="30" customHeight="1" spans="1:21">
      <c r="A30" s="17">
        <v>23</v>
      </c>
      <c r="B30" s="31"/>
      <c r="C30" s="27"/>
      <c r="D30" s="32"/>
      <c r="E30" s="29"/>
      <c r="F30" s="29"/>
      <c r="G30" s="30"/>
      <c r="H30" s="21"/>
      <c r="I30" s="48"/>
      <c r="J30" s="30"/>
      <c r="K30" s="21"/>
      <c r="L30" s="48"/>
      <c r="M30" s="30"/>
      <c r="N30" s="48"/>
      <c r="O30" s="30"/>
      <c r="P30" s="49"/>
      <c r="Q30" s="63"/>
      <c r="R30" s="64"/>
      <c r="S30" s="64"/>
      <c r="T30" s="65"/>
      <c r="U30" s="60"/>
    </row>
    <row r="31" ht="30" customHeight="1" spans="1:21">
      <c r="A31" s="17">
        <v>24</v>
      </c>
      <c r="B31" s="31"/>
      <c r="C31" s="27"/>
      <c r="D31" s="32"/>
      <c r="E31" s="29"/>
      <c r="F31" s="29"/>
      <c r="G31" s="30"/>
      <c r="H31" s="21"/>
      <c r="I31" s="48"/>
      <c r="J31" s="30"/>
      <c r="K31" s="21"/>
      <c r="L31" s="48"/>
      <c r="M31" s="30"/>
      <c r="N31" s="48"/>
      <c r="O31" s="30"/>
      <c r="P31" s="49"/>
      <c r="Q31" s="63"/>
      <c r="R31" s="64"/>
      <c r="S31" s="64"/>
      <c r="T31" s="65"/>
      <c r="U31" s="60"/>
    </row>
    <row r="32" ht="30" customHeight="1" spans="1:21">
      <c r="A32" s="17">
        <v>25</v>
      </c>
      <c r="B32" s="31"/>
      <c r="C32" s="27"/>
      <c r="D32" s="32"/>
      <c r="E32" s="29"/>
      <c r="F32" s="29"/>
      <c r="G32" s="30"/>
      <c r="H32" s="21"/>
      <c r="I32" s="48"/>
      <c r="J32" s="30"/>
      <c r="K32" s="21"/>
      <c r="L32" s="48"/>
      <c r="M32" s="30"/>
      <c r="N32" s="48"/>
      <c r="O32" s="30"/>
      <c r="P32" s="49"/>
      <c r="Q32" s="63"/>
      <c r="R32" s="64"/>
      <c r="S32" s="64"/>
      <c r="T32" s="65"/>
      <c r="U32" s="60"/>
    </row>
    <row r="33" ht="30" customHeight="1" spans="1:21">
      <c r="A33" s="33" t="s">
        <v>28</v>
      </c>
      <c r="B33" s="34"/>
      <c r="C33" s="35"/>
      <c r="D33" s="35"/>
      <c r="E33" s="36">
        <f>SUM(E8:E32)</f>
        <v>4495</v>
      </c>
      <c r="F33" s="36">
        <f>SUM(F8:F32)</f>
        <v>0.42</v>
      </c>
      <c r="G33" s="36"/>
      <c r="H33" s="36"/>
      <c r="I33" s="36"/>
      <c r="J33" s="36"/>
      <c r="K33" s="36"/>
      <c r="L33" s="36">
        <f>SUM(L8:L32)</f>
        <v>7.0225</v>
      </c>
      <c r="M33" s="36"/>
      <c r="N33" s="36">
        <f>SUM(N8:N32)</f>
        <v>8.9075</v>
      </c>
      <c r="O33" s="50"/>
      <c r="P33" s="51"/>
      <c r="Q33" s="36">
        <f>SUM(Q8:Q32)</f>
        <v>59.85</v>
      </c>
      <c r="R33" s="66"/>
      <c r="S33" s="66"/>
      <c r="T33" s="67">
        <f>SUM(T8:T32)</f>
        <v>0.16965</v>
      </c>
      <c r="U33" s="68"/>
    </row>
    <row r="34" ht="20" customHeight="1" spans="1:21">
      <c r="A34" s="37"/>
      <c r="B34" s="38"/>
      <c r="C34" s="39"/>
      <c r="D34" s="39"/>
      <c r="E34" s="37" t="s">
        <v>29</v>
      </c>
      <c r="F34" s="37"/>
      <c r="G34" s="37"/>
      <c r="H34" s="37"/>
      <c r="I34" s="37"/>
      <c r="J34" s="37"/>
      <c r="K34" s="37"/>
      <c r="L34" s="37"/>
      <c r="M34" s="37"/>
      <c r="O34" s="42"/>
      <c r="P34" s="52"/>
      <c r="Q34" s="37"/>
      <c r="R34" s="38"/>
      <c r="S34" s="38"/>
      <c r="T34" s="69"/>
      <c r="U34" s="39"/>
    </row>
  </sheetData>
  <mergeCells count="18">
    <mergeCell ref="A1:U1"/>
    <mergeCell ref="A2:L2"/>
    <mergeCell ref="A3:L3"/>
    <mergeCell ref="G4:Q4"/>
    <mergeCell ref="R4:T4"/>
    <mergeCell ref="G5:I5"/>
    <mergeCell ref="J5:L5"/>
    <mergeCell ref="M5:N5"/>
    <mergeCell ref="O5:Q5"/>
    <mergeCell ref="R5:T5"/>
    <mergeCell ref="B7:D7"/>
    <mergeCell ref="A33:D33"/>
    <mergeCell ref="C34:D34"/>
    <mergeCell ref="A4:A6"/>
    <mergeCell ref="E4:E6"/>
    <mergeCell ref="F4:F5"/>
    <mergeCell ref="U4:U6"/>
    <mergeCell ref="B4:D6"/>
  </mergeCells>
  <pageMargins left="0.984251968503937" right="0.393700787401575" top="0.984251968503937" bottom="0.78740157480315" header="0.511811023622047" footer="0.511811023622047"/>
  <pageSetup paperSize="8" scale="68" orientation="landscape" horizontalDpi="600" vertic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路面工程数量表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lining</cp:lastModifiedBy>
  <dcterms:created xsi:type="dcterms:W3CDTF">1996-12-17T01:32:00Z</dcterms:created>
  <cp:lastPrinted>2016-07-29T02:19:00Z</cp:lastPrinted>
  <dcterms:modified xsi:type="dcterms:W3CDTF">2025-01-15T02:57:07Z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1826CB79FCEC4A3693A5B1613116679C</vt:lpwstr>
  </property>
  <property fmtid="{D5CDD505-2E9C-101B-9397-08002B2CF9AE}" pid="4" name="KSOReadingLayout">
    <vt:bool>true</vt:bool>
  </property>
</Properties>
</file>