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1840" windowHeight="12072"/>
  </bookViews>
  <sheets>
    <sheet name="沿线筑路材料料场表" sheetId="3" r:id="rId1"/>
    <sheet name="Sheet1" sheetId="4" r:id="rId2"/>
  </sheets>
  <definedNames>
    <definedName name="_xlnm.Print_Area" localSheetId="0">沿线筑路材料料场表!$A$1:$L$34</definedName>
    <definedName name="_xlnm.Print_Titles" localSheetId="0">沿线筑路材料料场表!$1:$7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4" l="1"/>
  <c r="E16" i="4"/>
  <c r="E15" i="4"/>
  <c r="E14" i="4"/>
  <c r="F14" i="4" s="1"/>
  <c r="F15" i="4" s="1"/>
  <c r="F18" i="4" s="1"/>
  <c r="F19" i="4" s="1"/>
  <c r="E13" i="4"/>
  <c r="E12" i="4"/>
  <c r="F12" i="4" s="1"/>
  <c r="F13" i="4" s="1"/>
  <c r="E11" i="4"/>
  <c r="E10" i="4"/>
  <c r="F10" i="4" s="1"/>
  <c r="F11" i="4" s="1"/>
  <c r="E9" i="4"/>
  <c r="E8" i="4"/>
  <c r="F8" i="4" s="1"/>
  <c r="F9" i="4" s="1"/>
</calcChain>
</file>

<file path=xl/sharedStrings.xml><?xml version="1.0" encoding="utf-8"?>
<sst xmlns="http://schemas.openxmlformats.org/spreadsheetml/2006/main" count="55" uniqueCount="38">
  <si>
    <t>沿 线 筑 路 材 料 料 场 表</t>
  </si>
  <si>
    <t>灌阳县鹤龙至下泡路面提升工程</t>
  </si>
  <si>
    <t>第 1 页  共 1 页</t>
  </si>
  <si>
    <t>序   号</t>
  </si>
  <si>
    <t>料场名称</t>
  </si>
  <si>
    <t>材  料      名  称</t>
  </si>
  <si>
    <t>料  场  位  置</t>
  </si>
  <si>
    <t>料  场  说  明</t>
  </si>
  <si>
    <t>开采时间</t>
  </si>
  <si>
    <t>开采方法</t>
  </si>
  <si>
    <t>运输方式</t>
  </si>
  <si>
    <t>通往料场
道路情况</t>
  </si>
  <si>
    <t>备注</t>
  </si>
  <si>
    <t>距路线距离(Km)</t>
  </si>
  <si>
    <t>上路桩号</t>
  </si>
  <si>
    <t>左</t>
  </si>
  <si>
    <t>右</t>
  </si>
  <si>
    <t>灌阳县新圩平田村天盈石场</t>
  </si>
  <si>
    <t>石灰岩</t>
  </si>
  <si>
    <r>
      <t>位于灌阳县新圩乡平田村附近。当地现已开采，为大型采石场</t>
    </r>
    <r>
      <rPr>
        <sz val="9"/>
        <color indexed="8"/>
        <rFont val="宋体"/>
        <charset val="134"/>
      </rPr>
      <t>。供应各级石料，质量较好、强度较高、运输方便，可供工程各部使用。</t>
    </r>
  </si>
  <si>
    <t>不限</t>
  </si>
  <si>
    <t>外购</t>
  </si>
  <si>
    <t>汽运</t>
  </si>
  <si>
    <t>通公路</t>
  </si>
  <si>
    <t>机制砂</t>
  </si>
  <si>
    <r>
      <t>位于灌阳县新圩乡平田村附近，质量好、产量大、储量丰富，运输方便，可用于桥涵、路面、路基等工程</t>
    </r>
    <r>
      <rPr>
        <sz val="9"/>
        <color indexed="8"/>
        <rFont val="宋体"/>
        <charset val="134"/>
      </rPr>
      <t>。</t>
    </r>
  </si>
  <si>
    <t xml:space="preserve">碎石-85元/m³ 片石-60元/m³ 石粉-65元/m³  </t>
  </si>
  <si>
    <t>桂林市灌阳县</t>
  </si>
  <si>
    <t>水泥</t>
  </si>
  <si>
    <t>K0+000</t>
  </si>
  <si>
    <t>质量符合现行国家标准，可用于路基、路面、桥涵工程</t>
  </si>
  <si>
    <t>钢材</t>
  </si>
  <si>
    <t>质量符合现行国家标准，可用于工程各部结构</t>
  </si>
  <si>
    <t>硅酸盐水泥(P.C)325袋装280元/吨（散装260）、矿渣硅酸盐水泥(P.S) 425袋装340元/吨（散装320）</t>
  </si>
  <si>
    <t>硅酸盐水泥(P.C)325袋装270元/吨（散装250）、矿渣硅酸盐水泥(P.S) 425袋装320元/吨（散装300）</t>
  </si>
  <si>
    <t>编制：</t>
  </si>
  <si>
    <t>复核：</t>
  </si>
  <si>
    <t xml:space="preserve">     S10-1 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</si>
</sst>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\K0\+000"/>
  </numFmts>
  <fonts count="8" x14ac:knownFonts="1">
    <font>
      <sz val="12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22"/>
      <color theme="1"/>
      <name val="宋体"/>
      <charset val="134"/>
    </font>
    <font>
      <b/>
      <u/>
      <sz val="12"/>
      <color theme="1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0" fontId="2" fillId="0" borderId="12" xfId="0" applyNumberFormat="1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76" fontId="2" fillId="2" borderId="10" xfId="0" applyNumberFormat="1" applyFont="1" applyFill="1" applyBorder="1" applyAlignment="1">
      <alignment horizontal="center" vertical="center" wrapText="1"/>
    </xf>
    <xf numFmtId="177" fontId="2" fillId="2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5"/>
  <sheetViews>
    <sheetView tabSelected="1" view="pageBreakPreview" topLeftCell="A4" zoomScale="85" zoomScaleNormal="75" zoomScaleSheetLayoutView="85" workbookViewId="0">
      <selection activeCell="G16" sqref="G16:G17"/>
    </sheetView>
  </sheetViews>
  <sheetFormatPr defaultColWidth="9" defaultRowHeight="18" customHeight="1" x14ac:dyDescent="0.25"/>
  <cols>
    <col min="1" max="1" width="4.59765625" style="3" customWidth="1"/>
    <col min="2" max="2" width="23.09765625" style="4" customWidth="1"/>
    <col min="3" max="3" width="12" style="4" customWidth="1"/>
    <col min="4" max="4" width="6.5" style="4" customWidth="1"/>
    <col min="5" max="5" width="6.59765625" style="4" customWidth="1"/>
    <col min="6" max="6" width="11.09765625" style="4" customWidth="1"/>
    <col min="7" max="7" width="39.5" style="4" customWidth="1"/>
    <col min="8" max="8" width="7.5" style="4" customWidth="1"/>
    <col min="9" max="9" width="9.59765625" style="4" customWidth="1"/>
    <col min="10" max="10" width="8.09765625" style="4" customWidth="1"/>
    <col min="11" max="11" width="8.8984375" style="4" customWidth="1"/>
    <col min="12" max="12" width="24.19921875" style="4" customWidth="1"/>
    <col min="13" max="16384" width="9" style="4"/>
  </cols>
  <sheetData>
    <row r="1" spans="1:21" ht="35.1" customHeight="1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21" s="1" customFormat="1" ht="20.100000000000001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8" t="s">
        <v>37</v>
      </c>
    </row>
    <row r="3" spans="1:21" s="1" customFormat="1" ht="20.100000000000001" customHeight="1" x14ac:dyDescent="0.25">
      <c r="A3" s="6" t="s">
        <v>1</v>
      </c>
      <c r="B3" s="7"/>
      <c r="C3" s="7"/>
      <c r="D3" s="7"/>
      <c r="E3" s="7"/>
      <c r="F3" s="7"/>
      <c r="G3" s="7"/>
      <c r="H3" s="6"/>
      <c r="I3" s="6"/>
      <c r="J3" s="6"/>
      <c r="K3" s="6"/>
      <c r="L3" s="34" t="s">
        <v>2</v>
      </c>
    </row>
    <row r="4" spans="1:21" ht="20.100000000000001" customHeight="1" x14ac:dyDescent="0.25">
      <c r="A4" s="49" t="s">
        <v>3</v>
      </c>
      <c r="B4" s="46" t="s">
        <v>4</v>
      </c>
      <c r="C4" s="46" t="s">
        <v>5</v>
      </c>
      <c r="D4" s="46" t="s">
        <v>6</v>
      </c>
      <c r="E4" s="46"/>
      <c r="F4" s="46"/>
      <c r="G4" s="46" t="s">
        <v>7</v>
      </c>
      <c r="H4" s="46" t="s">
        <v>8</v>
      </c>
      <c r="I4" s="46" t="s">
        <v>9</v>
      </c>
      <c r="J4" s="46" t="s">
        <v>10</v>
      </c>
      <c r="K4" s="46" t="s">
        <v>11</v>
      </c>
      <c r="L4" s="54" t="s">
        <v>12</v>
      </c>
    </row>
    <row r="5" spans="1:21" ht="20.100000000000001" customHeight="1" x14ac:dyDescent="0.25">
      <c r="A5" s="50"/>
      <c r="B5" s="52"/>
      <c r="C5" s="52"/>
      <c r="D5" s="47" t="s">
        <v>13</v>
      </c>
      <c r="E5" s="48"/>
      <c r="F5" s="52" t="s">
        <v>14</v>
      </c>
      <c r="G5" s="52"/>
      <c r="H5" s="52"/>
      <c r="I5" s="52"/>
      <c r="J5" s="52"/>
      <c r="K5" s="52"/>
      <c r="L5" s="55"/>
    </row>
    <row r="6" spans="1:21" ht="20.100000000000001" customHeight="1" x14ac:dyDescent="0.25">
      <c r="A6" s="51"/>
      <c r="B6" s="53"/>
      <c r="C6" s="53"/>
      <c r="D6" s="9" t="s">
        <v>15</v>
      </c>
      <c r="E6" s="9" t="s">
        <v>16</v>
      </c>
      <c r="F6" s="53"/>
      <c r="G6" s="53"/>
      <c r="H6" s="52"/>
      <c r="I6" s="52"/>
      <c r="J6" s="52"/>
      <c r="K6" s="52"/>
      <c r="L6" s="55"/>
    </row>
    <row r="7" spans="1:21" ht="20.100000000000001" customHeight="1" x14ac:dyDescent="0.25">
      <c r="A7" s="10">
        <v>1</v>
      </c>
      <c r="B7" s="11">
        <v>3</v>
      </c>
      <c r="C7" s="12">
        <v>4</v>
      </c>
      <c r="D7" s="11">
        <v>5</v>
      </c>
      <c r="E7" s="12">
        <v>6</v>
      </c>
      <c r="F7" s="11">
        <v>7</v>
      </c>
      <c r="G7" s="12">
        <v>8</v>
      </c>
      <c r="H7" s="12">
        <v>13</v>
      </c>
      <c r="I7" s="11">
        <v>14</v>
      </c>
      <c r="J7" s="12">
        <v>15</v>
      </c>
      <c r="K7" s="11">
        <v>16</v>
      </c>
      <c r="L7" s="36">
        <v>17</v>
      </c>
    </row>
    <row r="8" spans="1:21" ht="20.100000000000001" customHeight="1" x14ac:dyDescent="0.25">
      <c r="A8" s="10">
        <v>1</v>
      </c>
      <c r="B8" s="8" t="s">
        <v>17</v>
      </c>
      <c r="C8" s="8" t="s">
        <v>18</v>
      </c>
      <c r="D8" s="13"/>
      <c r="E8" s="13">
        <v>35</v>
      </c>
      <c r="F8" s="14" t="s">
        <v>29</v>
      </c>
      <c r="G8" s="42" t="s">
        <v>19</v>
      </c>
      <c r="H8" s="8" t="s">
        <v>20</v>
      </c>
      <c r="I8" s="8" t="s">
        <v>21</v>
      </c>
      <c r="J8" s="8" t="s">
        <v>22</v>
      </c>
      <c r="K8" s="8" t="s">
        <v>23</v>
      </c>
      <c r="L8" s="37"/>
      <c r="M8" s="38"/>
      <c r="N8" s="38"/>
      <c r="O8" s="38"/>
      <c r="P8" s="38"/>
      <c r="Q8" s="38"/>
      <c r="R8" s="38"/>
      <c r="S8" s="38"/>
      <c r="T8" s="38"/>
      <c r="U8" s="38"/>
    </row>
    <row r="9" spans="1:21" ht="20.100000000000001" customHeight="1" x14ac:dyDescent="0.25">
      <c r="A9" s="10"/>
      <c r="B9" s="15"/>
      <c r="C9" s="8"/>
      <c r="D9" s="13"/>
      <c r="E9" s="13"/>
      <c r="F9" s="14"/>
      <c r="G9" s="43"/>
      <c r="H9" s="8"/>
      <c r="I9" s="8"/>
      <c r="J9" s="8"/>
      <c r="K9" s="8"/>
      <c r="L9" s="35"/>
    </row>
    <row r="10" spans="1:21" ht="17.25" customHeight="1" x14ac:dyDescent="0.25">
      <c r="A10" s="10">
        <v>2</v>
      </c>
      <c r="B10" s="8" t="s">
        <v>17</v>
      </c>
      <c r="C10" s="8" t="s">
        <v>24</v>
      </c>
      <c r="D10" s="13"/>
      <c r="E10" s="13">
        <v>35</v>
      </c>
      <c r="F10" s="14" t="s">
        <v>29</v>
      </c>
      <c r="G10" s="42" t="s">
        <v>25</v>
      </c>
      <c r="H10" s="8" t="s">
        <v>20</v>
      </c>
      <c r="I10" s="8" t="s">
        <v>21</v>
      </c>
      <c r="J10" s="8" t="s">
        <v>22</v>
      </c>
      <c r="K10" s="8" t="s">
        <v>23</v>
      </c>
      <c r="L10" s="37"/>
      <c r="N10" s="39" t="s">
        <v>26</v>
      </c>
    </row>
    <row r="11" spans="1:21" ht="20.100000000000001" customHeight="1" x14ac:dyDescent="0.25">
      <c r="A11" s="10"/>
      <c r="B11" s="8"/>
      <c r="C11" s="8"/>
      <c r="D11" s="13"/>
      <c r="E11" s="13"/>
      <c r="F11" s="14"/>
      <c r="G11" s="43"/>
      <c r="H11" s="16"/>
      <c r="I11" s="8"/>
      <c r="J11" s="8"/>
      <c r="K11" s="8"/>
      <c r="L11" s="35"/>
    </row>
    <row r="12" spans="1:21" ht="20.100000000000001" customHeight="1" x14ac:dyDescent="0.25">
      <c r="A12" s="10">
        <v>3</v>
      </c>
      <c r="B12" s="8" t="s">
        <v>27</v>
      </c>
      <c r="C12" s="8" t="s">
        <v>28</v>
      </c>
      <c r="D12" s="13"/>
      <c r="E12" s="13">
        <v>12</v>
      </c>
      <c r="F12" s="14" t="s">
        <v>29</v>
      </c>
      <c r="G12" s="42" t="s">
        <v>30</v>
      </c>
      <c r="H12" s="8" t="s">
        <v>20</v>
      </c>
      <c r="I12" s="8" t="s">
        <v>21</v>
      </c>
      <c r="J12" s="8" t="s">
        <v>22</v>
      </c>
      <c r="K12" s="8" t="s">
        <v>23</v>
      </c>
      <c r="L12" s="37"/>
      <c r="N12" s="39"/>
    </row>
    <row r="13" spans="1:21" ht="20.100000000000001" customHeight="1" x14ac:dyDescent="0.25">
      <c r="A13" s="10"/>
      <c r="B13" s="8"/>
      <c r="C13" s="8"/>
      <c r="D13" s="13"/>
      <c r="E13" s="13"/>
      <c r="F13" s="14"/>
      <c r="G13" s="43"/>
      <c r="H13" s="8"/>
      <c r="I13" s="8"/>
      <c r="J13" s="8"/>
      <c r="K13" s="8"/>
      <c r="L13" s="35"/>
    </row>
    <row r="14" spans="1:21" ht="20.100000000000001" customHeight="1" x14ac:dyDescent="0.25">
      <c r="A14" s="10">
        <v>4</v>
      </c>
      <c r="B14" s="8" t="s">
        <v>27</v>
      </c>
      <c r="C14" s="8" t="s">
        <v>31</v>
      </c>
      <c r="D14" s="13"/>
      <c r="E14" s="13">
        <v>12</v>
      </c>
      <c r="F14" s="14" t="s">
        <v>29</v>
      </c>
      <c r="G14" s="42" t="s">
        <v>32</v>
      </c>
      <c r="H14" s="8" t="s">
        <v>20</v>
      </c>
      <c r="I14" s="8" t="s">
        <v>21</v>
      </c>
      <c r="J14" s="8" t="s">
        <v>22</v>
      </c>
      <c r="K14" s="8" t="s">
        <v>23</v>
      </c>
      <c r="L14" s="35"/>
      <c r="N14" s="39"/>
    </row>
    <row r="15" spans="1:21" ht="20.100000000000001" customHeight="1" x14ac:dyDescent="0.25">
      <c r="A15" s="10"/>
      <c r="B15" s="8"/>
      <c r="C15" s="8"/>
      <c r="D15" s="13"/>
      <c r="E15" s="13"/>
      <c r="F15" s="14"/>
      <c r="G15" s="43"/>
      <c r="H15" s="16"/>
      <c r="I15" s="8"/>
      <c r="J15" s="8"/>
      <c r="K15" s="8"/>
      <c r="L15" s="35"/>
    </row>
    <row r="16" spans="1:21" ht="20.100000000000001" customHeight="1" x14ac:dyDescent="0.25">
      <c r="A16" s="10"/>
      <c r="B16" s="8"/>
      <c r="C16" s="8"/>
      <c r="D16" s="13"/>
      <c r="E16" s="13"/>
      <c r="F16" s="14"/>
      <c r="G16" s="42"/>
      <c r="H16" s="8"/>
      <c r="I16" s="8"/>
      <c r="J16" s="8"/>
      <c r="K16" s="8"/>
      <c r="L16" s="35"/>
      <c r="N16" s="39"/>
    </row>
    <row r="17" spans="1:14" ht="20.100000000000001" customHeight="1" x14ac:dyDescent="0.25">
      <c r="A17" s="10"/>
      <c r="B17" s="8"/>
      <c r="C17" s="8"/>
      <c r="D17" s="13"/>
      <c r="E17" s="13"/>
      <c r="F17" s="14"/>
      <c r="G17" s="44"/>
      <c r="H17" s="16"/>
      <c r="I17" s="8"/>
      <c r="J17" s="8"/>
      <c r="K17" s="8"/>
      <c r="L17" s="35"/>
    </row>
    <row r="18" spans="1:14" ht="20.100000000000001" customHeight="1" x14ac:dyDescent="0.25">
      <c r="A18" s="10"/>
      <c r="B18" s="8"/>
      <c r="C18" s="8"/>
      <c r="D18" s="13"/>
      <c r="E18" s="13"/>
      <c r="F18" s="14"/>
      <c r="G18" s="17"/>
      <c r="H18" s="16"/>
      <c r="I18" s="8"/>
      <c r="J18" s="8"/>
      <c r="K18" s="8"/>
      <c r="L18" s="35"/>
      <c r="N18" s="39"/>
    </row>
    <row r="19" spans="1:14" ht="20.100000000000001" customHeight="1" x14ac:dyDescent="0.25">
      <c r="A19" s="10"/>
      <c r="B19" s="8"/>
      <c r="C19" s="8"/>
      <c r="D19" s="13"/>
      <c r="E19" s="13"/>
      <c r="F19" s="14"/>
      <c r="G19" s="17"/>
      <c r="H19" s="8"/>
      <c r="I19" s="8"/>
      <c r="J19" s="8"/>
      <c r="K19" s="8"/>
      <c r="L19" s="35"/>
    </row>
    <row r="20" spans="1:14" ht="20.100000000000001" customHeight="1" x14ac:dyDescent="0.25">
      <c r="A20" s="10"/>
      <c r="B20" s="16"/>
      <c r="C20" s="8"/>
      <c r="D20" s="13"/>
      <c r="E20" s="13"/>
      <c r="F20" s="14"/>
      <c r="G20" s="17"/>
      <c r="H20" s="16"/>
      <c r="I20" s="16"/>
      <c r="J20" s="16"/>
      <c r="K20" s="16"/>
      <c r="L20" s="35"/>
    </row>
    <row r="21" spans="1:14" ht="20.100000000000001" customHeight="1" x14ac:dyDescent="0.25">
      <c r="A21" s="18"/>
      <c r="B21" s="16"/>
      <c r="C21" s="16"/>
      <c r="D21" s="13"/>
      <c r="E21" s="13"/>
      <c r="F21" s="19"/>
      <c r="G21" s="17"/>
      <c r="H21" s="16"/>
      <c r="I21" s="16"/>
      <c r="J21" s="16"/>
      <c r="K21" s="16"/>
      <c r="L21" s="35"/>
    </row>
    <row r="22" spans="1:14" ht="20.100000000000001" customHeight="1" x14ac:dyDescent="0.25">
      <c r="A22" s="18"/>
      <c r="B22" s="16"/>
      <c r="C22" s="16"/>
      <c r="D22" s="13"/>
      <c r="E22" s="13"/>
      <c r="F22" s="19"/>
      <c r="G22" s="17"/>
      <c r="H22" s="16"/>
      <c r="I22" s="16"/>
      <c r="J22" s="16"/>
      <c r="K22" s="16"/>
      <c r="L22" s="35"/>
    </row>
    <row r="23" spans="1:14" ht="20.100000000000001" customHeight="1" x14ac:dyDescent="0.25">
      <c r="A23" s="18"/>
      <c r="B23" s="16"/>
      <c r="C23" s="16"/>
      <c r="D23" s="13"/>
      <c r="E23" s="13"/>
      <c r="F23" s="19"/>
      <c r="G23" s="17"/>
      <c r="H23" s="16"/>
      <c r="I23" s="16"/>
      <c r="J23" s="16"/>
      <c r="K23" s="16"/>
      <c r="L23" s="35"/>
    </row>
    <row r="24" spans="1:14" ht="20.100000000000001" customHeight="1" x14ac:dyDescent="0.25">
      <c r="A24" s="18"/>
      <c r="B24" s="16"/>
      <c r="C24" s="16"/>
      <c r="D24" s="13"/>
      <c r="E24" s="13"/>
      <c r="F24" s="19"/>
      <c r="G24" s="17"/>
      <c r="H24" s="16"/>
      <c r="I24" s="16"/>
      <c r="J24" s="16"/>
      <c r="K24" s="16"/>
      <c r="L24" s="35"/>
      <c r="N24" s="39" t="s">
        <v>33</v>
      </c>
    </row>
    <row r="25" spans="1:14" ht="20.100000000000001" customHeight="1" x14ac:dyDescent="0.25">
      <c r="A25" s="10"/>
      <c r="B25" s="16"/>
      <c r="C25" s="8"/>
      <c r="D25" s="13"/>
      <c r="E25" s="13"/>
      <c r="F25" s="14"/>
      <c r="G25" s="17"/>
      <c r="H25" s="8"/>
      <c r="I25" s="8"/>
      <c r="J25" s="8"/>
      <c r="K25" s="8"/>
      <c r="L25" s="35"/>
    </row>
    <row r="26" spans="1:14" ht="20.100000000000001" customHeight="1" x14ac:dyDescent="0.25">
      <c r="A26" s="18"/>
      <c r="B26" s="8"/>
      <c r="C26" s="8"/>
      <c r="D26" s="13"/>
      <c r="E26" s="13"/>
      <c r="F26" s="14"/>
      <c r="G26" s="17"/>
      <c r="H26" s="8"/>
      <c r="I26" s="8"/>
      <c r="J26" s="8"/>
      <c r="K26" s="8"/>
      <c r="L26" s="35"/>
    </row>
    <row r="27" spans="1:14" ht="20.100000000000001" customHeight="1" x14ac:dyDescent="0.25">
      <c r="A27" s="10"/>
      <c r="B27" s="8"/>
      <c r="C27" s="16"/>
      <c r="D27" s="13"/>
      <c r="E27" s="13"/>
      <c r="F27" s="19"/>
      <c r="G27" s="17"/>
      <c r="H27" s="16"/>
      <c r="I27" s="16"/>
      <c r="J27" s="16"/>
      <c r="K27" s="16"/>
      <c r="L27" s="35"/>
      <c r="N27" s="39" t="s">
        <v>34</v>
      </c>
    </row>
    <row r="28" spans="1:14" ht="20.100000000000001" customHeight="1" x14ac:dyDescent="0.25">
      <c r="A28" s="18"/>
      <c r="B28" s="8"/>
      <c r="C28" s="8"/>
      <c r="D28" s="13"/>
      <c r="E28" s="13"/>
      <c r="F28" s="14"/>
      <c r="G28" s="17"/>
      <c r="H28" s="8"/>
      <c r="I28" s="8"/>
      <c r="J28" s="8"/>
      <c r="K28" s="8"/>
      <c r="L28" s="35"/>
    </row>
    <row r="29" spans="1:14" ht="20.100000000000001" customHeight="1" x14ac:dyDescent="0.25">
      <c r="A29" s="10"/>
      <c r="B29" s="8"/>
      <c r="C29" s="8"/>
      <c r="D29" s="13"/>
      <c r="E29" s="13"/>
      <c r="F29" s="14"/>
      <c r="G29" s="17"/>
      <c r="H29" s="8"/>
      <c r="I29" s="8"/>
      <c r="J29" s="8"/>
      <c r="K29" s="8"/>
      <c r="L29" s="35"/>
    </row>
    <row r="30" spans="1:14" ht="20.100000000000001" customHeight="1" x14ac:dyDescent="0.25">
      <c r="A30" s="10"/>
      <c r="B30" s="16"/>
      <c r="C30" s="8"/>
      <c r="D30" s="13"/>
      <c r="E30" s="13"/>
      <c r="F30" s="14"/>
      <c r="G30" s="17"/>
      <c r="H30" s="16"/>
      <c r="I30" s="16"/>
      <c r="J30" s="16"/>
      <c r="K30" s="16"/>
      <c r="L30" s="35"/>
    </row>
    <row r="31" spans="1:14" s="2" customFormat="1" ht="20.100000000000001" customHeight="1" x14ac:dyDescent="0.25">
      <c r="A31" s="20"/>
      <c r="B31" s="21"/>
      <c r="C31" s="21"/>
      <c r="D31" s="22"/>
      <c r="E31" s="22"/>
      <c r="F31" s="23"/>
      <c r="G31" s="17"/>
      <c r="H31" s="21"/>
      <c r="I31" s="21"/>
      <c r="J31" s="21"/>
      <c r="K31" s="21"/>
      <c r="L31" s="40"/>
      <c r="N31" s="41"/>
    </row>
    <row r="32" spans="1:14" s="2" customFormat="1" ht="20.100000000000001" customHeight="1" x14ac:dyDescent="0.25">
      <c r="A32" s="20"/>
      <c r="B32" s="24"/>
      <c r="C32" s="24"/>
      <c r="D32" s="25"/>
      <c r="E32" s="22"/>
      <c r="F32" s="26"/>
      <c r="G32" s="17"/>
      <c r="H32" s="24"/>
      <c r="I32" s="24"/>
      <c r="J32" s="24"/>
      <c r="K32" s="24"/>
      <c r="L32" s="40"/>
    </row>
    <row r="33" spans="1:12" s="2" customFormat="1" ht="20.100000000000001" customHeight="1" x14ac:dyDescent="0.25">
      <c r="A33" s="20"/>
      <c r="B33" s="21"/>
      <c r="C33" s="21"/>
      <c r="D33" s="22"/>
      <c r="E33" s="21"/>
      <c r="F33" s="23"/>
      <c r="G33" s="17"/>
      <c r="H33" s="21"/>
      <c r="I33" s="21"/>
      <c r="J33" s="21"/>
      <c r="K33" s="21"/>
      <c r="L33" s="40"/>
    </row>
    <row r="34" spans="1:12" s="1" customFormat="1" ht="30" customHeight="1" x14ac:dyDescent="0.25">
      <c r="A34" s="27"/>
      <c r="B34" s="28" t="s">
        <v>35</v>
      </c>
      <c r="C34" s="28"/>
      <c r="D34" s="28"/>
      <c r="E34" s="28"/>
      <c r="F34" s="28"/>
      <c r="G34" s="28"/>
      <c r="I34" s="28" t="s">
        <v>36</v>
      </c>
      <c r="J34" s="28"/>
      <c r="K34" s="28"/>
      <c r="L34" s="28"/>
    </row>
    <row r="35" spans="1:12" ht="20.100000000000001" customHeight="1" x14ac:dyDescent="0.25">
      <c r="A35" s="29"/>
      <c r="B35" s="30"/>
      <c r="C35" s="30"/>
      <c r="D35" s="31"/>
      <c r="E35" s="31"/>
      <c r="F35" s="32"/>
      <c r="G35" s="33"/>
      <c r="H35" s="30"/>
      <c r="I35" s="30"/>
      <c r="J35" s="30"/>
      <c r="K35" s="30"/>
      <c r="L35" s="30"/>
    </row>
  </sheetData>
  <mergeCells count="18">
    <mergeCell ref="A1:L1"/>
    <mergeCell ref="D4:F4"/>
    <mergeCell ref="D5:E5"/>
    <mergeCell ref="A4:A6"/>
    <mergeCell ref="B4:B6"/>
    <mergeCell ref="C4:C6"/>
    <mergeCell ref="F5:F6"/>
    <mergeCell ref="G4:G6"/>
    <mergeCell ref="H4:H6"/>
    <mergeCell ref="I4:I6"/>
    <mergeCell ref="J4:J6"/>
    <mergeCell ref="K4:K6"/>
    <mergeCell ref="L4:L6"/>
    <mergeCell ref="G8:G9"/>
    <mergeCell ref="G10:G11"/>
    <mergeCell ref="G12:G13"/>
    <mergeCell ref="G14:G15"/>
    <mergeCell ref="G16:G17"/>
  </mergeCells>
  <phoneticPr fontId="7" type="noConversion"/>
  <printOptions horizontalCentered="1" verticalCentered="1"/>
  <pageMargins left="1.0629921259842501" right="0.47244094488188998" top="0.511811023622047" bottom="0.39370078740157499" header="0.31496062992126" footer="0.31496062992126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E8:F19"/>
  <sheetViews>
    <sheetView workbookViewId="0">
      <selection activeCell="G19" sqref="G19"/>
    </sheetView>
  </sheetViews>
  <sheetFormatPr defaultColWidth="9" defaultRowHeight="15.6" x14ac:dyDescent="0.25"/>
  <cols>
    <col min="5" max="5" width="17.5" customWidth="1"/>
  </cols>
  <sheetData>
    <row r="8" spans="5:6" x14ac:dyDescent="0.25">
      <c r="E8">
        <f>58.77/2/2+26</f>
        <v>40.692500000000003</v>
      </c>
      <c r="F8">
        <f>E8+E9</f>
        <v>88.385000000000005</v>
      </c>
    </row>
    <row r="9" spans="5:6" x14ac:dyDescent="0.25">
      <c r="E9">
        <f>58.77/2/2+33</f>
        <v>47.692500000000003</v>
      </c>
      <c r="F9">
        <f>F8/2</f>
        <v>44.192500000000003</v>
      </c>
    </row>
    <row r="10" spans="5:6" x14ac:dyDescent="0.25">
      <c r="E10">
        <f>58.77/2/2+130</f>
        <v>144.6925</v>
      </c>
      <c r="F10">
        <f>E10+E11</f>
        <v>281.38499999999999</v>
      </c>
    </row>
    <row r="11" spans="5:6" x14ac:dyDescent="0.25">
      <c r="E11">
        <f>58.77/2/2+122</f>
        <v>136.6925</v>
      </c>
      <c r="F11">
        <f>F10/2</f>
        <v>140.6925</v>
      </c>
    </row>
    <row r="12" spans="5:6" x14ac:dyDescent="0.25">
      <c r="E12">
        <f>58.77/2/2+200</f>
        <v>214.6925</v>
      </c>
      <c r="F12">
        <f>E12+E13</f>
        <v>304.38499999999999</v>
      </c>
    </row>
    <row r="13" spans="5:6" x14ac:dyDescent="0.25">
      <c r="E13">
        <f>58.77/2/2+75</f>
        <v>89.692499999999995</v>
      </c>
      <c r="F13">
        <f>F12/2</f>
        <v>152.1925</v>
      </c>
    </row>
    <row r="14" spans="5:6" x14ac:dyDescent="0.25">
      <c r="E14">
        <f>58.77/2/2+3.2</f>
        <v>17.892500000000002</v>
      </c>
      <c r="F14">
        <f>E14+E15+E16</f>
        <v>37.390635953717883</v>
      </c>
    </row>
    <row r="15" spans="5:6" x14ac:dyDescent="0.25">
      <c r="E15">
        <f>0.3+((58.77/2-3.4)^2+3.4^2)/(2*58.77/2)</f>
        <v>11.985897992172879</v>
      </c>
      <c r="F15">
        <f>F14/3</f>
        <v>12.463545317905961</v>
      </c>
    </row>
    <row r="16" spans="5:6" x14ac:dyDescent="0.25">
      <c r="E16">
        <f>0.1+((58.77/2-13.3)^2+13.3^2)/(2*58.77/2)</f>
        <v>7.5122379615450061</v>
      </c>
    </row>
    <row r="18" spans="5:6" x14ac:dyDescent="0.25">
      <c r="E18">
        <f>58.77/2/2+92</f>
        <v>106.6925</v>
      </c>
      <c r="F18">
        <f>F15+E18</f>
        <v>119.15604531790595</v>
      </c>
    </row>
    <row r="19" spans="5:6" x14ac:dyDescent="0.25">
      <c r="F19">
        <f>F18/2</f>
        <v>59.578022658952975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沿线筑路材料料场表</vt:lpstr>
      <vt:lpstr>Sheet1</vt:lpstr>
      <vt:lpstr>沿线筑路材料料场表!Print_Area</vt:lpstr>
      <vt:lpstr>沿线筑路材料料场表!Print_Titles</vt:lpstr>
    </vt:vector>
  </TitlesOfParts>
  <Company>gles.jtsjy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rsj</dc:creator>
  <cp:lastModifiedBy>z</cp:lastModifiedBy>
  <cp:lastPrinted>2024-08-20T03:48:17Z</cp:lastPrinted>
  <dcterms:created xsi:type="dcterms:W3CDTF">2001-08-30T00:17:00Z</dcterms:created>
  <dcterms:modified xsi:type="dcterms:W3CDTF">2024-08-21T01:50:39Z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4298440A69A149A9B2C9A160DB4C2DEA</vt:lpwstr>
  </property>
  <property fmtid="{D5CDD505-2E9C-101B-9397-08002B2CF9AE}" pid="3" name="KSOProductBuildVer">
    <vt:lpwstr>2052-12.1.0.17147</vt:lpwstr>
  </property>
</Properties>
</file>