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工程量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<sst xmlns="http://schemas.openxmlformats.org/spreadsheetml/2006/main" count="30" uniqueCount="25">
  <si>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望高镇防洪堤修复提升工程 工程数量表</t>
  </si>
  <si>
    <t>PS-07</t>
  </si>
  <si>
    <t>序号</t>
  </si>
  <si>
    <t>项目名称</t>
  </si>
  <si>
    <t>单位</t>
  </si>
  <si>
    <t>工程量</t>
  </si>
  <si>
    <t>原砖墙、挡墙拆除</t>
  </si>
  <si>
    <t>m³</t>
  </si>
  <si>
    <t>土方开挖（回填利用）</t>
  </si>
  <si>
    <t xml:space="preserve"> </t>
  </si>
  <si>
    <t>土方回填（利用原土）</t>
  </si>
  <si>
    <t>C30混凝土挡墙</t>
  </si>
  <si>
    <t>C30混凝土护栏</t>
  </si>
  <si>
    <t>普通钢模板</t>
  </si>
  <si>
    <t>批</t>
  </si>
  <si>
    <t>沥青砂浆分缝厚20mm</t>
  </si>
  <si>
    <t>m²</t>
  </si>
  <si>
    <t>植筋14钢筋</t>
  </si>
  <si>
    <t>t</t>
  </si>
  <si>
    <t>300*300*300砂石反滤包</t>
  </si>
  <si>
    <t>个</t>
  </si>
  <si>
    <t>DN50PVC排水管</t>
  </si>
  <si>
    <t>m</t>
  </si>
  <si>
    <t>竣工碑</t>
  </si>
  <si>
    <t>注：表中数据仅供参考，具体以实际发生量为准。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</si>
</sst>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76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/>
    <xf numFmtId="176" fontId="2" fillId="0" borderId="1" xfId="0" applyNumberFormat="1" applyFont="1" applyBorder="1" applyAlignment="1">
      <alignment horizontal="center"/>
    </xf>
    <xf numFmtId="177" fontId="1" fillId="0" borderId="1" xfId="0" applyNumberFormat="1" applyFont="1" applyBorder="1" applyAlignment="1">
      <alignment horizontal="center"/>
    </xf>
    <xf numFmtId="178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J18"/>
  <sheetViews>
    <sheetView tabSelected="1" zoomScale="85" zoomScaleNormal="85" workbookViewId="0">
      <selection activeCell="I8" sqref="I8"/>
    </sheetView>
  </sheetViews>
  <sheetFormatPr defaultColWidth="9" defaultRowHeight="13.5"/>
  <cols>
    <col min="2" max="2" width="22.375" customWidth="1"/>
    <col min="3" max="3" width="17.875" customWidth="1"/>
    <col min="4" max="4" width="58" customWidth="1"/>
    <col min="5" max="5" width="13.75" customWidth="1"/>
    <col min="6" max="6" width="23.75" customWidth="1"/>
    <col min="7" max="7" width="17.05" customWidth="1"/>
    <col min="9" max="9" width="14.375"/>
  </cols>
  <sheetData>
    <row r="3" ht="52" customHeight="1" spans="3:6">
      <c r="C3" s="3" t="s">
        <v>0</v>
      </c>
      <c r="D3" s="3"/>
      <c r="E3" s="3"/>
      <c r="F3" s="3"/>
    </row>
    <row r="4" s="1" customFormat="1" ht="19" customHeight="1" spans="3:6">
      <c r="C4" s="4"/>
      <c r="D4" s="4"/>
      <c r="E4" s="4"/>
      <c r="F4" s="5" t="s">
        <v>1</v>
      </c>
    </row>
    <row r="5" s="1" customFormat="1" ht="36" customHeight="1" spans="3:6">
      <c r="C5" s="6" t="s">
        <v>2</v>
      </c>
      <c r="D5" s="6" t="s">
        <v>3</v>
      </c>
      <c r="E5" s="6" t="s">
        <v>4</v>
      </c>
      <c r="F5" s="6" t="s">
        <v>5</v>
      </c>
    </row>
    <row r="6" s="1" customFormat="1" ht="36" customHeight="1" spans="3:6">
      <c r="C6" s="6">
        <v>1</v>
      </c>
      <c r="D6" s="7" t="s">
        <v>6</v>
      </c>
      <c r="E6" s="6" t="s">
        <v>7</v>
      </c>
      <c r="F6" s="8">
        <f>36*0.16+40*0.4+15*8.55+3*6.6</f>
        <v>169.81</v>
      </c>
    </row>
    <row r="7" s="1" customFormat="1" ht="36" customHeight="1" spans="3:10">
      <c r="C7" s="6">
        <v>2</v>
      </c>
      <c r="D7" s="9" t="s">
        <v>8</v>
      </c>
      <c r="E7" s="6" t="s">
        <v>7</v>
      </c>
      <c r="F7" s="8">
        <f>97*0.597+26.6*3.884+18*13.1</f>
        <v>397.0234</v>
      </c>
      <c r="J7" s="1" t="s">
        <v>9</v>
      </c>
    </row>
    <row r="8" s="1" customFormat="1" ht="36" customHeight="1" spans="3:6">
      <c r="C8" s="6">
        <v>3</v>
      </c>
      <c r="D8" s="9" t="s">
        <v>10</v>
      </c>
      <c r="E8" s="6" t="s">
        <v>7</v>
      </c>
      <c r="F8" s="8">
        <f>97*0.9+26.6*5+18*13.1</f>
        <v>456.1</v>
      </c>
    </row>
    <row r="9" s="2" customFormat="1" ht="36" customHeight="1" spans="3:6">
      <c r="C9" s="10">
        <v>4</v>
      </c>
      <c r="D9" s="11" t="s">
        <v>11</v>
      </c>
      <c r="E9" s="10" t="s">
        <v>7</v>
      </c>
      <c r="F9" s="12">
        <f>1.114*97+3.354*26.6+9.775*18</f>
        <v>373.2244</v>
      </c>
    </row>
    <row r="10" s="1" customFormat="1" ht="36" customHeight="1" spans="3:6">
      <c r="C10" s="6">
        <v>5</v>
      </c>
      <c r="D10" s="11" t="s">
        <v>12</v>
      </c>
      <c r="E10" s="6" t="s">
        <v>7</v>
      </c>
      <c r="F10" s="6">
        <f>0.24*40.6+0.24*97+0.24*26.6+0.24*18</f>
        <v>43.728</v>
      </c>
    </row>
    <row r="11" s="1" customFormat="1" ht="36" customHeight="1" spans="3:6">
      <c r="C11" s="6">
        <v>6</v>
      </c>
      <c r="D11" s="9" t="s">
        <v>13</v>
      </c>
      <c r="E11" s="6" t="s">
        <v>14</v>
      </c>
      <c r="F11" s="6">
        <v>1</v>
      </c>
    </row>
    <row r="12" s="1" customFormat="1" ht="36" customHeight="1" spans="3:6">
      <c r="C12" s="6">
        <v>7</v>
      </c>
      <c r="D12" s="9" t="s">
        <v>15</v>
      </c>
      <c r="E12" s="6" t="s">
        <v>16</v>
      </c>
      <c r="F12" s="13">
        <f>0.24*40.6/10+(0.24+1.114)*97/10+(0.24+3.354)*26.6/10+(0.24+9.775)*18/10</f>
        <v>41.69524</v>
      </c>
    </row>
    <row r="13" s="1" customFormat="1" ht="36" customHeight="1" spans="3:6">
      <c r="C13" s="6">
        <v>8</v>
      </c>
      <c r="D13" s="9" t="s">
        <v>17</v>
      </c>
      <c r="E13" s="6" t="s">
        <v>18</v>
      </c>
      <c r="F13" s="6">
        <f>(40+(97+48*2)+26*2+17)*1.21/1000</f>
        <v>0.36542</v>
      </c>
    </row>
    <row r="14" s="1" customFormat="1" ht="36" customHeight="1" spans="3:6">
      <c r="C14" s="6">
        <v>9</v>
      </c>
      <c r="D14" s="9" t="s">
        <v>19</v>
      </c>
      <c r="E14" s="6" t="s">
        <v>20</v>
      </c>
      <c r="F14" s="14">
        <f>97/2+26.6/2+18/2</f>
        <v>70.8</v>
      </c>
    </row>
    <row r="15" s="1" customFormat="1" ht="36" customHeight="1" spans="3:6">
      <c r="C15" s="6">
        <v>10</v>
      </c>
      <c r="D15" s="15" t="s">
        <v>21</v>
      </c>
      <c r="E15" s="6" t="s">
        <v>22</v>
      </c>
      <c r="F15" s="14">
        <f>(40.697+26.6+18)/10*0.3+97/2*0.8+26.6/2*1+18/2*1.5</f>
        <v>68.15891</v>
      </c>
    </row>
    <row r="16" s="1" customFormat="1" ht="36" customHeight="1" spans="3:6">
      <c r="C16" s="6">
        <v>11</v>
      </c>
      <c r="D16" s="15" t="s">
        <v>23</v>
      </c>
      <c r="E16" s="6" t="s">
        <v>20</v>
      </c>
      <c r="F16" s="14">
        <v>1</v>
      </c>
    </row>
    <row r="18" ht="23" customHeight="1" spans="3:4">
      <c r="C18" s="16" t="s">
        <v>24</v>
      </c>
      <c r="D18" s="16"/>
    </row>
  </sheetData>
  <mergeCells count="2">
    <mergeCell ref="C3:F3"/>
    <mergeCell ref="C18:D18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zh燎</cp:lastModifiedBy>
  <dcterms:created xsi:type="dcterms:W3CDTF">2006-09-16T00:00:00Z</dcterms:created>
  <dcterms:modified xsi:type="dcterms:W3CDTF">2025-05-25T08:14:34Z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FC63F60D8ACD4DAC8D109B1720FA83FC_12</vt:lpwstr>
  </property>
  <property fmtid="{D5CDD505-2E9C-101B-9397-08002B2CF9AE}" pid="3" name="KSOProductBuildVer">
    <vt:lpwstr>2052-12.1.0.21171</vt:lpwstr>
  </property>
</Properties>
</file>