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tabRatio="500"/>
  </bookViews>
  <sheets>
    <sheet name="Sheet1" sheetId="1" r:id="rId1"/>
  </sheets>
  <definedNames>
    <definedName name="_xlnm.Print_Area" localSheetId="0">Sheet1!$A$1:$L$8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<sst xmlns="http://schemas.openxmlformats.org/spreadsheetml/2006/main" count="27" uniqueCount="20">
  <si>
    <t>挡土墙工程数量表</t>
  </si>
  <si>
    <t>序号</t>
  </si>
  <si>
    <t>长度</t>
  </si>
  <si>
    <t>挡土墙</t>
  </si>
  <si>
    <t>挖方</t>
  </si>
  <si>
    <t>填方</t>
  </si>
  <si>
    <t>利用方</t>
  </si>
  <si>
    <t>借方</t>
  </si>
  <si>
    <t>弃土</t>
  </si>
  <si>
    <t>备注</t>
  </si>
  <si>
    <t>M7.5浆砌石挡墙</t>
  </si>
  <si>
    <t>DN50PVC管</t>
  </si>
  <si>
    <t>沥青砂浆杉木板伸缩缝</t>
  </si>
  <si>
    <t>10cm级配碎石垫层</t>
  </si>
  <si>
    <t>m</t>
  </si>
  <si>
    <r>
      <rPr>
        <sz val="12"/>
        <rFont val="宋体"/>
        <charset val="134"/>
      </rPr>
      <t>m</t>
    </r>
    <r>
      <rPr>
        <vertAlign val="superscript"/>
        <sz val="12"/>
        <rFont val="宋体"/>
        <charset val="134"/>
      </rPr>
      <t>3</t>
    </r>
  </si>
  <si>
    <r>
      <rPr>
        <sz val="12"/>
        <rFont val="宋体"/>
        <charset val="134"/>
      </rPr>
      <t>m</t>
    </r>
    <r>
      <rPr>
        <vertAlign val="superscript"/>
        <sz val="12"/>
        <rFont val="宋体"/>
        <charset val="134"/>
      </rPr>
      <t>2</t>
    </r>
  </si>
  <si>
    <t>挡土墙1段</t>
  </si>
  <si>
    <t>弃土已扣除道路修复时回填土。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</si>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</sst>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rgb="FF000000"/>
      <name val="宋体"/>
      <charset val="134"/>
    </font>
    <font>
      <sz val="16"/>
      <color rgb="FF000000"/>
      <name val="宋体"/>
      <charset val="134"/>
    </font>
    <font>
      <b/>
      <sz val="16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vertAlign val="superscript"/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5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4" borderId="1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20" applyNumberFormat="0" applyAlignment="0" applyProtection="0">
      <alignment vertical="center"/>
    </xf>
    <xf numFmtId="0" fontId="15" fillId="6" borderId="21" applyNumberFormat="0" applyAlignment="0" applyProtection="0">
      <alignment vertical="center"/>
    </xf>
    <xf numFmtId="0" fontId="16" fillId="6" borderId="20" applyNumberFormat="0" applyAlignment="0" applyProtection="0">
      <alignment vertical="center"/>
    </xf>
    <xf numFmtId="0" fontId="17" fillId="7" borderId="22" applyNumberFormat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176" fontId="3" fillId="2" borderId="6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176" fontId="3" fillId="3" borderId="6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176" fontId="4" fillId="3" borderId="6" xfId="0" applyNumberFormat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176" fontId="3" fillId="3" borderId="10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top" wrapText="1"/>
    </xf>
    <xf numFmtId="0" fontId="3" fillId="3" borderId="15" xfId="0" applyFont="1" applyFill="1" applyBorder="1" applyAlignment="1">
      <alignment horizontal="left" vertical="top" wrapText="1"/>
    </xf>
    <xf numFmtId="0" fontId="3" fillId="3" borderId="16" xfId="0" applyFont="1" applyFill="1" applyBorder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"/>
  <sheetViews>
    <sheetView tabSelected="1" view="pageBreakPreview" zoomScale="85" zoomScaleNormal="100" workbookViewId="0">
      <pane ySplit="2" topLeftCell="A3" activePane="bottomLeft" state="frozen"/>
      <selection/>
      <selection pane="bottomLeft" activeCell="I18" sqref="I18"/>
    </sheetView>
  </sheetViews>
  <sheetFormatPr defaultColWidth="9" defaultRowHeight="20.25" outlineLevelRow="7"/>
  <cols>
    <col min="1" max="1" width="12.5" style="2" customWidth="1"/>
    <col min="2" max="2" width="12.2" style="2" customWidth="1"/>
    <col min="3" max="3" width="17.5" style="2" customWidth="1"/>
    <col min="4" max="4" width="11.7583333333333" style="2" customWidth="1"/>
    <col min="5" max="6" width="13.2333333333333" style="2" customWidth="1"/>
    <col min="7" max="7" width="12.9416666666667" style="2" customWidth="1"/>
    <col min="8" max="8" width="12.2" style="2" customWidth="1"/>
    <col min="9" max="9" width="11.7666666666667" style="2" customWidth="1"/>
    <col min="10" max="10" width="9.8" style="2" customWidth="1"/>
    <col min="11" max="12" width="15.5583333333333" style="2" customWidth="1"/>
    <col min="13" max="14" width="15.6333333333333" customWidth="1"/>
  </cols>
  <sheetData>
    <row r="1" ht="24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1" customFormat="1" ht="26" customHeight="1" spans="1:12">
      <c r="A2" s="4" t="s">
        <v>1</v>
      </c>
      <c r="B2" s="5" t="s">
        <v>2</v>
      </c>
      <c r="C2" s="6" t="s">
        <v>3</v>
      </c>
      <c r="D2" s="7"/>
      <c r="E2" s="7"/>
      <c r="F2" s="7"/>
      <c r="G2" s="5" t="s">
        <v>4</v>
      </c>
      <c r="H2" s="5" t="s">
        <v>5</v>
      </c>
      <c r="I2" s="5" t="s">
        <v>6</v>
      </c>
      <c r="J2" s="5" t="s">
        <v>7</v>
      </c>
      <c r="K2" s="6" t="s">
        <v>8</v>
      </c>
      <c r="L2" s="21" t="s">
        <v>9</v>
      </c>
    </row>
    <row r="3" s="1" customFormat="1" ht="77" customHeight="1" spans="1:12">
      <c r="A3" s="8"/>
      <c r="B3" s="9"/>
      <c r="C3" s="10" t="s">
        <v>10</v>
      </c>
      <c r="D3" s="10" t="s">
        <v>11</v>
      </c>
      <c r="E3" s="11" t="s">
        <v>12</v>
      </c>
      <c r="F3" s="11" t="s">
        <v>13</v>
      </c>
      <c r="G3" s="9"/>
      <c r="H3" s="9"/>
      <c r="I3" s="9"/>
      <c r="J3" s="9"/>
      <c r="K3" s="22"/>
      <c r="L3" s="23"/>
    </row>
    <row r="4" customFormat="1" ht="22" customHeight="1" spans="1:12">
      <c r="A4" s="8"/>
      <c r="B4" s="9" t="s">
        <v>14</v>
      </c>
      <c r="C4" s="12" t="s">
        <v>15</v>
      </c>
      <c r="D4" s="12" t="s">
        <v>14</v>
      </c>
      <c r="E4" s="12" t="s">
        <v>16</v>
      </c>
      <c r="F4" s="12" t="s">
        <v>16</v>
      </c>
      <c r="G4" s="12" t="s">
        <v>15</v>
      </c>
      <c r="H4" s="12" t="s">
        <v>15</v>
      </c>
      <c r="I4" s="12" t="s">
        <v>15</v>
      </c>
      <c r="J4" s="12" t="s">
        <v>15</v>
      </c>
      <c r="K4" s="9" t="s">
        <v>15</v>
      </c>
      <c r="L4" s="23"/>
    </row>
    <row r="5" ht="24" customHeight="1" spans="1:12">
      <c r="A5" s="13" t="s">
        <v>17</v>
      </c>
      <c r="B5" s="13">
        <v>115</v>
      </c>
      <c r="C5" s="14">
        <f>B5*1.86</f>
        <v>213.9</v>
      </c>
      <c r="D5" s="14">
        <f>0.8*(B5/2)</f>
        <v>46</v>
      </c>
      <c r="E5" s="14">
        <f>1.86*B5/10</f>
        <v>21.39</v>
      </c>
      <c r="F5" s="14">
        <f>B5*1.55</f>
        <v>178.25</v>
      </c>
      <c r="G5" s="14">
        <v>607.78</v>
      </c>
      <c r="H5" s="14">
        <v>286.93</v>
      </c>
      <c r="I5" s="14">
        <f>H5</f>
        <v>286.93</v>
      </c>
      <c r="J5" s="14">
        <f>MAX(H5-G5,0)</f>
        <v>0</v>
      </c>
      <c r="K5" s="14">
        <f>G5-I5</f>
        <v>320.85</v>
      </c>
      <c r="L5" s="24" t="s">
        <v>18</v>
      </c>
    </row>
    <row r="6" ht="24" customHeight="1" spans="1:12">
      <c r="A6" s="13"/>
      <c r="B6" s="15"/>
      <c r="C6" s="14"/>
      <c r="D6" s="14"/>
      <c r="E6" s="14"/>
      <c r="F6" s="14"/>
      <c r="G6" s="14"/>
      <c r="H6" s="14"/>
      <c r="I6" s="14"/>
      <c r="J6" s="14"/>
      <c r="K6" s="14"/>
      <c r="L6" s="25"/>
    </row>
    <row r="7" ht="24" customHeight="1" spans="1:12">
      <c r="A7" s="16" t="s">
        <v>19</v>
      </c>
      <c r="B7" s="17">
        <f t="shared" ref="B7:J7" si="0">SUM(B5:B6)</f>
        <v>115</v>
      </c>
      <c r="C7" s="17">
        <f t="shared" si="0"/>
        <v>213.9</v>
      </c>
      <c r="D7" s="17">
        <f t="shared" si="0"/>
        <v>46</v>
      </c>
      <c r="E7" s="17">
        <f t="shared" si="0"/>
        <v>21.39</v>
      </c>
      <c r="F7" s="17">
        <f t="shared" si="0"/>
        <v>178.25</v>
      </c>
      <c r="G7" s="17">
        <f t="shared" si="0"/>
        <v>607.78</v>
      </c>
      <c r="H7" s="17">
        <f t="shared" si="0"/>
        <v>286.93</v>
      </c>
      <c r="I7" s="17">
        <f t="shared" si="0"/>
        <v>286.93</v>
      </c>
      <c r="J7" s="17">
        <f t="shared" si="0"/>
        <v>0</v>
      </c>
      <c r="K7" s="14">
        <f>G7-I7</f>
        <v>320.85</v>
      </c>
      <c r="L7" s="25"/>
    </row>
    <row r="8" ht="24" customHeight="1" spans="1:12">
      <c r="A8" s="18"/>
      <c r="B8" s="19"/>
      <c r="C8" s="20"/>
      <c r="D8" s="20"/>
      <c r="E8" s="20"/>
      <c r="F8" s="20"/>
      <c r="G8" s="20"/>
      <c r="H8" s="20"/>
      <c r="I8" s="20"/>
      <c r="J8" s="20"/>
      <c r="K8" s="14"/>
      <c r="L8" s="26"/>
    </row>
  </sheetData>
  <mergeCells count="11">
    <mergeCell ref="A1:L1"/>
    <mergeCell ref="C2:F2"/>
    <mergeCell ref="A2:A4"/>
    <mergeCell ref="B2:B3"/>
    <mergeCell ref="G2:G3"/>
    <mergeCell ref="H2:H3"/>
    <mergeCell ref="I2:I3"/>
    <mergeCell ref="J2:J3"/>
    <mergeCell ref="K2:K3"/>
    <mergeCell ref="L2:L4"/>
    <mergeCell ref="L5:L8"/>
  </mergeCells>
  <pageMargins left="0.751388888888889" right="0.751388888888889" top="1" bottom="1" header="0.511805555555556" footer="0.511805555555556"/>
  <pageSetup paperSize="8" firstPageNumber="0" orientation="landscape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晚上12点</cp:lastModifiedBy>
  <cp:revision>2</cp:revision>
  <dcterms:created xsi:type="dcterms:W3CDTF">2022-06-06T08:19:00Z</dcterms:created>
  <dcterms:modified xsi:type="dcterms:W3CDTF">2025-08-19T10:19:04Z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E605B532BDDA4717A46A560DE49B6342_13</vt:lpwstr>
  </property>
</Properties>
</file>