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1" activeTab="2"/>
  </bookViews>
  <sheets>
    <sheet name="2025.4.3（明细） (年度计划底表)" sheetId="201" state="hidden" r:id="rId1"/>
    <sheet name="2025.4.18（汇总表）" sheetId="20" r:id="rId2"/>
    <sheet name="2025.4.18（明细）" sheetId="6" r:id="rId3"/>
    <sheet name="国办系统2025.4.18导出" sheetId="202" state="hidden" r:id="rId4"/>
    <sheet name="财政系统报账明细表4.17" sheetId="203" state="hidden" r:id="rId5"/>
    <sheet name="财政系统报账汇总表4.17" sheetId="205" state="hidden" r:id="rId6"/>
    <sheet name="财政系统报账汇总表4.18" sheetId="206" state="hidden" r:id="rId7"/>
    <sheet name="财政系统报账明细表4.18" sheetId="207" state="hidden" r:id="rId8"/>
    <sheet name="指标对应名称" sheetId="204" state="hidden" r:id="rId9"/>
    <sheet name="财政系统报账明细表12.27(12.31)" sheetId="200" state="hidden" r:id="rId10"/>
    <sheet name="财政系统报账汇总表12.26" sheetId="198" state="hidden" r:id="rId11"/>
  </sheets>
  <definedNames>
    <definedName name="_xlnm._FilterDatabase" localSheetId="0" hidden="1">'2025.4.3（明细） (年度计划底表)'!$A$5:$BT$283</definedName>
    <definedName name="_xlnm._FilterDatabase" localSheetId="1" hidden="1">'2025.4.18（汇总表）'!$A$4:$U$19</definedName>
    <definedName name="_xlnm._FilterDatabase" localSheetId="2" hidden="1">'2025.4.18（明细）'!$A$5:$BY$7</definedName>
    <definedName name="_xlnm._FilterDatabase" localSheetId="3" hidden="1">国办系统2025.4.18导出!$A$3:$BK$345</definedName>
    <definedName name="_xlnm._FilterDatabase" localSheetId="4" hidden="1">财政系统报账明细表4.17!$A$4:$Y$267</definedName>
    <definedName name="_xlnm._FilterDatabase" localSheetId="5" hidden="1">财政系统报账汇总表4.17!$A$5:$O$21</definedName>
    <definedName name="_xlnm._FilterDatabase" localSheetId="7" hidden="1">财政系统报账明细表4.18!$A$5:$X$267</definedName>
    <definedName name="_xlnm._FilterDatabase" localSheetId="8" hidden="1">指标对应名称!$H$6:$K$252</definedName>
    <definedName name="_xlnm._FilterDatabase" localSheetId="9" hidden="1">'财政系统报账明细表12.27(12.31)'!$A$4:$AD$515</definedName>
    <definedName name="_xlnm.Print_Titles" localSheetId="1">'2025.4.18（汇总表）'!$1:4</definedName>
    <definedName name="_xlnm.Print_Titles" localSheetId="2">'2025.4.18（明细）'!$3:$5</definedName>
    <definedName name="_xlnm.Print_Titles" localSheetId="0">'2025.4.3（明细） (年度计划底表)'!$3:$5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<sst xmlns="http://schemas.openxmlformats.org/spreadsheetml/2006/main" count="22648" uniqueCount="2804">
  <si>
    <t>西林县2025年乡村振兴项目建设进度明细表</t>
  </si>
  <si>
    <t>填表单位：西林县乡村建设组</t>
  </si>
  <si>
    <t>填表日期：2025年4月3日</t>
  </si>
  <si>
    <t>序号</t>
  </si>
  <si>
    <t>市、县（区）</t>
  </si>
  <si>
    <t>建设地点</t>
  </si>
  <si>
    <t>是否脱贫村</t>
  </si>
  <si>
    <t>行政村属性(千万工程精品村、示范村、提升村)</t>
  </si>
  <si>
    <t>项目名称</t>
  </si>
  <si>
    <t>项目名称（修改后）</t>
  </si>
  <si>
    <t>项目类型</t>
  </si>
  <si>
    <t>项目子类型</t>
  </si>
  <si>
    <t>项目具体类型</t>
  </si>
  <si>
    <t>建设性质</t>
  </si>
  <si>
    <t>建设规模</t>
  </si>
  <si>
    <t>实施单位</t>
  </si>
  <si>
    <t>补助标准</t>
  </si>
  <si>
    <t>主要建设内容</t>
  </si>
  <si>
    <t>项目个数</t>
  </si>
  <si>
    <t>项目预算总投资（合同价）</t>
  </si>
  <si>
    <t>项目入库总投资（入库金额）</t>
  </si>
  <si>
    <t>资金安排批次</t>
  </si>
  <si>
    <t>项目已安排衔接资金（万元）</t>
  </si>
  <si>
    <t>受益人口</t>
  </si>
  <si>
    <t>项目所属村类别</t>
  </si>
  <si>
    <t>计划开工时间</t>
  </si>
  <si>
    <t>计划竣工时间</t>
  </si>
  <si>
    <t>利益联结机制</t>
  </si>
  <si>
    <t>年度绩效目标</t>
  </si>
  <si>
    <t>资金安排情况备注</t>
  </si>
  <si>
    <t>项目建设进度（项目建设情况，如已开工、停工&lt;说明原因&gt;、完工等情况）</t>
  </si>
  <si>
    <t>续建项目个数</t>
  </si>
  <si>
    <t>新建项目个数</t>
  </si>
  <si>
    <t>需要进行前期工作的新建项目个数</t>
  </si>
  <si>
    <t>已完成前期工作的新建项目个数</t>
  </si>
  <si>
    <t>需要进行意向公开的新建项目个数</t>
  </si>
  <si>
    <t>意向公开时间</t>
  </si>
  <si>
    <t>已完成意向公开的新建项目个数</t>
  </si>
  <si>
    <t>新建项目计划开工日期
（年-月-日）</t>
  </si>
  <si>
    <t>新建项目计划完工日期
（年-月-日）</t>
  </si>
  <si>
    <t>已开工的项目个数</t>
  </si>
  <si>
    <t>开工率</t>
  </si>
  <si>
    <t>新建项目实际开工日期
（年-月-日）</t>
  </si>
  <si>
    <t>已完工的项目个数</t>
  </si>
  <si>
    <t>完工率</t>
  </si>
  <si>
    <r>
      <rPr>
        <b/>
        <sz val="12"/>
        <rFont val="宋体"/>
        <charset val="134"/>
      </rPr>
      <t xml:space="preserve">新建项目实际完工日期
（年-月-日）
</t>
    </r>
    <r>
      <rPr>
        <b/>
        <sz val="10"/>
        <color indexed="10"/>
        <rFont val="宋体"/>
        <charset val="134"/>
      </rPr>
      <t>不能晚于计划完工</t>
    </r>
  </si>
  <si>
    <t>已验收的项目个数</t>
  </si>
  <si>
    <t>验收率</t>
  </si>
  <si>
    <r>
      <rPr>
        <b/>
        <sz val="12"/>
        <rFont val="宋体"/>
        <charset val="134"/>
      </rPr>
      <t xml:space="preserve">新建项目实际验收日期
（年-月-日）
</t>
    </r>
    <r>
      <rPr>
        <b/>
        <sz val="10"/>
        <color indexed="10"/>
        <rFont val="宋体"/>
        <charset val="134"/>
      </rPr>
      <t>完工后一个月内</t>
    </r>
  </si>
  <si>
    <t>已结算的项目个数</t>
  </si>
  <si>
    <t>结算率</t>
  </si>
  <si>
    <r>
      <rPr>
        <b/>
        <sz val="12"/>
        <rFont val="宋体"/>
        <charset val="134"/>
      </rPr>
      <t xml:space="preserve">项目建设进度完成比例
（%）
</t>
    </r>
    <r>
      <rPr>
        <b/>
        <sz val="11"/>
        <color rgb="FFFF0000"/>
        <rFont val="宋体"/>
        <charset val="134"/>
      </rPr>
      <t>（已完工算100%）</t>
    </r>
  </si>
  <si>
    <t>财政系统导出衔接资金支出清算金额（万元）</t>
  </si>
  <si>
    <t>财政系统清算支出比例</t>
  </si>
  <si>
    <r>
      <rPr>
        <b/>
        <sz val="12"/>
        <rFont val="宋体"/>
        <charset val="134"/>
      </rPr>
      <t>项目支出比例</t>
    </r>
    <r>
      <rPr>
        <b/>
        <sz val="9"/>
        <color rgb="FFFF0000"/>
        <rFont val="宋体"/>
        <charset val="134"/>
      </rPr>
      <t>（按合同价计算，未填按安排资金算）</t>
    </r>
  </si>
  <si>
    <t>调整后最新报账</t>
  </si>
  <si>
    <t>备注</t>
  </si>
  <si>
    <t>乡（镇）名称</t>
  </si>
  <si>
    <t>行政    村名</t>
  </si>
  <si>
    <t>合计</t>
  </si>
  <si>
    <t>中央资金小计</t>
  </si>
  <si>
    <t>中央资金</t>
  </si>
  <si>
    <t>自治区资金</t>
  </si>
  <si>
    <t>市级资金</t>
  </si>
  <si>
    <t>县级资金</t>
  </si>
  <si>
    <t>县级</t>
  </si>
  <si>
    <t>总户数（户）</t>
  </si>
  <si>
    <t>总人数（人）</t>
  </si>
  <si>
    <t>其中</t>
  </si>
  <si>
    <t>贫困</t>
  </si>
  <si>
    <t>面上</t>
  </si>
  <si>
    <t>中央巩固拓展脱贫攻坚成果与乡村振兴任务</t>
  </si>
  <si>
    <t>以工代          赈任务</t>
  </si>
  <si>
    <t>少数民族                发展任务</t>
  </si>
  <si>
    <t>脱贫户户数（户）</t>
  </si>
  <si>
    <t>脱贫人数（人）</t>
  </si>
  <si>
    <t>中央</t>
  </si>
  <si>
    <t>自治区</t>
  </si>
  <si>
    <t>市级</t>
  </si>
  <si>
    <t>一、八达镇人民政府小计：</t>
  </si>
  <si>
    <t>西林县</t>
  </si>
  <si>
    <t>八达镇</t>
  </si>
  <si>
    <t>各行政村</t>
  </si>
  <si>
    <t>西林县八达镇2025年产业以奖代补项目</t>
  </si>
  <si>
    <t>产业发展</t>
  </si>
  <si>
    <t>产业以奖代补</t>
  </si>
  <si>
    <t>新建</t>
  </si>
  <si>
    <t>1个</t>
  </si>
  <si>
    <t>八达镇人民政府</t>
  </si>
  <si>
    <t>实行差异化补助，监测对象按单价标准100%补助，2016-2020年度脱贫户按单价标准80%补助，2014-2015年度退出户按单价标准60%补助。具体补助标准详见实施方案</t>
  </si>
  <si>
    <t>对脱贫户和监测对象发展柑橘、玉米、猪、牛、水稻、羊、蔬菜、花生大豆、麻鸭、火姜、杂粮杂豆、茶叶、百香果、鸡等15种产业按补助标准进行奖补。</t>
  </si>
  <si>
    <t>提前批</t>
  </si>
  <si>
    <t>对于符合条件的脱贫户、监测对象给予产业奖补，通过产业奖补激发脱贫群众内生动力，鼓励群众发展产业，通过产业增收致富，进一步提高产业覆盖率。</t>
  </si>
  <si>
    <t>1.实行差异化补助，监测对象按单价标准100%补助，2016-2020年度脱贫户按单价标准80%补助，2014-2015年度退出户按单价标准60%补助；2.种植作物成活率、养殖家畜家禽成活率达90%以上；3.受益726户2904人，其中脱贫户726户2904人；4.受益脱贫户满意度95%以上。</t>
  </si>
  <si>
    <t>坝林村</t>
  </si>
  <si>
    <t>西林县八达镇坝林村坝林屯至毛桃沟沙糖桔产业基地道路硬化工程</t>
  </si>
  <si>
    <t>产业配套设施</t>
  </si>
  <si>
    <t>产业路</t>
  </si>
  <si>
    <t>2公里</t>
  </si>
  <si>
    <t>40-50万元/公里</t>
  </si>
  <si>
    <t>新建产业道路硬化2公里，路基宽4.5米、硬化路面宽3.5米、厚18cm，压实风化石基层厚度厚15cm,水沟、涵洞、路肩、错车道等。</t>
  </si>
  <si>
    <t>项目建成后可完善产业配套设施建设，促进产业发展，巩固脱贫成效。预计实现产值约350万元，涉及产业有沙糖桔300亩、油桐200亩、油茶60亩，有力推动沿路产业振兴，受益82户434人，其中脱贫户29户138人。</t>
  </si>
  <si>
    <t>1.新建产业道路硬化2公里；2.项目覆盖沙糖桔300亩、油桐200亩、油茶60亩；3.预计实现产值350万元；4.项目验收合格率100%；5.项目完成及时率100%；6.受益82户434人，其中脱贫户29户138人；7.受益群众满意度95%以上。</t>
  </si>
  <si>
    <t>坡皿村</t>
  </si>
  <si>
    <t>西林县八达镇坡皿村弄楼屯沙糖桔产业基地道路硬化工程</t>
  </si>
  <si>
    <t>1.2公里</t>
  </si>
  <si>
    <t>新建产业硬化道路 1.2公里，路基4.5米，硬化路面宽3.5米，厚18CM，压实风化石基层厚度厚15cm，水沟、涵洞、路肩、错车道、最大纵坡10%、弯道最小半径15米。。</t>
  </si>
  <si>
    <t>此项目建成后可以解决群众运输产业难问题，方便群众发展生产，促进农村经济发展和加强基层治理，巩固脱贫成果，助力乡村振兴。项目涉及沙糖桔和油茶共400亩、桉树等经济林木350亩等产业，预计实现产值约500万元。受益85户402人，其中脱贫户52户248人。</t>
  </si>
  <si>
    <t>1.新建产业硬化道路1.2公里；2.项目覆盖沙糖桔和油茶共400亩、桉树等经济林木350亩等产业；3.预计实现产值约500万元；4.受益85户402人，其中脱贫户52户248人；5.受益群众满意度95%以上。</t>
  </si>
  <si>
    <t>红星村</t>
  </si>
  <si>
    <t>西林县八达镇红星村句町田园基础设施提升工程</t>
  </si>
  <si>
    <t>休闲农业与乡村旅游</t>
  </si>
  <si>
    <t>按设计标准</t>
  </si>
  <si>
    <t>新建句町田园排污沟1200米，污水处理终端1座，安装用水设施管网1千米，新建园区至河堤的道路硬化。</t>
  </si>
  <si>
    <t>此项目建设有利于加快产业结构转型升级；带动地方经济发展；推动资源整合、项目组合、产业融合、加快推进产城融合发展，助力乡村振兴。预计实现产值约230万元/每年，项目覆盖村民150亩土地，租金30万/年；提供约30人就业岗位；创造旅游消费营业收入约200万元/年。受益307户1320人，其中脱贫户81户355人。</t>
  </si>
  <si>
    <t>1.新建句町田园排污沟1200米，污水处理终端1座，安装用水设施管网1千米，新建园区至河堤的道路硬化；2.项目完工合格率100%；3.项目完成及时率100%；4.项目覆盖村民150亩土地，租金30万/年；提供约30人就业岗位；创造旅游消费营业收入约200万元/年；5.预计实现产值约230万元/每年；6.受益307户1320人，其中脱贫户81户355人；7.服务对象满意度95%以上。</t>
  </si>
  <si>
    <t>西林县八达镇坝林村伟芒屯水利渠道建设项目</t>
  </si>
  <si>
    <t>小型农田水利设施</t>
  </si>
  <si>
    <t>1500米</t>
  </si>
  <si>
    <t>新建水利渠道1500米</t>
  </si>
  <si>
    <t>项目建成后可解决群众种植农田灌溉难问题，巩固脱贫成果，助推乡村振兴。受益群众36户149人，其中脱贫人口14户58人。</t>
  </si>
  <si>
    <t>1.新建水利渠道1500米；2.项目验收合格率100%；3.项目完成及时率100%；4.受益群众36户149人，其中脱贫人口14户58人；5.受益群众满意度95%以上。</t>
  </si>
  <si>
    <t>西林县八达镇2025年脱贫劳动力跨省就业一次性交通补助</t>
  </si>
  <si>
    <t>就业项目</t>
  </si>
  <si>
    <t>脱贫劳动力跨省就业一次性交通补助</t>
  </si>
  <si>
    <t>300元/人</t>
  </si>
  <si>
    <t>对脱贫户劳动力、监测对象跨省就业人员给予一次性交通补助</t>
  </si>
  <si>
    <t>对脱贫户劳动力、监测对象跨省就业务工给予一次性补助，提高外出务工的积极性，进一步巩固脱贫成果。受益人口达866人以上。</t>
  </si>
  <si>
    <t>西林县八达镇2025年脱贫劳动力县域内稳定就业劳务补助</t>
  </si>
  <si>
    <t>脱贫劳动力县域内稳岗就业劳务补助</t>
  </si>
  <si>
    <t>500元/人</t>
  </si>
  <si>
    <t>对脱贫户劳动力、监测对象给予稳岗就业补助</t>
  </si>
  <si>
    <t>对脱贫户劳动力、监测对象县域内稳定就业给予奖励补助，提高务工的积极性，进一步巩固脱贫成果。受益人口达1440人以上。</t>
  </si>
  <si>
    <t>土黄村</t>
  </si>
  <si>
    <t>西林县八达镇土黄村土黄小学路口至那汪屯内主干道路维修项目</t>
  </si>
  <si>
    <t>乡村建设行动</t>
  </si>
  <si>
    <t>村屯道路改造提升</t>
  </si>
  <si>
    <t>道路提升</t>
  </si>
  <si>
    <t>1.5公里</t>
  </si>
  <si>
    <t>按设计内容实施</t>
  </si>
  <si>
    <t>维修土黄小学路口至那汪屯内主要道路破损路面，重新硬化路面长约1.5公里，宽3.5米。</t>
  </si>
  <si>
    <t>此项目解决那汪群众出行问题，助完善基础设施建设，促进产业发展，巩固脱贫成效。受益群众户103户412人，其中脱贫户23户89人。</t>
  </si>
  <si>
    <t>1.维修硬化路面1.5公里；2.项目验收合格率100%；3.项目完成及时率100%；4.受益群众户103户412人，其中脱贫户23户89人；5.受益群众满意度95%以上。</t>
  </si>
  <si>
    <t>西林县八达镇红星村基础设施提升项目</t>
  </si>
  <si>
    <t>道路维修</t>
  </si>
  <si>
    <t>100米</t>
  </si>
  <si>
    <t>新建铁索桥平用侧凉亭至榕树河道边安全防护栏200米；新建凉亭至环屯路道路硬化100米，宽2.5米。</t>
  </si>
  <si>
    <t>此项目建成后可助力红星村农文旅项目，提升群众生活幸福指数，巩固脱贫成效。受益307户1320人，其中脱贫户81户351人。</t>
  </si>
  <si>
    <t>1.新建安全防护栏200米；2.新建道路硬化100米，宽2.5米；3.项目验收合格率100%；4.项目完工及时率100%；5.受益307户1320人，其中脱贫户81户351人；6.受益群众满意度95%以上。</t>
  </si>
  <si>
    <t>西林县八达镇红星村平用屯进村入户道路维修项目（续建）</t>
  </si>
  <si>
    <t>续建</t>
  </si>
  <si>
    <t>平用屯进村入户道路281.5平方米，新建安全防护工程37米，安装波纹PE管5米，新建排水沟65米。</t>
  </si>
  <si>
    <t>将平用屯进村入户道路下沉全部修补完成，方便村民出行，提升村容村貌；将平用屯东面环屯道路塌方处，修建护坡，保护村民耕地和环屯道路，提升农村人居环境质量，助力打造红星村宜居宜业和美乡村示范村。受益146户677人，其中脱贫户39户182人。</t>
  </si>
  <si>
    <t>1.道路维修281.5平方米；2.新建安全防护工程37米；3.新建排水沟65米，安装波纹PE管5米；4.项目完工合格率100%；5.项目完成及时率100%；6.受益146户677人，其中脱贫户39户182人；7.受益群众满意度95%以上。</t>
  </si>
  <si>
    <t>那卡村</t>
  </si>
  <si>
    <t>西林县八达镇那卡村千万工程人居环境改造提升项目</t>
  </si>
  <si>
    <t>人居环境整治项目</t>
  </si>
  <si>
    <t>按设计标准实施</t>
  </si>
  <si>
    <t>1.维修木独屯至八门屯级塌方道路约2公里，涵洞4个；2.维修八门屯内破损道路500米，重新硬化道路500米；3.新建志色屯、平那屯、发设屯、那汪屯、老肖屯、伟林屯6个屯垃圾池各1个；4.维修那卡屯至志色屯破损道路1公里，硬化道路1公里；</t>
  </si>
  <si>
    <t>提前批+县级</t>
  </si>
  <si>
    <t>此项目解决改变农村普遍存在的“脏、乱、散、差”等状况，提升农村人居环境质量，巩固脱贫成效，助力乡村振兴。受益1074户4867人，其中脱贫户128户556人。</t>
  </si>
  <si>
    <t>1.道路维修3.5公里；2.新建涵洞4个；3.重新硬化道路1.5公里；4.新建垃圾池6个；5.项目验收合格率100%；6.项目完成及时率100%；7.受益1074户4867人，其中脱贫户128户556人；8.受益群众满意度95%以上。</t>
  </si>
  <si>
    <t>西林县八达镇那卡村伟林屯千万工程污水处理设施项目</t>
  </si>
  <si>
    <t>污水处理项目</t>
  </si>
  <si>
    <t>新建伟林屯生活污水处理终端两座，新建网管2千米。</t>
  </si>
  <si>
    <t>此项目解决改变农村普遍存在的“脏、乱、散、差”等状况，提升农村人居环境质量，巩固脱贫成效，助力乡村振兴。受益45户217人其中脱贫户38户182人。</t>
  </si>
  <si>
    <t>1.新建污水处理终端2座，2.新建管网2千米；3.项目验收合格率100%；4.项目完成及时率100%；5.受益45户217人，其中脱贫户38户182人；6.受益群众满意度95%以上。</t>
  </si>
  <si>
    <t>西林县八达镇那卡村那汪屯千万工程污水处理设施项目</t>
  </si>
  <si>
    <t>新建那汪屯生活污水处理终端一座，新建网管2千米。</t>
  </si>
  <si>
    <t>此项目解决改变农村普遍存在的“脏、乱、散、差”等状况，提升农村人居环境质量，巩固脱贫成效，助力乡村振兴。受益16户72人其中脱贫户6户30人。</t>
  </si>
  <si>
    <t>1.新建污水处理终端1座，2.新建管网2千米；3.项目验收合格率100%；4.项目完成及时率100%；5.受益16户72人，其中脱贫户6户30人；6.受益群众满意度95%以上。</t>
  </si>
  <si>
    <t>旺子村</t>
  </si>
  <si>
    <t>西林县八达镇旺子村唐家湾屯农村污水处理设施项目</t>
  </si>
  <si>
    <t>唐家湾屯生活污水治理项目，污水处理设备1台，主管新建DN225 HDPE 双壁波纹管1300米,副管网管700米</t>
  </si>
  <si>
    <t>此项目解决改变农村普遍存在的“脏、乱、散、差”等状况，提升农村人居环境质量，巩固脱贫成效，助力乡村振兴，受益27户133人，其中脱贫人口21户100人。</t>
  </si>
  <si>
    <t>1.新建污水处理设备1台；2.主管新建DN225 HDPE 双壁波纹管1300米；3.副管网管700米；4.项目验收合格率100%；5.项目完成及时率100%；6.受益27户133人，其中脱贫人口21户100人；7.受益群众满意度95%以上。</t>
  </si>
  <si>
    <t>西林县八达镇红星村环境卫生整治提升项目（续建）</t>
  </si>
  <si>
    <t>维修平用屯进村入户道路151.25平方米，新建安全防护工程114米，检查井2座，集水井1座安装钢筋混泥土管40米，安装波纹PE管3米，新建明沟30米。</t>
  </si>
  <si>
    <t>此项目解决改变农村普遍存在的“脏、乱、散、差”等状况，提升农村人居环境质量，巩固脱贫成效，助力乡村振兴。受益307户1283人，其中脱贫户81户353人。</t>
  </si>
  <si>
    <t>1.维修屯内道路151.25平方米；2.新建安全防护工程114米；3.新建明沟30米，检查井2座，集水井1座安装钢筋混泥土管40米，安装波纹PE管3米；4.项目验收合格率100%；5.项目完工及时率100%；6.受益307户1283人，其中脱贫户81户353人；7.受益群众满意度95%以上。</t>
  </si>
  <si>
    <t>周帮村</t>
  </si>
  <si>
    <t>西林县八达镇周帮村伟坝屯农村生活污水治理项目（续建）</t>
  </si>
  <si>
    <t>125万元/个</t>
  </si>
  <si>
    <t>新建周帮村伟坝屯生活污水治理项目，建设人工湿地池1座，厌氧池1座，化粪池1座；开挖土方232.29m³，拆除原有路面405.92㎡，恢复原有路面83.48㎡，检查井24座，排水小方井15座，安装PVC管(内径)D200mm454.5米和(内径)D110mm106.9米，波纹管1190.4米，砖砌排水明沟579.5米，砖砌排水暗沟46.3米。</t>
  </si>
  <si>
    <t>此项目解决改变农村普遍存在的“脏、乱、散、差”等状况，提升农村人居环境质量，巩固脱贫成效，助力乡村振兴。受益50户214人，其中脱贫户11户54人。</t>
  </si>
  <si>
    <t>1.建设人工湿地池1座；2.厌氧池1座；3.化粪池1座；4.开挖土方232.29m³；5.安装PVC管(内径)D200mm和(内径)D110mm561.4米，波纹管1190.4米；6.砖砌排水明沟579.5米，砖砌排水暗沟46.3米；7.项目验收合格率100%；8.项目完工及时率100%；9.受益50户214人，其中脱贫户11户54人；10.受益群众满意度95%以上。</t>
  </si>
  <si>
    <t>西林县八达镇2025年基础设施建设项目前期经费</t>
  </si>
  <si>
    <t>项目管理费</t>
  </si>
  <si>
    <t>基础设施建设项目前期经费</t>
  </si>
  <si>
    <t>按合同实施</t>
  </si>
  <si>
    <t>项目设计、监理费用</t>
  </si>
  <si>
    <t>通过安排项目前期经费，确保2025年衔接资金项目顺利实施，切实发挥项目联农带农效益。</t>
  </si>
  <si>
    <t>做好项目前期工作，助推基础设施工程进度，确保全面完成建设任务。</t>
  </si>
  <si>
    <t>二、古障镇人民政府小计：</t>
  </si>
  <si>
    <t>古障镇</t>
  </si>
  <si>
    <t>西林县古障镇2025年产业以奖代补项目</t>
  </si>
  <si>
    <t>古障镇人民政府</t>
  </si>
  <si>
    <t>1.实行差异化补助，监测对象按单价标准100%补助，2016-2020年度脱贫户按单价标准80%补助，2014-2015年度退出户按单价标准60%补助；2.种植作物成活率、养殖家畜家禽成活率达90%以上；3.受益736户3752人，其中脱贫户736户3752人；4.受益脱贫户满意度95%以上。</t>
  </si>
  <si>
    <t>妈蒿村</t>
  </si>
  <si>
    <t>西林县古障镇妈蒿村妈蒿水库至文洞屯沙糖桔产业基地道路硬化工程</t>
  </si>
  <si>
    <t>2.245公里</t>
  </si>
  <si>
    <t>新建道路硬化2.245公里，路基宽4.5米、硬化路面宽3.5米、厚18CM，压实风化石基层厚度厚15cm，防护工程280米，盖板涵17米。水沟、涵洞、路肩、错车道、最大纵坡10%、弯道最小半径15米。</t>
  </si>
  <si>
    <t>项目建成后可完善产业配套设施建设，促进产业发展，巩固脱贫成效，预计实现产值约500万元。涉及沙糖桔500亩、茶叶500亩、油茶100亩，杉木1000亩，松树200亩，桉树500亩等产业，完善基础设施建设，促进产业发展，巩固脱贫成效。受益163户620人，其中脱贫户39户156人。</t>
  </si>
  <si>
    <t>1.新建道路硬化2.245公里；2.防护工程280米；3.盖板涵17米；4.预计实现产值约500万元；5.项目验收合格率100%；6.项目完成及时率100%；7.受益群众160户620人，其中脱贫户39户156人；8.受益群众满意度95%以上。</t>
  </si>
  <si>
    <t>大房村</t>
  </si>
  <si>
    <t>西林县古障镇大房村老木土屯水利渠道建设项目</t>
  </si>
  <si>
    <t>1100米</t>
  </si>
  <si>
    <t>新建水利渠道1100米</t>
  </si>
  <si>
    <t>项目建成后可解决群众种植农田灌溉难问题，巩固脱贫成果，助推乡村振兴。受益群众36户137人，其中脱贫人口9户44人。</t>
  </si>
  <si>
    <t>1.新建水利渠道1100米；2.项目验收合格率100%；3.项目完成及时率100%；4.受益群众36户137人，其中脱贫人口9户44人；5.受益群众满意度95%以上。</t>
  </si>
  <si>
    <t>花子寨村</t>
  </si>
  <si>
    <t>西林县古障镇花子寨村安马沟水利渠道建设项目</t>
  </si>
  <si>
    <t>1600米</t>
  </si>
  <si>
    <t>新建水利渠道1600米</t>
  </si>
  <si>
    <t>项目建成后可解决群众种植农田灌溉难问题，巩固脱贫成果，助推乡村振兴。受益群众44户221人，其中脱贫人口16户121人。</t>
  </si>
  <si>
    <t>1.新建水利渠道1600米；2.项目验收合格率100%；3.项目完成及时率100%；4.受益群众44户221人，其中脱贫户16户121人；5.受益群众满意度95%以上。</t>
  </si>
  <si>
    <t>西林县古障镇2025年脱贫劳动力跨省就业一次性交通补助</t>
  </si>
  <si>
    <t>对脱贫户劳动力、监测对象跨省就业务工给予一次性补助，提高外出务工的积极性，进一步巩固脱贫成果。受益人口达600人以上。</t>
  </si>
  <si>
    <t>西林县古障镇2025年脱贫劳动力县域内稳定就业劳务补助</t>
  </si>
  <si>
    <t>对脱贫户劳动力、监测对象县域内稳定就业给予奖励补助，提高务工的积极性，进一步巩固脱贫成果。受益人口达1060人以上。</t>
  </si>
  <si>
    <t>央革村</t>
  </si>
  <si>
    <t>西林县古障镇央革村勒德屯入屯道路维修项目</t>
  </si>
  <si>
    <t>53米</t>
  </si>
  <si>
    <t>新建防护工程总长53m，砌筑总量1380.88m³,维修路面长25m，面积37.5㎡。</t>
  </si>
  <si>
    <t>此项目解决群众生产出行方便，完善基础设施建设，促进产业发展，巩固脱贫成效。产业覆盖茶叶500亩、杉木1200亩、沙糖桔3500亩，受益154户646人，其中脱贫户50户203人。</t>
  </si>
  <si>
    <t>1.新建防护工程总长53m；2.维修路面长25m；3.项目验收合格率100%；4.项目完成及时率100%；5.受益群众154户646人，其中脱贫人口50户203人；6.受益群众满意度95%以上。</t>
  </si>
  <si>
    <t>水头村</t>
  </si>
  <si>
    <t>西林县古障镇水头村江陇屯为米沟至水头屯道路维修项目</t>
  </si>
  <si>
    <t>83米</t>
  </si>
  <si>
    <t>防护工程总长83m，砌筑总量512.52m³,新建6米1-1m圆管涵。维修路面长15m，面积76.5㎡，维修1*1.5m盖板涵1米。</t>
  </si>
  <si>
    <t>此项目解决江陇屯、水头屯群众出行生产生活难题，完善基础设施建设，促进产业发展，巩固脱贫成效。受益139户770人，其中脱贫户32户136人。</t>
  </si>
  <si>
    <t>1.新建防护工程83米；2.道路维修15米；3.新建圆管涵6米，维修盖板涵1米；4.项目验收合格率100%；5.项目完成及时率100%；6.受益139户770人，其中脱贫户32户136人；7.受益群众满意度95%以上。</t>
  </si>
  <si>
    <t>者夯村</t>
  </si>
  <si>
    <t>西林县古障镇者夯村渭秋通屯道路维修项目</t>
  </si>
  <si>
    <t>64米</t>
  </si>
  <si>
    <t>防护工程总长64m，砌筑总量387.04m³,维修路面长40m，面积77㎡，Ф80涵管长6米。</t>
  </si>
  <si>
    <t>此项目解决渭秋屯群众出行生产生活难题，完善基础设施建设，促进产业发展，巩固脱贫成效。受益38户140人，其中脱贫户5户22人。</t>
  </si>
  <si>
    <t>1.新建防护工程64米；2.道路维修40米；3.新建涵管6米；4.项目验收合格率100%；5.项目完成及时率100%；6.受益38户140人，其中脱贫户5户22人；7.受益群众满意度95%以上。</t>
  </si>
  <si>
    <t>者黑村</t>
  </si>
  <si>
    <t>西林县古障镇者黑村上者屯至卡麦一屯道路维修工程</t>
  </si>
  <si>
    <t>42米</t>
  </si>
  <si>
    <t>防护工程总长42m，砌筑总量254.56m³,维修路面长54m，面积82㎡，新增加12m长Ф80涵管</t>
  </si>
  <si>
    <t>涉及沙糖桔1500亩、板栗2500亩、桉树1200亩、松树1500亩，彬木3500亩以上产业面积共计：10200亩）完善基础设施建设，促进产业发展，巩固脱贫成效。受益户324户928人，其中脱贫户139户637人。</t>
  </si>
  <si>
    <t>1.新建防护工程42米；2.项目验收合格率100%；3.项目完成及时率100%；4.受益群众324户928人，其中脱贫人口139户637人；5.受益群众满意度95%以上。</t>
  </si>
  <si>
    <t>那哈村</t>
  </si>
  <si>
    <t>西林县古障镇那哈村龙窝屯道路维修项目</t>
  </si>
  <si>
    <t>140米</t>
  </si>
  <si>
    <t>防护工程总长140m，砌筑总量570.12m³,维修路面长334m，面积804.5㎡，挖土方2600m³。</t>
  </si>
  <si>
    <t>此项目解决群众出行难的问题，完善基础设施建设，促进产业发展，巩固脱贫成效。涉及到那哈村373户1559人（其中脱贫户156户663人），央达村碗厂屯24户108人（其中脱贫户13户48人）</t>
  </si>
  <si>
    <t>1.新建道路硬化约334米；2.新建防护工程140米；3.项目验收合格率100%；4.项目完成及时率100%；5.受益397户1667人，其中脱贫户169户711人；6.受益群众满意度95%以上。</t>
  </si>
  <si>
    <t>西林县古障镇水头村江陇屯至大新寨屯道路维修项目</t>
  </si>
  <si>
    <t>65米</t>
  </si>
  <si>
    <t>新建防护工程总长65m，砌筑总量345.9m³,维修路面长48m，面积198 ㎡。</t>
  </si>
  <si>
    <t>此项目解决群众生产生活行路难问题，完善基础设施建设，促进产业发展，巩固脱贫成效。受益210户1171人，其中脱贫人口54户241人。</t>
  </si>
  <si>
    <t>1.新建防护工程65米；2.项目验收合格率100%；3.项目完成及时率100%；4.受益群众210户1171人，其中脱贫人口54户241人；5.受益群众满意度95%以上。</t>
  </si>
  <si>
    <t>西林县古障镇花子寨村安马沟屯熊洞沟通屯道路维修项目</t>
  </si>
  <si>
    <t>55米</t>
  </si>
  <si>
    <t>新建防护工程总长55m，砌筑总量178.8m³,维修路面长12m，面积42㎡，新建涵洞1道。</t>
  </si>
  <si>
    <t>此项目解决群众出行难题，完善基础设施建设，促进产业发展，巩固脱贫成效。受益187户917人，其中脱贫户96户474人。</t>
  </si>
  <si>
    <t>1.新建防护工程55米；2.项目验收合格率100%；3.项目完成及时率100%；4.受益群众187户917人，其中脱贫人口96户474人；5.受益群众满意度95%以上。</t>
  </si>
  <si>
    <t>仙仁掌村</t>
  </si>
  <si>
    <t>西林县古障镇仙仁掌村仙仁掌屯至弄汪沟屯道路维修工程</t>
  </si>
  <si>
    <t>道路维修1500米</t>
  </si>
  <si>
    <t>此项目解决群众日常出行问题，完善基础设施建设，促进产业发展，巩固脱贫成效。受益50户202人，其中脱贫人口13户52人。</t>
  </si>
  <si>
    <t>1.维修道路1500米；2.项目验收合格率100%；3.项目完成及时率100%；4.受益群众50户202人，其中脱贫人口13户52人；5.受益群众满意度95%以上。</t>
  </si>
  <si>
    <t>西林县古障镇大房村下八保屯桥头公路水毁修复工程</t>
  </si>
  <si>
    <t>80米</t>
  </si>
  <si>
    <t>维修道路长约80米，防护工程100米</t>
  </si>
  <si>
    <t>此项目解决群众出行难问题，完善基础设施建设，促进产业发展，巩固脱贫成效。受益139户570人，其中脱贫户39户170人。涉及产业沙糖桔6000亩，茶叶2000亩杉木万亩。</t>
  </si>
  <si>
    <t>1.维修道路长80米；2.防护工程100米；3.项目验收合格率100%；4.项目完成及时率100%；5.受益139户570人，其中脱贫户39户170人；6.受益群众满意度95%以上。</t>
  </si>
  <si>
    <t>西林县古障镇大房村上八保屯八未晒便民桥桥头路新建项目</t>
  </si>
  <si>
    <t>维修桥头道路53米，新建防护工程200米</t>
  </si>
  <si>
    <t>此项目解决群众出行难问题，完善基础设施建设，促进产业发展，巩固脱贫成效。受益75户330人，其中脱贫户20户87人。涉及产业沙糖桔2000亩，茶叶1000亩，杉木万亩。</t>
  </si>
  <si>
    <t>1.维修桥头道路53米；2.新建防护工程200米；3.项目验收合格率100%；4.项目完成及时率100%；5.受益75户330人，其中脱贫户20户87人；6.受益群众满意度95%以上。</t>
  </si>
  <si>
    <t>陇正村</t>
  </si>
  <si>
    <t>西林县古障镇陇正村者么屯屯级道路防护工程</t>
  </si>
  <si>
    <t>防护工程</t>
  </si>
  <si>
    <t>16米</t>
  </si>
  <si>
    <t>新建防护工程总长16m，砌筑总量573m³,维修路面长16m，面积40㎡。</t>
  </si>
  <si>
    <t>此项目解决群众出行难问题，完善基础设施建设，促进产业发展，巩固脱贫成效。陇正村者么屯群众48户227人，其中脱贫户11户54人。从而解除安全隐患，促进本村产业有茶叶、沙糖桔、生姜等加快发展。</t>
  </si>
  <si>
    <t>1.新建防护工程总长16m；2.项目验收合格率100%；3.项目完成及时率100%；4.受益48户227人，其中脱贫户11户54人；5.受益群众满意度95%以上。</t>
  </si>
  <si>
    <t>西舍村</t>
  </si>
  <si>
    <t>西林县古障镇西舍村上寨屯至卡列道路维修工程（续建）</t>
  </si>
  <si>
    <t>新建防护工程161.9米；清理塌方淤1765.49m³；DN800钢筋混凝土管长度10米。</t>
  </si>
  <si>
    <t>此项目解决群众出行难问题，完善基础设施建设，促进产业发展，巩固脱贫成效。受益砂糖橘4000亩，茶叶500亩，杉木桉树5000多亩。受益158户632人，其中脱贫户52户156人。</t>
  </si>
  <si>
    <t>1.新建防护工程161.9米；2.清理塌方淤1765.49m³；3.DN800钢筋混凝土管长度10米。4.项目验收合格率100%；5.项目完成及时率100%；6.受益158户632人，其中脱贫户52户156人；7.受益群众满意度95%以上。</t>
  </si>
  <si>
    <t>古障村</t>
  </si>
  <si>
    <t>西林县古障镇古障村塘汪屯千万工程人居环境改造提升项目</t>
  </si>
  <si>
    <t>塘汪屯盖板排水排污沟2000米30*40，塘汪屯进村入户硬化路380米，</t>
  </si>
  <si>
    <t>此项目解决改变农村普遍存在的“脏、乱、散、差”等状况，提升农村人居环境质量，巩固脱贫成效，助力乡村振兴。受益53户212人，其中脱贫户14户48人。</t>
  </si>
  <si>
    <t>1.排水沟2000米，2.进村入户硬化路380米；3.项目验收合格率100%；4.项目完成及时率100%；5.受益53户212人，其中脱贫户14户48人；6.受益群众满意度95%以上。</t>
  </si>
  <si>
    <t>西林县古障镇古障村者仙屯千万工程人居环境改造提升项目</t>
  </si>
  <si>
    <t>排污沟项目</t>
  </si>
  <si>
    <t>者仙屯盖板排水沟1500米30*40；</t>
  </si>
  <si>
    <t>此项目解决改变农村普遍存在的“脏、乱、散、差”等状况，提升农村人居环境质量，巩固脱贫成效，助力乡村振兴。受益34户129人，其中脱贫户5户23人。</t>
  </si>
  <si>
    <t>1.排水沟1500米；2.项目验收合格率100%；3.项目完成及时率100%；4.受益34户129人，其中脱贫户5户23人；5.受益群众满意度95%以上。</t>
  </si>
  <si>
    <t>西林县古障镇古障村三卡千万工程人居环境改造提升项目</t>
  </si>
  <si>
    <t>1000米</t>
  </si>
  <si>
    <t>三卡屯盖板排水沟1000米80*80，</t>
  </si>
  <si>
    <t>此项目解决改变农村普遍存在的“脏、乱、散、差”等状况，提升农村人居环境质量，巩固脱贫成效，助力乡村振兴。受益113户447人，其中脱贫户36户114人。</t>
  </si>
  <si>
    <t>1.排水沟1000米；2.项目验收合格率100%；3.项目完成及时率100%；4.受益113户447人，其中脱贫户36户114人；5.受益群众满意度95%以上。</t>
  </si>
  <si>
    <t>泥洞村</t>
  </si>
  <si>
    <t>西林县古障镇泥洞村落徕屯排水排污项目</t>
  </si>
  <si>
    <t>建设1000米三面光排水排污水沟。</t>
  </si>
  <si>
    <t>此项目解决改变农村普遍存在的“脏、乱、散、差”等状况，提升农村人居环境质量，巩固脱贫成效，助力乡村振兴，受益42户193人，其中脱贫人口2户7人。</t>
  </si>
  <si>
    <t>1.新建排污水沟项目1公里；2.项目验收合格率100%；3.项目完成及时率100%；4.受益42户193人，其中脱贫户2户7人；5.受益群众满意度95%以上。</t>
  </si>
  <si>
    <t>周洞村</t>
  </si>
  <si>
    <t>西林县古障镇周洞村炮台屯排污沟工程</t>
  </si>
  <si>
    <t>新建排水沟长1000米，宽30公分</t>
  </si>
  <si>
    <t>此项目解决改变农村普遍存在的“脏、乱、散、差”等状况，提升农村人居环境质量，巩固脱贫成效，助力乡村振兴，受益59户253人，其中脱贫人口26户107人。</t>
  </si>
  <si>
    <t>1.新建排污水沟项目1公里；2.项目验收合格率100%；3.项目完成及时率100%；4.受益59户253人，其中脱贫户26户107人；5.受益群众满意度95%以上。</t>
  </si>
  <si>
    <t>西林县古障镇者黑村孟利屯排水沟工程</t>
  </si>
  <si>
    <t>此项目解决改变农村普遍存在的“脏、乱、散、差”等状况，提升农村人居环境质量，巩固脱贫成效，助力乡村振兴，受益29户143人，其中脱贫人口17户80人。</t>
  </si>
  <si>
    <t>1.新建排污水沟项目1公里；2.项目验收合格率100%；3.项目完成及时率100%；4.受益29户143人，其中脱贫户17户80人；5.受益群众满意度95%以上。</t>
  </si>
  <si>
    <t>西林县古障镇大房村大房屯排水排污项目</t>
  </si>
  <si>
    <t>4公里</t>
  </si>
  <si>
    <t>新建排水排污沟4公里</t>
  </si>
  <si>
    <t>此项目解决改变农村普遍存在的“脏、乱、散、差”等状况，提升农村人居环境质量，巩固脱贫成效，助力乡村振兴，受益126户510人，其中脱贫人口64户256人。</t>
  </si>
  <si>
    <t>1.新建排污水沟项目4公里；2.项目验收合格率100%；3.项目完成及时率100%；4.受益126户510人，其中脱贫户64户256人；5.受益群众满意度95%以上。</t>
  </si>
  <si>
    <t>西林县古障镇2025年基础设施建设项目前期经费</t>
  </si>
  <si>
    <t>三、马蚌镇人民政府小计：</t>
  </si>
  <si>
    <t>马蚌镇</t>
  </si>
  <si>
    <t>西林县马蚌镇2025年产业以奖代补项目</t>
  </si>
  <si>
    <t>马蚌镇人民政府</t>
  </si>
  <si>
    <t>1.实行差异化补助，监测对象按单价标准100%补助，2016-2020年度脱贫户按单价标准80%补助，2014-2015年度退出户按单价标准60%补助；2.种植作物成活率、养殖家畜家禽成活率达90%以上；3.受益270户1161人，其中脱贫户270户1161人；4.受益脱贫户满意度95%以上。</t>
  </si>
  <si>
    <t>八大河村</t>
  </si>
  <si>
    <t>西林县马蚌镇八大河村平寨屯至板央屯沙糖桔、油茶产业基地道路工程</t>
  </si>
  <si>
    <t>18公里</t>
  </si>
  <si>
    <t>新（扩）建八大河村平寨屯至板央产业机耕路长约18公里，路基宽6米，路面宽5.5米。</t>
  </si>
  <si>
    <t>项目建成后可完善产业配套设施建设，促进产业发展，巩固脱贫成效，预计实现产值约780万元，项目覆盖油茶产业面积900亩、沙糖桔560亩、杉木4000亩等产业。受益156户566人，其中脱贫户26户96人。</t>
  </si>
  <si>
    <t>1.新（扩）建机耕路18公里；2.项目覆盖油茶产业面积900亩、沙糖桔560亩、杉木4000亩等产业；3.预计实现产值约780万元；4.项目验收合格率100%；5.项目完成及时率100%；6.受益156户566人，其中脱贫户26户96人；7.受益群众满意度95%以上。</t>
  </si>
  <si>
    <t>西林县马蚌镇八大河村板央屯至教关屯油茶、沙糖桔产业基地道路工程</t>
  </si>
  <si>
    <t>15公里</t>
  </si>
  <si>
    <t>新（扩）建八大河村板央屯至教关屯产业机耕路长约15公里，路基宽6米，路面宽5.5米。</t>
  </si>
  <si>
    <t>项目建成后可完善产业配套设施建设，促进产业发展，巩固脱贫成效，预计实现产值约800万元，项目覆盖油茶产业面积600亩、沙糖桔280亩、杉木2000亩等产业，受益93户401人，其中脱贫人口36户173人。</t>
  </si>
  <si>
    <t>1.新（扩）建机耕路15公里；2.项目覆盖油茶产业面积600亩、沙糖桔280亩、杉木2000亩等产业；3.预计实现产值约800万元；4.项目验收合格率100%；5.项目完成及时率100%；6.受益93户401人，其中脱贫人口36户173人；7.受益群众满意度95%以上。</t>
  </si>
  <si>
    <t>西林县马蚌镇八大河村教关屯至蚌关屯油茶、沙糖桔产业基地道路工程</t>
  </si>
  <si>
    <t>10公里</t>
  </si>
  <si>
    <t>新（扩）建八大河村教关屯至蚌关屯产业机耕路长10公里，路基宽6米，路面宽5.5米。</t>
  </si>
  <si>
    <t>项目建成后可完善产业配套设施建设，促进产业发展，巩固脱贫成效，预计实现产值约750万元，项目覆盖油茶产业面积570亩、沙糖桔450亩、杉木3600亩等产业，受益47户189人，其中脱贫人口11户41人。</t>
  </si>
  <si>
    <t>1.新（扩）建机耕路10公里；2.项目覆盖油茶产业面积570亩、沙糖桔450亩、杉木3600亩等产业；3.预计实现产值约750万元；4.项目验收合格率100%；5.项目完成及时率100%；6.受益47户189人，其中脱贫人口11户41人；7.受益群众满意度95%以上。</t>
  </si>
  <si>
    <t>西林县马蚌镇2025年脱贫劳动力跨省就业一次性交通补助</t>
  </si>
  <si>
    <t>对脱贫户劳动力、监测对象跨省就业务工给予一次性补助，提高外出务工的积极性，进一步巩固脱贫成果。受益人口达333人以上。</t>
  </si>
  <si>
    <t>西林县马蚌镇2025年脱贫劳动力县域内稳定就业劳务补助</t>
  </si>
  <si>
    <t>对脱贫户劳动力、监测对象县域内稳定就业给予奖励补助，提高务工的积极性，进一步巩固脱贫成果。受益人口达460人以上。</t>
  </si>
  <si>
    <t>合社村</t>
  </si>
  <si>
    <t>西林县马蚌镇合社村合社屯级道路维修工程</t>
  </si>
  <si>
    <t>300米</t>
  </si>
  <si>
    <t>维修合社村各屯道路300米，共1100平方米。</t>
  </si>
  <si>
    <t>此项目解决群众出行难问题，完善基础设施建设，促进产业发展，巩固脱贫成效。受益226户967人，其中脱贫人口47户181人。</t>
  </si>
  <si>
    <t>1.维修道路300米；2.项目验收合格率100%；3.项目完成及时率100%；4.受益226户967人，其中脱贫人口47户181人；5.受益群众满意度95%以上。</t>
  </si>
  <si>
    <t>武定村</t>
  </si>
  <si>
    <t>西林县马蚌镇武定村武定屯道路维修工程</t>
  </si>
  <si>
    <t>1公里</t>
  </si>
  <si>
    <t>维修武定村武定屯道路维修，总长约1公里。</t>
  </si>
  <si>
    <t>此项目解决群众出行难问题，完善基础设施建设，促进产业发展，巩固脱贫成效。受益98户401人，其中脱贫人口24户98人。</t>
  </si>
  <si>
    <t>1.维修道路硬化维修长1公里；2.项目验收合格率100%；3.项目完成及时率100%；4.受益98户401人，其中脱贫人口24户98人；3.受益群众满意度95%以上。</t>
  </si>
  <si>
    <t>那扛村</t>
  </si>
  <si>
    <t>西林县马蚌镇那扛村冷水沟路口至西舍路口产业道路维修项目</t>
  </si>
  <si>
    <t>17公里</t>
  </si>
  <si>
    <t>维修冷水沟路口至西舍路口道路塌方、排水沟等路面修缮17公里。</t>
  </si>
  <si>
    <t>此项目解决群众出行难问题，完善基础设施建设，促进产业发展，巩固脱贫成效。受益565户1862人，其中脱贫人口68户245人。</t>
  </si>
  <si>
    <t>1.维修道路塌方、排水沟等路面修缮17公里；2.项目验收合格率100%；3.项目完成及时率100%；4.益565户1862人，其中脱贫人口68户245人；5.受益群众满意度95%以上。</t>
  </si>
  <si>
    <t>西林县马蚌镇那扛村十拗路口至冷水沟路口产业道路维修项目</t>
  </si>
  <si>
    <t>12公里</t>
  </si>
  <si>
    <t>维修那扛村十拗路口至冷水沟路口道路塌方、排水沟等路面修缮12公里。</t>
  </si>
  <si>
    <t>1.维修那道路塌方、排水沟等路面修缮12公里；2.项目验收合格率100%；3.项目完成及时率100%；4.受益565户1862人，其中脱贫人口68户245人；5.受益群众满意度95%以上。</t>
  </si>
  <si>
    <t>西林县马蚌镇合社村卡列屯至平纳屯通村道路扩建项目</t>
  </si>
  <si>
    <t>拟在合社村卡列屯至平纳屯对道路进行扩建2公里，加宽路面至4.5米，部分路段设置会车道，对原道路开裂、下沉等进行维修。</t>
  </si>
  <si>
    <t>此项目解决群众出行难问题，完善基础设施建设，促进产业发展，巩固脱贫成效。受益53户278人。其中脱贫户13户63人。受益群众满意度95%以上。</t>
  </si>
  <si>
    <t>1.对道路进行扩建2公里；2.项目验收合格率100%；3.项目完成及时率100%；4.受益53户278人，其中脱贫户13户63人；5.受益群众满意度95%以上。</t>
  </si>
  <si>
    <t>西林县红绸湾钓鱼基地至平纳沟通村道路扩建项目</t>
  </si>
  <si>
    <t>西林县马蚌镇合社村红绸湾钓鱼基地至平纳沟通村道路扩建项目</t>
  </si>
  <si>
    <t>拟在红绸湾钓鱼基地至平纳沟对道路进行扩建4公里，加宽路面至4.5米，部分路段设置会车道，对原道路开裂、下沉等进行维修。</t>
  </si>
  <si>
    <t>此项目解决群众出行难问题，完善基础设施建设，促进产业发展，巩固脱贫成效。受益195户594人。其中脱贫户65户300人。受益群众满意度95%以上。</t>
  </si>
  <si>
    <t>1.道路进行扩建4公里；2.项目验收合格率100%；3.项目完成及时率100%；4.受益195户594人，其中脱贫户65户300人；5.受益群众满意度95%以上。</t>
  </si>
  <si>
    <t>西林县马蚌镇那扛桥头至农业农村码头道路改建项目</t>
  </si>
  <si>
    <t>西林县马蚌镇那扛村桥头至码头道路改建项目</t>
  </si>
  <si>
    <t>5.9公里</t>
  </si>
  <si>
    <t>拟在那扛桥头至农业农村码头对道路进行扩建5.9公里，加宽路面至4.5米，部分路段设置会车道，对原道路开裂、下沉等进行维修。</t>
  </si>
  <si>
    <t>此项目解决群众出行难问题，完善基础设施建设，促进产业发展，巩固脱贫成效。受益565户1356人，其中脱贫户68户245人。受益群众满意度95%以上。</t>
  </si>
  <si>
    <t>1.道路进行扩建5.9公里；2.项目验收合格率100%；3.项目完成及时率100%；4.受益565户1356人。其中脱贫户68户245人；5.受益群众满意度95%以上。</t>
  </si>
  <si>
    <t>西林县马蚌镇八大河村平寨屯通村道路扩建项目</t>
  </si>
  <si>
    <t>5.4公里</t>
  </si>
  <si>
    <t>拟在八大河村平寨屯对道路进行扩建5.4公里，加宽路面至4.5米，部分路段设置会车道，对原道路开裂、下沉等进行维修。</t>
  </si>
  <si>
    <t>1.对道路进行扩建5.4公里，加宽路面至4.5米；2.项目验收合格率100%；3.项目完成及时率100%；4.受益53户278人，其中脱贫户13户63人；5.受益群众满意度95%以上。</t>
  </si>
  <si>
    <t>西林县马蚌镇八大河村旅游码头配套道路项目</t>
  </si>
  <si>
    <t>500米</t>
  </si>
  <si>
    <t>拟在八大河村停车场下方新建连通码头道路，长500米，宽4.5米。</t>
  </si>
  <si>
    <t>此项目解决群众出行难问题，完善基础设施建设，促进产业发展，巩固脱贫成效。受益1356户4256人，其中脱贫户236户865人。受益群众满意度95%以上。</t>
  </si>
  <si>
    <t>1.新建连通码头道路，长500米，宽4.5米；2.项目验收合格率100%；3.项目完成及时率100%；4.受益1356户4256人，其中脱贫户236户865人；5.受益群众满意度95%以上。</t>
  </si>
  <si>
    <t>马蚌村</t>
  </si>
  <si>
    <t>西林县马蚌镇马蚌村千万工程人居环境改造提升项目</t>
  </si>
  <si>
    <t>新建马蚌村坡卡屯内排水排污沟三面光长度约3000米，宽0.5米，高0.6米，盖板2000米，安装排污管道1500米，建设主路防护工程长50米，高5米，宽1.5米，支路防护工程长300米，高1米，宽0.5米。</t>
  </si>
  <si>
    <t>此项目解决改变农村普遍存在的“脏、乱、散、差”等状况，提升农村人居环境质量，巩固脱贫成效，助力乡村振兴。受益542户2270人，其中脱贫户75户286人。</t>
  </si>
  <si>
    <t>1.新建排水排污沟三面光3000米；2.排污沟盖板2000米；3.安装排污管道1500米；5.防护工程350米；6.项目验收合格率100%；7.项目完工及时率100%；8.受益542户2270人，其中脱贫户75户286人；9.受益群众满意度95%以上。</t>
  </si>
  <si>
    <t>西林县马蚌镇2025年基础设施建设项目前期经费</t>
  </si>
  <si>
    <t>四、那劳镇人民政府小计：</t>
  </si>
  <si>
    <t>那劳镇</t>
  </si>
  <si>
    <t>西林县那劳镇2025年产业以奖代补项目</t>
  </si>
  <si>
    <t>那劳镇人民政府</t>
  </si>
  <si>
    <t>1.实行差异化补助，监测对象按单价标准100%补助，2016-2020年度脱贫户按单价标准80%补助，2014-2015年度退出户按单价标准60%补助；2.种植作物成活率、养殖家畜家禽成活率达90%以上；3.受益150户645人，其中脱贫户150户645人；4.受益脱贫户满意度95%以上。</t>
  </si>
  <si>
    <t>西林县2025年那劳镇脱贫劳动力跨省就业一次性交通补助</t>
  </si>
  <si>
    <t>对脱贫户劳动力、监测对象跨省就业务工给予一次性补助，提高外出务工的积极性，进一步巩固脱贫成果。受益人口达200人以上。</t>
  </si>
  <si>
    <t>西林县2025年那劳镇脱贫劳动力县域内稳定就业劳务补助</t>
  </si>
  <si>
    <t>对脱贫户劳动力、监测对象县域内稳定就业给予奖励补助，提高务工的积极性，进一步巩固脱贫成果。受益人口达360人以上。</t>
  </si>
  <si>
    <t>那宾村</t>
  </si>
  <si>
    <t>西林县那劳镇那宾村顶务屯通屯道路维修项目</t>
  </si>
  <si>
    <t>0.4公里</t>
  </si>
  <si>
    <t>维修损坏通屯道路约400米。</t>
  </si>
  <si>
    <t>此项目解决群众出行难问题，助推乡村振兴，预计实现产值约500万元，覆盖产业柑橘1000亩、玉米100亩、水稻100亩。受益68户262人，其中脱贫人口17户65人。</t>
  </si>
  <si>
    <t>1.道路维修400米；2.项目验收合格率100%；3.项目完工及时率100%；4.预计实现产值约500万元；5.受益68户262人，其中脱贫人口17户65人；6.受益群众满意度95%以上。</t>
  </si>
  <si>
    <t>那劳村</t>
  </si>
  <si>
    <t>西林县那劳镇那劳村岩扛通屯道路维修项目</t>
  </si>
  <si>
    <t>0.5公里</t>
  </si>
  <si>
    <t>维修损坏通屯道路约500米。</t>
  </si>
  <si>
    <t>此项目解决群众出行难问题，助推乡村振兴，预计实现产值约300万元，覆盖产业柑橘400亩、桉树600亩，玉米80亩。受益43户177人，其中脱贫户7户25人。</t>
  </si>
  <si>
    <t>1.道路维修500米；2.项目验收合格率100%；3.项目完工及时率100%；4.预计实现产值约300万元；5.受益43户177人，其中脱贫户7户25人；6.受益群众满意度95%以上。</t>
  </si>
  <si>
    <t>顶蚌村</t>
  </si>
  <si>
    <t>西林县那劳镇顶蚌村顶独屯入屯道路维修</t>
  </si>
  <si>
    <t>维修顶独屯通屯道路多处路基下沉，路面损坏，总长约1公里。</t>
  </si>
  <si>
    <t>项目建成后可完善基础设施及产业配套设施建设，促进产业发展，巩固脱贫成效。预计实现产值约200万元。受益106户486人，其中脱贫户47户228人</t>
  </si>
  <si>
    <t>1.维修路基下沉，路面损坏，总长约1公里。
2.项目覆盖沙糖桔150亩、油桐50亩、油茶30亩；3.预计实现产值200万元；4.项目验收合格率100%；5.项目验收合格率100%；6.受益106户486人，其中脱贫户47户228人。
7.受益群众满意度95%以上。</t>
  </si>
  <si>
    <t>斗皇村</t>
  </si>
  <si>
    <t>百色市西林县那劳镇斗皇村渭努屯道路维修</t>
  </si>
  <si>
    <t>350米</t>
  </si>
  <si>
    <t>维修斗皇村渭努屯通屯道路约350米。</t>
  </si>
  <si>
    <t>项目建成后可完善基础设施及产业配套设施建设，促进产业发展，巩固脱贫成效。预计实现产值约300万元。，涉及受益人口21户、103人，其中脱贫户8户，36人。</t>
  </si>
  <si>
    <t>1.完成项目建设；2.项目覆盖沙糖桔300亩、经济林500亩、油茶80亩；3.预计实现产值300万元；4.项目验收合格率100%；5.项目完工及时率100%；6.受益人口21户、103人，其中脱贫户8户，36人。7.受益群众满意度95%以上。</t>
  </si>
  <si>
    <t>西林县那劳镇斗皇村千万工程人居环境改造提升项目</t>
  </si>
  <si>
    <t>1.新建斗皇村斗皇屯二级路进村路口至旧学校路口排水沟盖板450米、屯内排水沟盖板800米，新建排水沟200米加盖板，防护工程100米；2.斗皇屯三四组垃圾场整治，平整场地80平米，铺15CM厚沙石，建设垃圾池一个。</t>
  </si>
  <si>
    <t>此项目解决改变农村普遍存在的“脏、乱、散、差”等状况，提升农村人居环境质量，巩固脱贫成效，助力乡村振兴。受益173户763人，其中脱贫户49户324人。</t>
  </si>
  <si>
    <t>1.新建排水沟盖板1450米；2.防护工程100米；3.平整场地80平米；4.建设垃圾池1个；5.项目验收合格率100%；6.项目验收及时率100%；7.受益173户763人，其中脱贫户49户324人；8.受益群众满意度95%以上。</t>
  </si>
  <si>
    <t>西林县那劳镇2025年基础设施建设项目前期经费</t>
  </si>
  <si>
    <t>五、那佐苗族乡人民政府小计：</t>
  </si>
  <si>
    <t>那佐苗族乡</t>
  </si>
  <si>
    <t>西林县那佐苗族乡2025年产业以奖代补项目</t>
  </si>
  <si>
    <t>那佐苗族乡人民政府</t>
  </si>
  <si>
    <t>1.实行差异化补助，监测对象按单价标准100%补助，2016-2020年度脱贫户按单价标准80%补助，2014-2015年度退出户按单价标准60%补助；2.种植作物成活率、养殖家畜家禽成活率达90%以上；3.受益540户2700人，其中脱贫户540户2700人；4.受益脱贫户满意度95%以上。</t>
  </si>
  <si>
    <t>那佐村</t>
  </si>
  <si>
    <t>西林县那佐苗族乡那佐村未鲁屯水利渠道建设项目</t>
  </si>
  <si>
    <t>新建未鲁屯水利渠道长1.5公里，高60里米，底宽40里米</t>
  </si>
  <si>
    <t>项目建成后可解决群众种植农田灌溉难问题，巩固脱贫成果，助推乡村振兴。受益22户98人，其中脱贫户16户67人。</t>
  </si>
  <si>
    <t>1.新建水利渠道光1.5公里；2.项目验收合格率100%；3.项目完成及时率100%；4.受益群众22户98人，其中脱贫户16户67人；5.受益群众满意度95%以上。</t>
  </si>
  <si>
    <t>永合村</t>
  </si>
  <si>
    <t>西林县那佐苗族乡永合村龙抗屯一组农田水塘维修项目</t>
  </si>
  <si>
    <t>龙抗屯一组农田用水水塘维修项目，水塘维修：砌墙高3-3.5米，长200米</t>
  </si>
  <si>
    <t>项目建成后可解决群众种植农田灌溉难问题，巩固脱贫成果，助推乡村振兴。受益户368户1567人，其中脱贫户188户812人。</t>
  </si>
  <si>
    <t>1.水塘维修200米；2.项目验收合格率100%；3.项目完成及时率100%；4.受益群众368户1567人，其中脱贫户188户812人；5.受益群众满意度95%以上。</t>
  </si>
  <si>
    <t>西林县那佐苗族乡2025年脱贫劳动力跨省就业一次性交通补助</t>
  </si>
  <si>
    <t>对脱贫户劳动力、监测对象跨省就业务工给予一次性补助，提高外出务工的积极性，进一步巩固脱贫成果。受益人口达1166人以上。</t>
  </si>
  <si>
    <t>西林县那佐苗族乡2025年脱贫劳动力县域内稳定就业劳务补助</t>
  </si>
  <si>
    <t>对脱贫户劳动力、监测对象县域内稳定就业给予奖励补助，提高务工的积极性，进一步巩固脱贫成果。受益人口达1020人以上。</t>
  </si>
  <si>
    <t>弄合村</t>
  </si>
  <si>
    <t>西林县那佐苗族乡弄合村一二三组千万工程人居环境排水沟建设项目</t>
  </si>
  <si>
    <t>新建盖板排水沟（0.6*0.6）约500米。</t>
  </si>
  <si>
    <t>此项目解决改变农村普遍存在的“脏、乱、散、差”等状况，提升农村人居环境质量，巩固脱贫成效，助力乡村振兴。受益176户615人，其中脱贫户46户141人。</t>
  </si>
  <si>
    <t>1.新建盖板排水沟（0.6*0.6）约500米；2.项目验收合格率100%；3.项目完成及时率100%；4.受益176户615人，其中脱贫户46户141人；5.受益群众满意度95%以上。</t>
  </si>
  <si>
    <t>西林县那佐苗族乡弄合村千万工程垃圾处理池项目</t>
  </si>
  <si>
    <t>垃圾治理项目</t>
  </si>
  <si>
    <t>垃圾处理池进场道路硬化长150米、宽4.5米，砌砖垃圾池面积约80平方米加盖铁棚。</t>
  </si>
  <si>
    <t>1.新建垃圾处理池进场道路硬化长150米；2.砌砖垃圾池面积约80平方米；3.项目验收合格率100%；4.项目完成及时率100%；5.受益176户615人，其中脱贫户46户141人；6.受益群众满意度95%以上。</t>
  </si>
  <si>
    <t>西林县那佐苗族乡弄合村千万工程农村生活污水治理项目</t>
  </si>
  <si>
    <t>新建排水沟（含盖板）总长约4000米，终端污水处理设备设施、排水检查井等。</t>
  </si>
  <si>
    <t>此项目解决改变农村普遍存在的“脏、乱、散、差”等状况，提升农村人居环境质量，巩固脱贫成效，助力乡村振兴。受益312户1124人，其中脱贫户73户257人。</t>
  </si>
  <si>
    <t>1.新建排水沟（含盖板）总长约4000米；2.项目验收合格率100%；3.项目完成及时率100%；4.受益312户1124人，其中脱贫户73户257人；5.受益群众满意度95%以上。</t>
  </si>
  <si>
    <t>那讪村</t>
  </si>
  <si>
    <t>西林县那佐苗族乡那讪村沙梨屯排污沟</t>
  </si>
  <si>
    <t>新建排水排污沟长2公里（含明沟、暗沟），涵管、污水净化池等。</t>
  </si>
  <si>
    <t>此项目解决改变农村普遍存在的“脏、乱、散、差”等状况，提升农村人居环境质量，巩固脱贫成效，助力乡村振兴，受益26户122人，其中脱贫人口8户37人。</t>
  </si>
  <si>
    <t>1.新建排水排污沟长2公里；2.项目验收合格率100%；3.
项目完成及时率100%；4.受益26户122人，其中脱贫人口8户37人；5.受益群众满意度95%以上。</t>
  </si>
  <si>
    <t>母鲁村</t>
  </si>
  <si>
    <t>西林县那佐苗族乡母鲁村小米大屯排污沟项目工程</t>
  </si>
  <si>
    <t>1.1公里</t>
  </si>
  <si>
    <t>新建排水排污沟长1.1公里，建明沟、暗沟宽0.5米，高0.6米；5米长涵管2个，盖板若干、污水净化池等。</t>
  </si>
  <si>
    <t>此项目解决改变农村普遍存在的“脏、乱、散、差”等状况，提升农村人居环境质量，巩固脱贫成效，助力乡村振兴。受益20户103人，其中脱贫户20户103人。</t>
  </si>
  <si>
    <t>1.新建小米大屯内排污沟1.1公里；2.项目验收合格率100%；3.
项目完成及时率100%；4.受益20户103人，其中脱贫户20户103人；5.受益群众满意度95%以上。</t>
  </si>
  <si>
    <t>龙潭村</t>
  </si>
  <si>
    <t>西林县那佐苗族乡龙潭村乡村人居环境整治工程</t>
  </si>
  <si>
    <t>5个</t>
  </si>
  <si>
    <t>新建垃圾池5个，其中：龙潭屯2个、岩卡屯2个、八卡屯1个</t>
  </si>
  <si>
    <t>此项目解决改变农村普遍存在的“脏、乱、散、差”等状况，提升农村人居环境质量，巩固脱贫成效，助力乡村振兴。受益113户508人，其中脱贫人口32户127人。</t>
  </si>
  <si>
    <t>1.龙潭屯2个垃圾池建设、岩卡屯2个垃圾池建设、八卡屯1个垃圾池建设；2.项目验收合格率100%；3.项目完成及时率100%；4.受益113户508人，其中脱贫人口32户127人；5.受益群众满意度95%以上。</t>
  </si>
  <si>
    <t>达下村</t>
  </si>
  <si>
    <t>西林县那佐苗族乡达下村平达屯排水排污沟项目</t>
  </si>
  <si>
    <t>0.8公里</t>
  </si>
  <si>
    <t>新建排水排污沟长0.8公里（含明沟、暗沟），涵管、污水处理池等。</t>
  </si>
  <si>
    <t>此项目解决改变农村普遍存在的“脏、乱、散、差”等状况，提升农村人居环境质量，巩固脱贫成效，助力乡村振兴，受益20户126人，其中脱贫人口18户111人。</t>
  </si>
  <si>
    <t>1.新建排水排污沟长0.8公里；2.项目验收合格率100%；3.项目完成及时率100%；4.受益20户126人，其中脱贫人口18户111人；5.受益群众满意度95%以上。</t>
  </si>
  <si>
    <t>新隆村</t>
  </si>
  <si>
    <t>西林县那佐苗族乡新隆村平子屯排水排污项目</t>
  </si>
  <si>
    <t>新建排水排污沟长1公里（含明沟、暗沟），涵管、污水处理池等。</t>
  </si>
  <si>
    <t>此项目解决改变农村普遍存在的“脏、乱、散、差”等状况，提升农村人居环境质量，巩固脱贫成效，助力乡村振兴，受益群众64户人，其中脱贫人口32户143人。</t>
  </si>
  <si>
    <t>1.新建排水排污沟长1公里；2.项目验收合格率100%；3.项目完成及时率100%；4.受益群众64户人，其中脱贫人口32户143人；5.受益群众满意度95%以上。</t>
  </si>
  <si>
    <t>西林县那佐苗族乡2025年基础设施建设项目前期经费</t>
  </si>
  <si>
    <t>六、普合苗族乡人民政府小计：</t>
  </si>
  <si>
    <t>普合苗族乡</t>
  </si>
  <si>
    <t>西林县普合苗族乡2025年产业以奖代补项目</t>
  </si>
  <si>
    <t>普合苗族乡人民政府</t>
  </si>
  <si>
    <t>1.实行差异化补助，监测对象按单价标准100%补助，2016-2020年度脱贫户按单价标准80%补助，2014-2015年度退出户按单价标准60%补助；2.种植作物成活率、养殖家畜家禽成活率达90%以上；3.受益517户2305人，其中脱贫户517户2305人；4.受益脱贫户满意度95%以上。</t>
  </si>
  <si>
    <t>平安村</t>
  </si>
  <si>
    <t>西林县普合苗族乡平安村平先屯沙糖桔、油茶产业基地道路工程</t>
  </si>
  <si>
    <t>1.7公里</t>
  </si>
  <si>
    <t xml:space="preserve">1、新建机耕路长度约1.7公里、宽度3.5米；
2、新建排水涵洞3个等；
</t>
  </si>
  <si>
    <t>此项目解决平安村平先屯发展产业交通不便、交通安全问题，推动产业发展，助力乡村振兴。预计实现产值约15万元，涉及产业有农田30亩、油茶25亩、杉木30亩、沙糖桔15亩，有力推动沿路产业振兴，受益15户68人，其中脱贫户9户43人。</t>
  </si>
  <si>
    <t>1.新建机耕路长度约1.7公里、宽度3.5米；
2.新建排水涵洞3个等；
3.项目覆盖农田30亩、油茶25亩、杉木30亩、沙糖桔15亩；
4.预计实现产值15万元；
5.项目验收合格率100%；
6.项目完工及时率100%；
7.受益15户68人，其中脱贫户9户43人；
8.受益群众满意度95%以上。</t>
  </si>
  <si>
    <t>岩腊村</t>
  </si>
  <si>
    <t>西林县普合苗族乡岩腊村、普合村电灌站建设项目</t>
  </si>
  <si>
    <t>1座</t>
  </si>
  <si>
    <t>重建电灌站1座30KVA</t>
  </si>
  <si>
    <t>项目建成后可解决群众种植农田灌溉难问题，巩固脱贫成果，助推乡村振兴。受益群众118户473人，其中脱贫人口52户249人。</t>
  </si>
  <si>
    <t>1.重建电灌站1座30KVA；2.项目验收合格率100%；3.项目完成及时率100%；4.受益群众118户473人，其中脱贫人口52户249人；5.受益群众满意度95%以上。</t>
  </si>
  <si>
    <t>普合村</t>
  </si>
  <si>
    <t>西林县普合苗族乡普合村、者底村水利渠道建设项目</t>
  </si>
  <si>
    <t>1200米</t>
  </si>
  <si>
    <t>新建水利渠道1200米</t>
  </si>
  <si>
    <t>项目建成后可完善基础设施建设，促进产业发展，巩固脱贫成效。解决群众种植农田灌溉难问题，巩固脱贫成果，助推乡村振兴。受益群众219户722人，其中脱贫人口44户178人。</t>
  </si>
  <si>
    <t>1.新建水利渠道1200米；2.项目验收合格率100%；3.项目完成及时率100%；4.受益群众219户722人，其中脱贫人口44户178人；5.受益群众满意度95%以上。</t>
  </si>
  <si>
    <t>西林县普合苗族乡2025年脱贫劳动力跨省就业一次性交通补助</t>
  </si>
  <si>
    <t>对脱贫户劳动力、监测对象跨省就业务工给予一次性补助，提高外出务工的积极性，进一步巩固脱贫成果。受益人口达500人以上。</t>
  </si>
  <si>
    <t>西林县普合苗族乡2025年脱贫劳动力县域内稳定就业劳务补助</t>
  </si>
  <si>
    <t>对脱贫户劳动力、监测对象县域内稳定就业给予奖励补助，提高务工的积极性，进一步巩固脱贫成果。受益人口达680人以上。</t>
  </si>
  <si>
    <t>文雅村</t>
  </si>
  <si>
    <t>西林县普合苗族乡文雅村龙浪屯至岩腊村三棵树屯道路恢复工程</t>
  </si>
  <si>
    <t>20米</t>
  </si>
  <si>
    <t>修复中断路基20米，硬化路面20米，修建上下道路防护工程50米。</t>
  </si>
  <si>
    <t>此项目解决群众出行难问题，完善基础设施建设，促进产业发展，巩固脱贫成效。受益群众759户3310人，其中脱贫户460户2091人。</t>
  </si>
  <si>
    <t>1.修复中断路基20米，硬化路面20米，修建上下道路防护工程50米。2.项目验收合格率100%；3.项目完成及时率100%；4.受益群众759户3310人，其中脱贫户460户2091人；5.受益群众满意度95%以上。</t>
  </si>
  <si>
    <t>新丰村</t>
  </si>
  <si>
    <t>西林县普合苗族乡新丰村乡村旅游入户路硬化改造工程（续建）</t>
  </si>
  <si>
    <t>村屯道路</t>
  </si>
  <si>
    <t>1.对原有路面进行加宽，其中加宽0.5米道路198米、加宽1米道路1035米；
2.新建道路，长度110米，宽度3米；
3、对原有混凝土路面部分损坏面层进行维修，面积；
4、路面缺口处增加防护工程及路肩墙长度775米；
5、清理水沟，部分狭窄路基结合现场地形进行加宽，长度179米；</t>
  </si>
  <si>
    <t>此项目解决群众出行难问题，完善基础设施建设，促进产业发展，巩固脱贫成效。受益90户384人，其中脱贫户69户310人。</t>
  </si>
  <si>
    <t>1.对原有路面进行加宽，其中加宽0.5米道路198米、加宽1米道路1035米；
2.新建道路，长度110米，宽度3米；
3.对原有混凝土路面部分损坏面层进行维修，面积；
4.路面缺口处增加防护工程及路肩墙长度775米；
5.清理水沟，部分狭窄路基结合现场地形进行加宽，长度179米；
6.项目验收合格率100%；
7.项目完成及时率100%；
8.受益90户384人，其中脱贫户69户310人；
9.受益群众满意度95%以上。</t>
  </si>
  <si>
    <t>西林县普合苗族乡普合村普驮屯千万工程人居环境改造提升项目</t>
  </si>
  <si>
    <t xml:space="preserve">    ①屯内砌筑道路防护工程，高约0.8米，长度约1200米;
    ②清理排水沟，长度1600米；
    ③铺设排水沟盖板，长度约500米；
    ④铺设排水管路，长度约600米；
    ⑤维修普驮屯小桥，长度约15米等。</t>
  </si>
  <si>
    <t>此项目解决改变农村普遍存在的“脏、乱、散、差”等状况，提升农村人居环境质量，巩固脱贫成效，助力乡村振兴。受益284户843人，其中脱贫户50户172人。</t>
  </si>
  <si>
    <t>1.新建防护工程1200米；2.清理排水沟1600米；3.铺设排水沟盖板500米；4.铺设排水管路600米；5.维修小桥15米；6.项目验收合格率100%；7.项目完工及时率100%；8.受益284户843人，其中脱贫户50户172人；9.受益群众满意度95%以上。</t>
  </si>
  <si>
    <t>大河村</t>
  </si>
  <si>
    <t>西林县普合苗族乡大河村母湖屯屯内排水防护工程</t>
  </si>
  <si>
    <t>1、在屯内大排水沟前后端砌筑沉沙池3个；
2、新建排水沟，长度约30米；
3、铺设波纹管DN=800排水管，长度约35米等；</t>
  </si>
  <si>
    <t xml:space="preserve">    此项目解决此项目较大提升母湖屯农村人居环境，解决乡村建设行动困难，助推乡村振兴，提升群众的幸福感，受益102户323人，其中脱贫户19户53人。</t>
  </si>
  <si>
    <t xml:space="preserve">    1.砌筑沉沙池3个；
    2.新建排水沟，长度约30米；
    3.铺设波纹管DN=800排水管，长度约35米；
    4.项目验收合格率100%；
    5.项目完工及时率100%；
    6.受益102户323人，其中脱贫户19户53人；
    7.受益群众满意度95%以上。</t>
  </si>
  <si>
    <t>西林县普合苗族乡2025年基础设施建设项目前期经费</t>
  </si>
  <si>
    <t>七、西平乡人民政府小计：</t>
  </si>
  <si>
    <t>西平乡</t>
  </si>
  <si>
    <t>西林县西平乡2025年产业以奖代补项目</t>
  </si>
  <si>
    <t>西平乡人民政府</t>
  </si>
  <si>
    <t>1.实行差异化补助，监测对象按单价标准100%补助，2016-2020年度脱贫户按单价标准80%补助，2014-2015年度退出户按单价标准60%补助；2.种植作物成活率、养殖家畜家禽成活率达90%以上；3.受益180户774人，其中脱贫户180户774人；4.受益脱贫户满意度95%以上。</t>
  </si>
  <si>
    <t>皿帖村</t>
  </si>
  <si>
    <t>西林县西平乡皿帖村八柴屯至渭才沙糖桔产业基地道路硬化工程</t>
  </si>
  <si>
    <t>3.5公里</t>
  </si>
  <si>
    <t>新建产业道路硬化3.5公里，路基宽4.5米、硬化路面宽3.5米、厚18CM，压实风化石基层厚度厚15cm，水沟、涵洞、路肩、错车道、最大纵坡10%、弯道最小半径15米。</t>
  </si>
  <si>
    <t>项目建成后可完善产业配套设施建设，促进产业发展，巩固脱贫成效，预计实现产值约200万元。涉及沙糖桔600亩，桉树400亩，杉木300亩，油茶200亩，水田60亩，受益49户185人，其中脱贫户8户38人，</t>
  </si>
  <si>
    <t>1.新建产业道路硬化3.5公里；2.预计实现产值约200万元；3.项目验收合格率100%；4.项目完成及时率100%；5.受益群众49户185人，其中脱贫户8户38人；6.受益群众满意度95%以上。</t>
  </si>
  <si>
    <t>木顶村</t>
  </si>
  <si>
    <t>西林县西平乡木顶村三组水利渠道建设项目</t>
  </si>
  <si>
    <t>200米</t>
  </si>
  <si>
    <t>建设木顶村三组水利渠道，总长度200米。</t>
  </si>
  <si>
    <t>项目建成后可完善基础设施建设，促进产业发展，巩固脱贫成效。解决群众种植农田灌溉难问题，巩固脱贫成果，助推乡村振兴。受益85户540人，其中脱贫户25户120人。</t>
  </si>
  <si>
    <t>1.新建水利渠道200米；2.项目验收合格率100%；3.项目完成及时率100%；4.受益85户540人，其中脱贫户25户120人；5.受益群众满意度95%以上。</t>
  </si>
  <si>
    <t>西林县西平乡2025年脱贫劳动力跨省就业一次性交通补助</t>
  </si>
  <si>
    <t>对脱贫户劳动力、监测对象跨省就业务工给予一次性补助，提高外出务工的积极性，进一步巩固脱贫成果。受益人口达166人以上。</t>
  </si>
  <si>
    <t>西林县西平乡2025年脱贫劳动力县域内稳定就业劳务补助</t>
  </si>
  <si>
    <t>对脱贫户劳动力、监测对象县域内稳定就业给予奖励补助，提高务工的积极性，进一步巩固脱贫成果。受益人口达320人以上。</t>
  </si>
  <si>
    <t>西林县西平乡皿帖村八柴屯进村入户道路硬化工程</t>
  </si>
  <si>
    <t>1.3公里</t>
  </si>
  <si>
    <t>按设计</t>
  </si>
  <si>
    <t>新建1.3公里，其中路宽4.5米长500米，路宽3.5米长800米。拆除原沥青路：长200米，宽3.5米（10cm沥青，10cm水稳）；三道长5米的涵洞（1米管径）；30x40cm的100米混凝土暗沟；50米300波纹管。</t>
  </si>
  <si>
    <t>此项目解决群众出行难问题，完善基础设施建设，促进产业发展，巩固脱贫成效。受益49户185人，其中脱贫户8户38人。</t>
  </si>
  <si>
    <t>1.新建道路硬化1.3公里；2.项目验收合格率100%；3.项目完成及时率100%；4.受益49户185人，其中脱贫户8户38人；5.受益群众满意度95%以上。</t>
  </si>
  <si>
    <t>者怀村</t>
  </si>
  <si>
    <t>西林县西平乡者怀村那马屯进村入户道路硬化工程</t>
  </si>
  <si>
    <t>600米</t>
  </si>
  <si>
    <t>硬化600米，其中470米宽为2.5米，100米宽为3米，30米步行梯。</t>
  </si>
  <si>
    <t>此项目建成后可解决道路难行问题、方便群众出行，受益44户166人，其中脱贫户4户16人。</t>
  </si>
  <si>
    <t>1.新建道路硬化600米；2.项目验收合格率为100%；3.项目完成及时率100%；4.受益44户166人，其中脱贫户4户16人；5.受益群众满意度95%以上。</t>
  </si>
  <si>
    <t>西林县西平乡皿帖村中寨屯进村入户道路维修工程</t>
  </si>
  <si>
    <t>122.5米</t>
  </si>
  <si>
    <t>一、防护工程一处：长18.6米，高2.9米，墙身基础1米。硬化面积约165平米。二、入户道路维修：3米宽路共计17.5米，1.5米-2.0米宽路共计105米，共设阶梯两处。</t>
  </si>
  <si>
    <t>此项目解决群众出行难问题，完善基础设施建设，促进产业发展，巩固脱贫成效。受益30户156人，其中脱贫户2户8人。</t>
  </si>
  <si>
    <t>1.新建防护工程18.6米，2.入户道路维修122.5米；3.项目验收合格率100%；4.项目完成及时率100%；5.受益群众30户156人，脱贫户2户8人；6.受益群众满意度95%以上。</t>
  </si>
  <si>
    <t>八桥村</t>
  </si>
  <si>
    <t>西林县西平乡八桥村八桥屯进村入户道路硬化项目</t>
  </si>
  <si>
    <t>新建进村入户硬化道路，300米。</t>
  </si>
  <si>
    <t>此项目解决群众出行难问题，完善基础设施建设，促进产业发展，巩固脱贫成效。受益32户142人，其中脱贫户8户38人。</t>
  </si>
  <si>
    <t>1.新建道路硬化300米；2.项目验收合格率100%；3.项目完成及时率100%；4.受益32户142人，其中脱贫户8户38人；5.受益群众满意度95%以上。</t>
  </si>
  <si>
    <t>西林县西平乡皿帖村中寨屯千万工程人居环境改造提升项目</t>
  </si>
  <si>
    <t xml:space="preserve">在皿帖村中寨屯新建一个污水处理池；
60cmx60cm的60米暗沟；60cmx60cm的100米明沟盖板；30cmx40cm200的明沟盖板。
</t>
  </si>
  <si>
    <t>此项目解决改变农村普遍存在的“脏、乱、散、差”等状况，提升农村人居环境质量，巩固脱贫成效，助力乡村振兴，受益110户408人，其中脱贫人口5户20人。</t>
  </si>
  <si>
    <t>1.新建1个污水处理池，200米盖板，60米排污沟；2.建设项目验收合格率100%；3.项目完工及时率100%；4.受益110户408人，其中脱贫人口5户20人；5.受益群众满意度95%以上。</t>
  </si>
  <si>
    <t>西林县西平乡皿帖村下寨屯千万工程人居环境改造提升项目</t>
  </si>
  <si>
    <t>300x400混泥土暗沟500米；
拆除原路面15cm厚，长200米，宽1米；
一个污水处理池。</t>
  </si>
  <si>
    <t>此项目解决改变农村普遍存在的“脏、乱、散、差”等状况，提升农村人居环境质量，巩固脱贫成效，助力乡村振兴，受益86户357人，其中脱贫人口8户24人。</t>
  </si>
  <si>
    <t>1.新建1个污水处理池，700米排污水沟；2.建设项目验收合格率100%；3.项目完工及时率100%；4.受益86户357人，其中脱贫人口8户24人；5.受益群众满意度95%以上。</t>
  </si>
  <si>
    <t>者车村</t>
  </si>
  <si>
    <t>西林县西平乡者车村人居环境垃圾治理项目</t>
  </si>
  <si>
    <t>在者车村者车屯、弄车屯、弄聋屯、岩冲屯各新建一个垃圾池。</t>
  </si>
  <si>
    <t>此项目解决改变农村普遍存在的“脏、乱、散、差”等状况，提升农村人居环境质量，巩固脱贫成效，助力乡村振兴，受益895户3580人，其中脱贫人口192户774人</t>
  </si>
  <si>
    <t>1.新建4个垃圾池；2.建设项目验收合格率100%；3.项目完工及时率100%；4.受益895户3580人，其中脱贫人口192户774人；5.受益群众满意度95%以上。</t>
  </si>
  <si>
    <t>高维村</t>
  </si>
  <si>
    <t>西林县西平乡高维村人居环境垃圾治理项目</t>
  </si>
  <si>
    <t>在高维村平新屯、平沙屯各新建一个垃圾池。</t>
  </si>
  <si>
    <t>此项目解决改变农村普遍存在的“脏、乱、散、差”等状况，提升农村人居环境质量，巩固脱贫成效，助力乡村振兴，受益318户1188人，其中脱贫人口123户468人</t>
  </si>
  <si>
    <t>1.新建2个垃圾池；2.建设项目验收合格率100%；3.项目完工及时率100%；4.受益318户1188人，其中脱贫人口123户468人；5.受益群众满意度95%以上。</t>
  </si>
  <si>
    <t>平上村</t>
  </si>
  <si>
    <t>西林县西平乡平上村人居环境垃圾治理项目</t>
  </si>
  <si>
    <t>在平上村伟碰屯、平上老寨屯各新建一个垃圾池。</t>
  </si>
  <si>
    <t>此项目解决改变农村普遍存在的“脏、乱、散、差”等状况，提升农村人居环境质量，巩固脱贫成效，助力乡村振兴，受益60户250人，其中脱贫人口6户13人。</t>
  </si>
  <si>
    <t>1.新建2个垃圾池；2.建设项目验收合格率100%；3.项目完工及时率100%；4.受益60户250人，其中脱贫人口6户13人；5.受益群众满意度95%以上。</t>
  </si>
  <si>
    <t>那务村</t>
  </si>
  <si>
    <t>西林县西平乡那务村猪街屯农村生活污水治理项目</t>
  </si>
  <si>
    <t>西林县西平乡那务村猪街屯排污管道700米，2个污水处理池，每个30立方。</t>
  </si>
  <si>
    <t>此项目解决改变农村普遍存在的“脏、乱、散、差”等状况，提升农村人居环境质量，巩固脱贫成效，助力乡村振兴，受益人口130户510人，其中脱贫户33户118人。</t>
  </si>
  <si>
    <t>1.新建排污管道700米，2个污水处理池，每个30立方；2.项目验收合格率100%；3.项目完工及时率100%；4.受益人口130户510人，其中脱贫户33户118人；5.受益群众满意度95%以上。</t>
  </si>
  <si>
    <t>者革村</t>
  </si>
  <si>
    <t>西林县西平乡者革村者革屯村部至一组路口污水治理项目</t>
  </si>
  <si>
    <t>新建一个污水处理池。</t>
  </si>
  <si>
    <t>此项目解决改变农村普遍存在的“脏、乱、散、差”等状况，提升农村人居环境质量，巩固脱贫成效，助力乡村振兴，受益10户45人，其中脱贫户2户5人。</t>
  </si>
  <si>
    <t>1.新建一个污水处理池；2.项目验收合格率100%；3.项目完工及时率100%；4.受益10户45人，其中脱贫户2户5人；5.受益群众满意度95%以上。</t>
  </si>
  <si>
    <t>西林县西平乡者怀村那马屯生活污水治理项目</t>
  </si>
  <si>
    <t>30米排污沟盖板，一个污水处理池。</t>
  </si>
  <si>
    <t>此项目解决改变农村普遍存在的“脏、乱、散、差”等状况，提升农村人居环境质量，巩固脱贫成效，助力乡村振兴，受益44户165人，其中脱贫户4户19人。</t>
  </si>
  <si>
    <t>1.30米排污沟盖板，一个污水处理池；2.项目验收合格率100%；3.项目完工及时率100%；4.受益44户165人，其中脱贫户4户19人；5.受益群众满意度95%以上。</t>
  </si>
  <si>
    <t>那俄村</t>
  </si>
  <si>
    <t>西林县西平乡那俄村克林屯污水治理项目</t>
  </si>
  <si>
    <t>克林屯新建一个污水处理池。</t>
  </si>
  <si>
    <t>此项目解决改变农村普遍存在的“脏、乱、散、差”等状况，提升农村人居环境质量，巩固脱贫成效，助力乡村振兴，受益82户332人，其中脱贫人口7户24人。</t>
  </si>
  <si>
    <t>1.新建1个污水处理池；2.建设项目验收合格率100%；3.项目完工及时率100%；4.受益82户332人，其中脱贫户7户24人；5.受益群众满意度95%以上。</t>
  </si>
  <si>
    <t>西林县西平乡2025年基础设施建设项目前期经费</t>
  </si>
  <si>
    <t>八、足别瑶族苗族乡人民政府小计：</t>
  </si>
  <si>
    <t>足别瑶族苗族乡</t>
  </si>
  <si>
    <t>西林县足别瑶族苗族乡2025年产业以奖代补项目</t>
  </si>
  <si>
    <t>足别瑶族苗族乡人民政府</t>
  </si>
  <si>
    <t>1.实行差异化补助，监测对象按单价标准100%补助，2016-2020年度脱贫户按单价标准80%补助，2014-2015年度退出户按单价标准60%补助；2.种植作物成活率、养殖家畜家禽成活率达90%以上；3.受益270户1215人，其中脱贫户270户1215人；4.受益脱贫户满意度95%以上。</t>
  </si>
  <si>
    <t>央龙村</t>
  </si>
  <si>
    <t>西林县足别瑶族苗族乡央龙村干田坝屯水利渠道建设项目</t>
  </si>
  <si>
    <t>1944米</t>
  </si>
  <si>
    <t>新建水利渠道1944米</t>
  </si>
  <si>
    <t>项目建成后可完善基础设施建设，促进产业发展，巩固脱贫成效。解决群众种植农田灌溉难问题，巩固脱贫成果，助推乡村振兴。受益群众30户141人，其中脱贫人口17户77人。</t>
  </si>
  <si>
    <t>1.新建水利渠道1944米；2.项目验收合格率100%；3.项目完成及时率100%；4.受受益群众30户141人，其中脱贫人口17户77人；5.受益群众满意度95%以上。</t>
  </si>
  <si>
    <t>西林县足别瑶族苗族乡2025年脱贫劳动力跨省就业一次性交通补助</t>
  </si>
  <si>
    <t>西林县足别瑶族苗族乡2025年脱贫劳动力县域内稳定就业劳务补助</t>
  </si>
  <si>
    <t>对脱贫户劳动力、监测对象县域内稳定就业给予奖励补助，提高务工的积极性，进一步巩固脱贫成果。受益人口达260人以上。</t>
  </si>
  <si>
    <t>板桥村</t>
  </si>
  <si>
    <t>西林县足别瑶族苗族乡板桥村千万工程人居环境改造提升项目</t>
  </si>
  <si>
    <t>对板桥屯建设污水管网一个，拆除道路路面442.2㎡，恢复道路路面442.2㎡，污水处理厌氧池1个，12平方米人工湿地池1个。</t>
  </si>
  <si>
    <t>此项目解决改变农村普遍存在的“脏、乱、散、差”等状况，提升农村人居环境质量，巩固脱贫成效，助力乡村振兴。受益316户1320人，其中脱贫户80户330人。</t>
  </si>
  <si>
    <t>1.建设污水管网一个，拆除道路路面442.2㎡，恢复道路路面442.2㎡，污水处理厌氧池1个，12平方米人工湿地池1个；2.项目验收合格率100%；3.项目完工及时率100%；4.受益316户1320人，其中脱贫户80户330人；5.受益群众满意度95%以上。</t>
  </si>
  <si>
    <t>南灰村</t>
  </si>
  <si>
    <t>西林县足别瑶族苗族乡南灰村坡鸦屯农村排污沟工程</t>
  </si>
  <si>
    <t>新建南灰村坡鸦屯排污沟1500米。</t>
  </si>
  <si>
    <t>此项目解决改变农村普遍存在的“脏、乱、散、差”等状况，提升农村人居环境质量，巩固脱贫成效，助力乡村振兴。受益15户62人，其中脱贫户9户35人。</t>
  </si>
  <si>
    <t>1.新建排污沟1500米；2.项目验收合格率100%；3.项目完工及时率100%；4.受益15户62人，其中脱贫户9户35人；5.受益群众满意度95%以上。</t>
  </si>
  <si>
    <t>西林县足别瑶族苗族乡南灰村南汪屯农村排污沟工程</t>
  </si>
  <si>
    <t>新建南灰村南汪屯排污沟：明沟长142米，暗沟长204米。</t>
  </si>
  <si>
    <t>此项目解决改变农村普遍存在的“脏、乱、散、差”等状况，提升农村人居环境质量，巩固脱贫成效，助力乡村振兴。受益12户37人，其中脱贫户2户7人。</t>
  </si>
  <si>
    <t>1.新建排污沟：明沟长142米，暗沟长204米；2.项目验收合格率100%；3.项目完工及时率100%；4.受益12户37人，其中脱贫户2户7人；5.受益群众满意度95%以上。</t>
  </si>
  <si>
    <t>西林县足别瑶族苗族乡2025年基础设施建设项目前期经费</t>
  </si>
  <si>
    <t>九、西林县发展和改革局小计：</t>
  </si>
  <si>
    <t>西林县西平乡皿帖村中寨屯大桥至渭路沙糖桔产业基地道路硬化工程</t>
  </si>
  <si>
    <t>4.2公里</t>
  </si>
  <si>
    <t>西林县发展和改革局</t>
  </si>
  <si>
    <t>新建产业道路硬化4.2公里，路基宽4.5米、硬化路面宽3.5米、厚18CM，垫层，水沟、涵洞、路肩、错车道等。</t>
  </si>
  <si>
    <t>项目建成后可完善产业配套设施建设，促进产业发展，巩固脱贫成效，预计实现产值约210万元，涉及沙糖桔300亩，杉木200亩，水田70亩。受益140户650人，其中脱贫户11户50人。</t>
  </si>
  <si>
    <t>1.新建产业道路硬化4.2公里；2.预计实现产值约210万元；3.项目验收合格率100%；4.项目完成及时率100%；5.受益群众140户650人，其中脱贫户11户50人；6.受益群众满意度95%以上。</t>
  </si>
  <si>
    <t>西林县西平乡高维村伟布屯渭龙标沟口至渭龙标沟头沙糖桔产业基地道路硬化工程</t>
  </si>
  <si>
    <t>新建产业道路硬化3.5公里，路基宽4.5米、硬化路面宽3.5米、厚18CM，垫层，水沟、涵洞、路肩、错车道等。</t>
  </si>
  <si>
    <t>项目建成后可完善产业配套设施建设，促进产业发展，巩固脱贫成效，预计实现产值约80万元，涉及沙糖桔160亩，油茶60亩，杉木、桉树400亩，受益34户143人，其中脱贫户16户65人。</t>
  </si>
  <si>
    <t>1.新建产业道路硬化3.5公里；2.预计实现产值约80万元；3.项目验收合格率100%；4.项目完成及时率100%；5.受益群众34户143人，其中脱贫户16户65人；6.受益群众满意度95%以上。</t>
  </si>
  <si>
    <t>龙滩村</t>
  </si>
  <si>
    <t>西林县那佐苗族乡龙滩村村庄整治提升工程</t>
  </si>
  <si>
    <t>建设龙滩村街上屯、草山化屯等雨污处理及管网配套工程，安装雨污分离管网3公里，及出水口等一系列配套设施。</t>
  </si>
  <si>
    <t>此项目解决改变农村普遍存在的“脏、乱、散、差”等状况，提升农村人居环境质量，巩固脱贫成效，助力乡村振兴。受益354户1617人，其中脱贫户181户908人。</t>
  </si>
  <si>
    <t>1.建设龙滩村街上屯、草山化屯等雨污处理及管网配套工程，安装雨污分离管网3公里，及出水口等一系列配套设施。2.项目验收合格率100%；3.项目完工及时率100%；4.受益354户1617人，其中脱贫户181户980人；5.受益群众满意度95%以上。</t>
  </si>
  <si>
    <t>各乡镇</t>
  </si>
  <si>
    <t>西林县2025年基础设施建设项目前期经费（县发展和改革局）</t>
  </si>
  <si>
    <t>十、西林县交通局小计：</t>
  </si>
  <si>
    <t>西林县古障镇央革村勒德屯沙糖桔基地产业桥梁建设项目</t>
  </si>
  <si>
    <t>产业桥梁</t>
  </si>
  <si>
    <t>西林县交通运输局</t>
  </si>
  <si>
    <t>新建一座桥长28米，桥面宽度：4.5+2×0.5m（墙式护栏）及其附属建筑</t>
  </si>
  <si>
    <t>项目建成后可完善产业配套设施建设，促进产业发展，巩固脱贫成效，预计实现产值约500万元。涉及产业有茶叶500亩、杉木1200亩、沙糖桔3500亩，受益154户646人，其中脱贫户50户203人。</t>
  </si>
  <si>
    <t>1.新建一座28米桥、4.5米宽；2.预计实现产值约500万元；3.项目验收合格率100%；4.项目完成及时率100%；5.受益群众154户646人，其中脱贫户50户203人；6.受益群众满意度95%以上。</t>
  </si>
  <si>
    <t>西林县古障镇者夯村那友屯至渭秋屯沙糖桔基地产业桥梁建设项目</t>
  </si>
  <si>
    <t>新建一座桥长23米，桥面宽度：5.5m，0.5m护栏+4.5m车行道+0.5m护栏，埋石混凝土挡墙及其附属建筑</t>
  </si>
  <si>
    <t>项目建成后可完善产业配套设施建设，促进产业发展，巩固脱贫成效，预计实现产值约1000万元。涉及产业有茶叶80亩、杉木2000亩、沙糖桔1000亩，受益91户385人，其中脱贫户10户51人。</t>
  </si>
  <si>
    <t>1.新建一座23米桥；2.预计实现产值约1000万元；3.项目验收合格率100%；4.项目完成及时率100%；5.受益群众91户385人，其中脱贫户10户51人；6.受益群众满意度95%以上。</t>
  </si>
  <si>
    <t>西林县古障镇者夯村那友屯沙糖桔基地产业桥梁建设项目</t>
  </si>
  <si>
    <t>新建一座桥长18米，桥面宽度：4.5+2×0.5m（墙式护栏），埋石混凝土挡墙及其附属建筑</t>
  </si>
  <si>
    <t>项目建成后可完善产业配套设施建设，促进产业发展，巩固脱贫成效，预计实现产值约800万元。涉及产业有茶叶50亩、杉木1000亩、沙糖桔800亩，受益54户242人，其中脱贫户5户29人。</t>
  </si>
  <si>
    <t>1.新建一座18米桥；2.预计实现产值约800万元；3.项目验收合格率100%；4.项目完成及时率100%；5.受益群众54户242人，其中脱贫户5户29人；6.受益群众满意度95%以上。</t>
  </si>
  <si>
    <t>央达村</t>
  </si>
  <si>
    <t>西林县古障镇央达村上央屯罗么沟沙糖桔基地产业桥梁建设项目</t>
  </si>
  <si>
    <t>新建桥涵1座，涵长24米，孔数-跨径〔孔-m〕1-4.0×3.0。</t>
  </si>
  <si>
    <t>项目建成后可完善产业配套设施建设，促进产业发展，巩固脱贫成效，预计实现产值约1000万元。涉及800亩沙糖桔，茶叶200亩，经济林800亩。解决群众生产出行困难，完善产业配套基础设施，涉及受益户58户249人，其中脱贫户13户52人。</t>
  </si>
  <si>
    <t>1.新建桥涵1座24米；2.预计实现产值约1000万元；3.项目验收合格率100%；4.项目完成及时率100%；5.受益群众58户249人，其中脱贫户13户52人；6.受益群众满意度95%以上。</t>
  </si>
  <si>
    <t>周约村</t>
  </si>
  <si>
    <t>西林县古障镇周约村高亩屯同章沙糖桔基地产业桥梁建设项目</t>
  </si>
  <si>
    <t>新建一座桥长13米，桥面宽度：4.5+2×0.5m（墙式护栏）及其附属建筑</t>
  </si>
  <si>
    <t>项目建成后可完善产业配套设施建设，促进产业发展，巩固脱贫成效，预计实现产值约500万元。涉及产业有茶叶400多亩、杉木3400亩、沙糖桔500多亩，八角100多亩，受益65户275人，其中脱贫户11户46人。</t>
  </si>
  <si>
    <t>1.新建一座13米桥；2.预计实现产值约500万元；3.项目验收合格率100%；4.项目完成及时率100%；5.受益群众65户275人，其中脱贫户11户46人；6.受益群众满意度95%以上。</t>
  </si>
  <si>
    <t>西林县古障镇花子寨村安马沟屯熊洞沟沙糖桔、茶叶基地产业桥梁建设项目</t>
  </si>
  <si>
    <t>新建桥长约15米，桥宽5米。原桥建于2017年每年承受洪水冲击，桥底基建已程悬空状态，该桥是通村通屯的主要经过道路。目前存在严重的交通安全隐患。</t>
  </si>
  <si>
    <t>项目建成后可完善产业配套设施建设，促进产业发展，巩固脱贫成效，预计实现产值约1000万元。涉及1000亩沙糖桔，茶叶2000亩，水田100亩，八角油桐1200亩。此项目解决三个屯老鱼塘屯、安马沟屯、新鱼塘屯三个屯的群众出行问题，受益群众99户505人，其中脱贫户61户313人。主要输出产业有沙糖桔、生姜、油桐、茶叶等。</t>
  </si>
  <si>
    <t>1.新建一座15米的桥；2.预计实现产值约1000万元；3.项目验收合格率100%；4.项目完成及时率100%；5.受益群众99户505人，其中脱贫户61户313人；6.受益群众满意度95%以上。</t>
  </si>
  <si>
    <t>西林县古障镇泥洞村落徕至落央沙糖桔、茶叶基地产业桥梁建设项目</t>
  </si>
  <si>
    <t>新建一座桥长18米，桥面宽度：4.5+2×0.5m（墙式护栏）及其附属建筑</t>
  </si>
  <si>
    <t>项目建成后可完善产业配套设施建设，促进产业发展，巩固脱贫成效，预计实现产值约700万元。产业砂糖桔700亩，茶叶300亩，杉木1500亩。受益519户2113人，其中脱贫户103户382人。</t>
  </si>
  <si>
    <t>1.新建一座桥长18米；2.预计实现产值约700万元；3.项目验收合格率100%；4.项目完成及时率100%；5.受益群众519户2113人， 其中脱贫户103户382人；6.受益群众满意度95%以上。</t>
  </si>
  <si>
    <t>西林县古障镇大房村上八保屯硕各里沙糖桔、茶叶基地产业桥梁建设项目</t>
  </si>
  <si>
    <t>项目建成后可完善产业配套设施建设，促进产业发展，巩固脱贫成效，预计实现产值约800万元。涉及产业砂糖桔800亩，茶叶850亩，杉木4000亩。受益75户330人，其中脱贫户20户87人。</t>
  </si>
  <si>
    <t>1.新建一座桥长28米；2.预计实现产值约800万元；3.项目验收合格率100%；4.项目完成及时率100%；5.受益75户330人，其中脱贫户20户87人；6.受益群众满意度95%以上。</t>
  </si>
  <si>
    <t>西林县普合苗族乡普合村八行屯八行生态水果示范园产业桥梁建设项目</t>
  </si>
  <si>
    <t>新建 8x6 米简支实心板梁桥，桥台采用轻型桥台，桥墩采用轻型薄壁墩，基础为扩大基础；桥梁宽 3.5米，桥长55.9米。</t>
  </si>
  <si>
    <t>项目建成后可完善产业配套设施建设，促进产业发展，巩固脱贫成效，涉及水果面积577亩，年产值预计收入400万元。受益群众78户280人，其中脱贫户12户60人。</t>
  </si>
  <si>
    <t>1.新建一座桥，桥梁宽3.5米，桥长55.9米；
2.预计实现产值约400万元；
3.项目完成及时率100%；
4.项目验收合格率100%；
5.该项目解决普合村八行屯生态水果示范园产业发展运输难问题，涉及水果面积577亩，年产值预计收入400万元；
6.受益78户280人，其中脱贫人口12户60人；
7.受益群众满意度95%以上。</t>
  </si>
  <si>
    <t>同乐村</t>
  </si>
  <si>
    <t>西林县古障镇同乐村二级路口至村部便民桥（续建）</t>
  </si>
  <si>
    <t>便民桥工程</t>
  </si>
  <si>
    <t>72万元/座</t>
  </si>
  <si>
    <t>新建便民桥1座，长40米。</t>
  </si>
  <si>
    <t>此项目解决群众出行难问题，完善基础设施建设，促进产业发展，巩固脱贫成效。受益264户1126人，其中脱贫人口167户743人。</t>
  </si>
  <si>
    <t>1.新建便民桥1座，长40米；2.项目验收合格率100%；3.项目完成及时率100%；4.受益264户1126人，其中脱贫户167户743人；5.受益群众满意度95%以上。</t>
  </si>
  <si>
    <t>西林县西平乡者怀村那马屯那合产业便民桥工程（续建）</t>
  </si>
  <si>
    <t>47万元/座</t>
  </si>
  <si>
    <t>那马屯那合产业桥一座长8米、宽5米、4.5米</t>
  </si>
  <si>
    <t>此项目建设产业便民桥、此项目解决群众出行难问题，完善基础设施建设，促进产业发展，巩固脱贫成效。受益44户166人，其中脱贫人口5户26人。</t>
  </si>
  <si>
    <t>1.新建便民桥1座长8米，宽4.5-.5米；2.项目验收合格率100%；3.项目完成及时率100%；4.受益44户166人，其中脱贫户5户26人；5.受益群众满意度95%以上。</t>
  </si>
  <si>
    <t>西林县2025年基础设施建设项目前期经费（县交通运输局）</t>
  </si>
  <si>
    <t>十一、西林县民族宗教事务局小计：</t>
  </si>
  <si>
    <t>西林县八达镇坡皿村坡皿屯至那卡村志色屯水稻、沙糖桔产业基地道路硬化工程</t>
  </si>
  <si>
    <t>5.5公里</t>
  </si>
  <si>
    <t>西林县民族宗教事务局</t>
  </si>
  <si>
    <t>新建坡皿屯至志色产业道路硬化5.5公里，路基宽4.5米、硬化路面宽3.5米、厚18CM，压实风化石基层厚度厚15cm，水沟、涵洞、路肩、错车道、最大纵坡10%、弯道最小半径15米。安装防护工程600米。</t>
  </si>
  <si>
    <t>项目建成后可完善产业配套设施建设，促进产业发展，巩固脱贫成效。涉及产业有玉米60亩、稻谷22亩、杉木650亩、沙糖桔15亩、桉树1900亩、桐果10亩、油茶80亩等产业，预计产值1030万元。解决31户135人问题，其中脱贫户22户69人</t>
  </si>
  <si>
    <t>1.新建产业道路硬化5.5公里；2.防护工程600米；3.项目覆盖玉米60亩、稻谷22亩、杉木650亩、沙糖桔15亩、桉树1900亩、桐果10亩、油茶80亩；4.预计产值1030万元；5.项目验收合格率100%；6.项目完成及时率100%；7.受益31户135人，其中脱贫户22户69人；6.受益群众满意度95%以上。</t>
  </si>
  <si>
    <t>西林县那佐苗族乡弄合村四组沙糖桔产业基地道路硬化项目</t>
  </si>
  <si>
    <t>4.5公里</t>
  </si>
  <si>
    <t>新建产业道路硬化4.5公里，路基宽4.5米、硬化路面宽3.5米、厚18CM，垫层，水沟、涵洞、路肩、错车道等。</t>
  </si>
  <si>
    <t>项目建成后可完善产业配套设施建设，促进产业发展，巩固脱贫成效，预计实现产值约350万元 。涉及1000亩沙糖桔，86亩撂荒水田。受益57户213人，其中脱贫户7户21人。</t>
  </si>
  <si>
    <t>1.新建产业道路硬化4.5公里；2.预计实现产值约350万元；3.项目验收合格率100%；4.项目完成及时率100%；5.受益57户213人，其中脱贫户7户21人；6.受益群众满意度95%以上。</t>
  </si>
  <si>
    <t>者底村</t>
  </si>
  <si>
    <t>西林县普合苗族乡者底村新建上伟徕至豆腐沟沙糖桔产业基地道路硬化项目</t>
  </si>
  <si>
    <t>2.5公里</t>
  </si>
  <si>
    <t>新建产业道路硬化2.5公里，路基宽4.5米，涵洞两个，会车道1处。新建拱桥2座，路面宽4米，桥长13米。</t>
  </si>
  <si>
    <t>项目建成后可完善产业配套设施建设，促进产业发展，巩固脱贫成效，涉及沙糖桔约1000亩、油茶约100亩，项目实施后，预计实现年产值700万元以上，受益群众392户1698人，其中脱贫户170户755人。</t>
  </si>
  <si>
    <t>1.新建产业道路硬化2.5公里；
2.新建拱桥2座；
3.预计实现产值约700万元；                4.项目完成及时率100%；
5.项目验收合格率100%；
6.受益群众392户1698人，其中脱贫户170户755人。
7.受益群众满意度95%以上。</t>
  </si>
  <si>
    <t>西林县西平乡那俄村各俄屯火地小组至岩真沙糖桔产业基地道路硬化工程</t>
  </si>
  <si>
    <t>项目建成后可完善产业配套设施建设，促进产业发展，巩固脱贫成效，预计实现产值约50万元。涉及沙糖桔200亩，桉树500亩，杉200亩；受益54户196人，其中脱贫户29户105人。</t>
  </si>
  <si>
    <t>1.新建产业道路硬化3.5公里；2.预计实现产值约50万元；3.项目验收合格率100%；4.项目完成及时率100%；5.受益群众54户196人，其中脱贫户29户105人；6.受益群众满意度95%以上。</t>
  </si>
  <si>
    <t>西林县西平乡八桥村八表屯那歪坡沙糖桔产业基地道路硬化工程</t>
  </si>
  <si>
    <t>2.6公里</t>
  </si>
  <si>
    <t>新建产业道路硬化2.6公里，路基宽4.5米、硬化路面宽3.5米、厚18CM，压实风化石基层厚度厚15cm，水沟、涵洞、路肩、错车道、最大纵坡10%、弯道最小半径15米。</t>
  </si>
  <si>
    <t>项目建成后可完善产业配套设施建设，促进产业发展，巩固脱贫成效，预计实现产值约110万元，涉及沙糖桔210亩，柠檬130亩，其他经济林木340亩，受益22户87人，其中脱贫户3户14人。</t>
  </si>
  <si>
    <t>1.新建产业道路硬化2.6公里；2.预计实现产值约110万元；3.项目验收合格率100%；4.项目完成及时率100%；5.受益群众22户87人，其中脱贫户3户14人；6.受益群众满意度95%以上。</t>
  </si>
  <si>
    <t>平木村</t>
  </si>
  <si>
    <t>西林县足别瑶族苗族乡平木村央报屯至那朋油茶产业基地道路硬化工程</t>
  </si>
  <si>
    <t>3公里</t>
  </si>
  <si>
    <t>新建产业道路硬化3公里，路基宽4米、硬化路面宽3.5米、面层水泥厚度18㎝，水沟、涵洞、路肩、错车道、最大纵坡10%、弯道最小半径15米。</t>
  </si>
  <si>
    <t>项目建成后可完善产业配套设施建设，促进产业发展，巩固脱贫成效，预计实现产值约100万元。涉及甘蔗60亩，杉木430亩，桐果180亩，油茶210亩，桉树60亩，水田56亩，受益27户106人，其中脱贫户24户96人。</t>
  </si>
  <si>
    <t>1.新建产业道路硬化3公里；2.预计实现产值约100万元；3.项目验收合格率100%；4.项目完成及时率100%；5.受益群众27户106人，其中脱贫户24户96人；6.受益群众满意度95%以上。</t>
  </si>
  <si>
    <t>渭洪村</t>
  </si>
  <si>
    <t>西林县那佐苗族乡渭洪村下渭贡屯至卫阳沟沙糖桔产业基地道路硬化工程（续建）</t>
  </si>
  <si>
    <t>3.562公里</t>
  </si>
  <si>
    <t>新建产业道路硬化3.562公里,宽3.5米、厚18CM，压实碎石基层厚度厚10cm，水沟、涵洞、路肩、错车道、最大纵坡10%、弯道最小半径15米。</t>
  </si>
  <si>
    <t>项目建成后可完善产业配套设施建设，促进产业发展，巩固脱贫成效，预计实现产值约200万元。涉及沙糖桔30亩、油茶300亩、水田150亩，其他经济林木3500亩等产业，受益87户435人，其中脱贫户57户260人。</t>
  </si>
  <si>
    <t>1.新建产业道路硬化3.562公里,2.项目覆盖沙糖桔30亩、油茶300亩、水田150亩，其他经济林木3500亩等产业；3.预计实现产值约200万元；4.项目完工合格率100%；5.项目完成及时率100%；6.受益87户435人，其中脱贫户57户260人；7.受益群众满意度95%以上。</t>
  </si>
  <si>
    <t>西林县足别瑶族苗族乡板桥村六川屯至维燕杉木产业基地道路硬化工程（续建）</t>
  </si>
  <si>
    <t>4.657公里</t>
  </si>
  <si>
    <t>新建产业道路硬化4.657公里,宽3.5米、厚18CM，压实碎石基层厚度厚10cm，水沟、涵洞、路肩、错车道、最大纵坡10%、弯道最小半径15米。</t>
  </si>
  <si>
    <t>项目建成后可完善产业配套设施建设，促进产业发展，巩固脱贫成效，预计实现产值约500万元。涉及油茶210亩，杉木1300亩、油桐果500亩、桉树500亩，农田30亩、旱地220亩等产业，受益59户286人，其中脱贫户10户47人。</t>
  </si>
  <si>
    <t>1.新建产业道路硬化4.657公里；2.项目覆盖油茶210亩，杉木1300亩、油桐果500亩、桉树500亩，农田30亩、旱地220亩等产业；3.预计实现产值约500万元；4.项目完工合格率100%；5.项目完成及时率100%；6.受益59户286人，其中脱贫户10户47人；7.受益群众满意度95%以上。</t>
  </si>
  <si>
    <t>上马草村</t>
  </si>
  <si>
    <t>西林县那佐苗族乡上马草村者怀屯进村入户道路维修工程</t>
  </si>
  <si>
    <t>进村入户道路维修损坏部分长700米、修建排水沟1.5公里、修建涵洞3个，在原道路路面宽2.5米的基础上将路面扩宽至3.5米（增加硬化道路路面宽度1米）共计1.5公里、回填路肩1.5公里、错车道3个等。</t>
  </si>
  <si>
    <t>项目建成后可完善基础设施建设，巩固脱贫成效，提高群众满意度。解决群众出行难问题，受益111户509人，其中脱贫户90户409人。</t>
  </si>
  <si>
    <t>1.道路维修700米、修建排水沟1.5公里、路面扩宽1米长1.5公里等；2.项目验收合格率100%；3.项目完成及时率100%；4.受益111户509人，其中脱贫户90户409人；5.受益群众满意度95%以上。</t>
  </si>
  <si>
    <t>西林县2025年基础设施建设项目前期经费（县民族宗教事务局）</t>
  </si>
  <si>
    <t>十二、西林县农业农村局小计：</t>
  </si>
  <si>
    <t>西林县2025年脱贫人口小额信贷贴息</t>
  </si>
  <si>
    <t>脱贫人口小额信贷贴息</t>
  </si>
  <si>
    <t>西林县农业农村局</t>
  </si>
  <si>
    <t>按人民银行同期基准利率4.75%给予全额贴息。</t>
  </si>
  <si>
    <t>通过脱贫人口小额信贷，解决脱贫户3459户脱贫致富、生产发展缺资金的问题。</t>
  </si>
  <si>
    <t>通过加大脱贫人口小额信贷发放力度，确保有需求且符合条件的对象获得贷款，切实解决其发展生产缺资金的问题，切实巩固拓展脱贫攻坚成果同乡村振兴有效链接。</t>
  </si>
  <si>
    <t>用于2025年第一至四季度脱贫人口小额贷款贴息资金。通过加大脱贫人口小额信贷发放力度，确保有需求且符合条件的对象获得贷款，切实解决其发展生产缺资金的问题，涉及94个行政村，其中脱贫村44个，受益户3459户。</t>
  </si>
  <si>
    <t>西林县2025年农产品认证、新型经营主体认证奖补项目</t>
  </si>
  <si>
    <t>特色产业奖补项目</t>
  </si>
  <si>
    <t>10个</t>
  </si>
  <si>
    <t>按设计内容及标准实施</t>
  </si>
  <si>
    <t>通过农产品、新型农业经营主体认证且在有效期内，获得香港优质农产品、圳品认证、入选广西农业品牌目录企业、获得广西供粤港澳大湾区农产品示范基地示范基地及新增的国家级、自治区级、市级龙头企业、农业合作社、家庭农场，且继续使用认证登记证书、标志标识的主体（含往年获证而未获补贴主体），对其质量管理体系建设、标准化生产、认证管理相关费用等进行补贴</t>
  </si>
  <si>
    <t>计划对香港优质农产品、圳品、供深示范基地、入选广西品牌目录企业及2024年-2025年获评为龙头企业进行补贴。以扩大优质农产品规模，培育农产品品牌，可提升我县品牌价值，并发挥龙头企业联农带农预计实现受益400户1200人，其中脱贫户30户95人。</t>
  </si>
  <si>
    <t>1.年内计划完成农产品、新型经营主体认证奖补10个以上；2.项目验收合格率100%；3.项目完成及时率100%；4.受益400户1200人，其中脱贫户30户95人；5.服务对象满意度90%以上。</t>
  </si>
  <si>
    <t>西林县2025年产业转型柑桔品种改良试种（早熟优良新品种）示范项目</t>
  </si>
  <si>
    <t>2000亩</t>
  </si>
  <si>
    <t>500元/亩</t>
  </si>
  <si>
    <t>在我县辖区内自愿发展产业转型柑桔品种改良试种（早熟优良新品种）的农业经营主体（包括企业、专业合作社、家庭农场和脱贫户、监测户），优先支持退果还田种植户。计划补助2000亩。在非耕地、基本农田红线外（即：非耕地、非基本农田山地果园）进行柑桔品种改良相对连片面积达5亩以上，单个企业不超过100亩，属于供深基地、通过绿色食品认证、属于自治区级龙头企业的可增加10亩；3.采用无病毒柑桔苗木、接穗进行种植或高接换种。</t>
  </si>
  <si>
    <t>项目建成后，促进水果产业高质量发展，巩固脱贫成效，预计实现产值约400万元。受益220户860人，其中脱贫户40户200人。</t>
  </si>
  <si>
    <t>1.完成引进早熟优良品种2000亩；2.项目验收合格率100%；3.项目完成及时率100%；4.受益220户860人，其中脱贫户40户200人；5.服务对象满意度90%以上。</t>
  </si>
  <si>
    <t>西林县2025年茶产业高质量发展补助项目</t>
  </si>
  <si>
    <t>3100亩</t>
  </si>
  <si>
    <t>1.新建茶园补助：900元/亩
2.有机认证支持：对首次认证300元/亩；续证400元/亩。</t>
  </si>
  <si>
    <t>1.新建茶园补助：对新建发展10亩以上茶园的经营主体，给予每亩900元的种植补助，上限为500亩。每亩种植茶苗数量不少于3000株，成活率需达到90%以上。 
2.有机认证支持：对首次获得有机茶园认证的经营主体，含新建有机茶园和新加入有机茶园，给予每亩300元的种植补助
对后续每年通过有机茶园认证的经营主体，每年每亩给予400元补助。</t>
  </si>
  <si>
    <t>项目建成后，促进茶叶产业高质量发展，巩固脱贫成效，预计实现产值约600万元。受益151户584人，其中脱贫户15户51人。</t>
  </si>
  <si>
    <t>1.补助茶园面积3100亩；2.预计实现产值约600万元；3.项目验收合格率100%；4.项目完成及时率100%；5.受益151户584人，其中脱贫户15户51人；6.服务对象满意度90%以上。</t>
  </si>
  <si>
    <t>西林县2025年百香果种植补助项目</t>
  </si>
  <si>
    <t>3300亩</t>
  </si>
  <si>
    <t>600元/亩</t>
  </si>
  <si>
    <t>该补助采取先建后补方式，对在我县辖区内自愿种植百香果规模达到相对连片5亩以上的新型农业经营主体、专业大户等，补助百香果600元/亩。计划补助5000亩（即：在西林县辖区内非基本农田；粮果轮作；或间、套种粮食作物发展百香果种植。）</t>
  </si>
  <si>
    <t>项目建成后，促进百香果产业高质量发展，巩固脱贫成效，预计实现产值约1000万元。受益330户1300人，其中脱贫户50户210人。</t>
  </si>
  <si>
    <t>1.在西林县辖区内非基本农田、粮果轮作或间、套种粮食作物发展百香果种植3300亩；2.预计实现产值约1000万元；3.项目验收合格率100%；4.项目完成及时率100%；5.受益330户1300人，其中脱贫户50户210人；6.服务对象满意度90%以上。</t>
  </si>
  <si>
    <t>西林县2025年咖啡种植补助项目</t>
  </si>
  <si>
    <t>1500亩</t>
  </si>
  <si>
    <t>分三年给予补助：分别给予补助600元/亩、200元/亩、200元/亩</t>
  </si>
  <si>
    <t>在县域范围内种植咖啡规模在10亩以上的新型农业经营组织，以种苗补助、配套设施补补助方式分三年给予补助，第一、第二、第三年分别给予补助600元/亩、200元/亩、200元/亩，种植标准为每亩种植200株，具体调运咖啡苗木单价以调苗协议商定价格为准，新种植株成活率达90%以上。配套设施补贴标准为新型农业经营组织为联农带农户提供设备或修建基础设施，每亩造价达400元以上。</t>
  </si>
  <si>
    <t>项目建成后，促进咖啡产业高质量发展，巩固脱贫成效，预计实现农业产值约40万元。受益60户200人，其中脱贫户10户35人。</t>
  </si>
  <si>
    <t>1.完成引进萨奇姆系列咖啡优良品种1500亩；2.项目验收合格率100%；3.项目完成及时率100%；4.受益60户200人，其中脱贫户10户35人；5.服务对象满意度90%以上。</t>
  </si>
  <si>
    <t>西林县2025年柑橘蓟马、黄龙病综合防控项目</t>
  </si>
  <si>
    <t>5000亩</t>
  </si>
  <si>
    <t>160元/亩</t>
  </si>
  <si>
    <t>1.优化果园生态环境，减少蓟马害虫栖息地；设置物理屏障如诱捕器和防虫网，阻止蓟马侵入；实施精准化学防治，合理选择和使用高效低毒的农药；引入天敌昆虫进行生物控制，维持生态平衡。
2.推广种植抗病品种，增强柑橘树的自然抵抗力；优化果园管理措施，包括合理修剪、施肥和灌溉，以维持树势健康；实施严格的木虱（黄龙病的主要传播媒介）防治计划，结合物理、生物和化学手段有效控制其种群数量；对于确诊感染黄龙病的植株，迅速采取清除措施，防止疾病扩散。</t>
  </si>
  <si>
    <t>项目建成后，促进柑橘产业高质量发展，巩固脱贫成效，预计减少农业病害损失500万元。受益300户1000人，其中脱贫户70户245人。</t>
  </si>
  <si>
    <t>1.年内计划综合防控面积5000亩；2.预计减少农业病害损失500万元；3.项目验收合格率100%；4.项目完成及时率100%；5.受益300户1000人，其中脱贫户70户245人；6.受益群众满意度90%以上。</t>
  </si>
  <si>
    <t>西林县2025年农产品冷藏保鲜设施建设补助项目</t>
  </si>
  <si>
    <t>预冷库:补贴标准按库容分为3档，分别为≥60m3，每个补助7.2万元，≥125m3，每个补助8.6万元，≥250m3，每个补助12.9万元。        高温库:补贴标准按库容分为5档，分别为≥300m3，每个补助8.6万元，≥550m3，每个补助16万元，≥1050m3，每个补助26.8万元，≥2500m3，每个补助56.5万元，≥5000m3，每个补助100万元。</t>
  </si>
  <si>
    <t>支持在西林县辖区内注册并获得市级以上的农业龙头企业在2025年1月1日---2025年9月30日期间新建的农产品冷藏保鲜设施。主要建设两种冷库，第一种是预冷库:能在不超过20分钟时间内把室温降到0℃，补贴标准按库容分为3档，分别为≥60m3，每个冷库补贴7.2万元;≥125m3，每个冷库补贴8.6万元;≥250m3，每个冷库补贴12.9万元。单个实施的农业龙头企业的补助金额原则上不超过100万元。第二种是高温库:储藏温度3-13℃;补贴标准按库容分为5档，分别为≥300m3，每个冷库补贴8.6万元;≥550m3，每个冷库补贴16万元;≥1050m3，每个冷库补贴26.8万元;≥2500m3，每个冷库补贴56.5万元;≥5000m3，每个冷库补贴100万元。</t>
  </si>
  <si>
    <t>通过补贴，鼓励农业新型经营主体建设60立方米以上冷库。受益188户836人，其中脱贫户28户116人。</t>
  </si>
  <si>
    <t>1.年内完成农产品冷藏保鲜设施建设20个；2.按60立方米以上冷库进行补助；3.受益188户836人，其中脱贫户28户116人；4.服务对象满意度90%以上。</t>
  </si>
  <si>
    <t>西林县2025年生猪养殖联农带农补助项目</t>
  </si>
  <si>
    <t>1.2万头</t>
  </si>
  <si>
    <t>政府补助给生猪养殖企业（新型经营主体）330元/头，养殖户（场）自筹资金每头70元/头。</t>
  </si>
  <si>
    <t>通过县域内生猪养殖企业（新型经营主体）发放30日龄以上健康、无疫病的优质仔猪，体重10公斤以上，并提供后续养殖技术指导为服务的方式带动农户发展生猪产业。生猪养殖企业（新型经营主体）每发放1头仔猪，政府补助给生猪养殖企业（新型经营主体）330元，养殖户（场）自筹资金每头70元。</t>
  </si>
  <si>
    <t>以生猪养殖企业（新型经营主体）为带动龙头，向农户提供优质仔猪，并在养殖过程中给予全程技术支持，包括养殖技术、疫病防治、安全生产等方面，提升农户的养殖能力。让养殖户更全面地掌握科学实用的生猪养殖技术，确保养殖质量和效益。帮助养殖农户增加收入，最终达到增产增收增效目的。受益681户2863人，其中脱贫户75户302人。</t>
  </si>
  <si>
    <t>1.年内新增出栏肉猪1.2万头以上；2.受益681户2863人，其中脱贫户75户302人；3.服务对象满意度90%以上。</t>
  </si>
  <si>
    <t>西林县2025年肉鸡养殖联农带农补助项目</t>
  </si>
  <si>
    <t>20万羽</t>
  </si>
  <si>
    <t>肉鸡鸡苗补助6元/羽</t>
  </si>
  <si>
    <t>通过县域内肉鸡养殖企业（新型经营主体）发放12日龄健康、无疫病的优质肉鸡鸡苗，并提供后续养殖技术指导为服务的方式带动农户发展肉鸡养殖。肉鸡养殖企业（新型经营主体）每发放1羽鸡苗，政府补助给肉鸡养殖企业（新型经营主体）6元。</t>
  </si>
  <si>
    <t>以肉鸡养殖企业（新型经营主体）为带动龙头，向农户提供优质鸡苗，并在养殖过程中给予全程技术支持，包括养殖技术、疫病防治、安全生产等方面，提升农户的养殖能力。让养殖户更全面地掌握科学实用的肉鸡养殖技术，确保养殖质量和效益。帮助养殖农户增加收入，最终达到增产增收增效目的。受益681户2863人，其中脱贫户75户302人。</t>
  </si>
  <si>
    <t>1.年内新增出栏肉鸡20万羽以上；2.受益681户2863人，其中脱贫户75户302人；3.服务对象满意度90%以上。</t>
  </si>
  <si>
    <t>西林县2025年水果灌溉设施建设补助项目</t>
  </si>
  <si>
    <t>30座</t>
  </si>
  <si>
    <t>砖混蓄水池:补助1.5万元/个/园，铁皮蓄水池:补助0.5万元/个/园。</t>
  </si>
  <si>
    <t>在西林县辖区内从事水果产业发展的新型农业经营主体(新型经营主体包含专业大户、家庭农场、农民合作社、龙头企业)，在相对连片50亩以上的果园：新建设1个50立方米以上蓄水池进行补助，每个实施对象只补助1个。（砖混蓄水池:补助1.5万元/个/园，铁皮蓄水池:补助0.5万元/个/园）。</t>
  </si>
  <si>
    <t>通过补贴，鼓励果园安装建设水肥一体化设施，提高水果产量，增加销售收入。受益130户520人，其中脱贫户20户80人。</t>
  </si>
  <si>
    <t>1.年内计划补助建设蓄水池30座；2.项目验收合格率100%；3.项目完成及时率100%；4.受益130户520人，其中脱贫户20户80人；5.服务对象满意度90%以上。</t>
  </si>
  <si>
    <t>西林县肉牛养殖补助项目（续建）</t>
  </si>
  <si>
    <t>2000头</t>
  </si>
  <si>
    <t>1600元/头（肉牛）</t>
  </si>
  <si>
    <t>在全县范围内，实施肉牛养殖补助发放，计划补助2000头，每头补助1600元。通过合作社带动养殖户（社员）发展肉牛产业，其中养殖群众补助1500元/头，合作社奖励100元/头，达到入统规模以上的一次性奖励20万元（即500头以上），从而提高群众收入，助力乡村振兴。</t>
  </si>
  <si>
    <t>2024.10</t>
  </si>
  <si>
    <t>通过补助，鼓励群众养殖肉牛，在扩大养殖规模的基础上，益农增收。提升群众产业发展质量，促进集体经济增收，巩固脱贫成效。受益681户2863人，其中脱贫户75户302人。</t>
  </si>
  <si>
    <t>1.年内计划补助肉牛2000头；2.按1600元/头标准进行补助；3.项目验收合格率100%；4.项目完成及时率100%；5.受益681户2863人，其中脱贫户75户302人；6.服务对象满意度90%以上。</t>
  </si>
  <si>
    <t>西林县2025年新型经营主体培训</t>
  </si>
  <si>
    <t>新型经营主体培训</t>
  </si>
  <si>
    <t>发放务工补贴50元.人/天</t>
  </si>
  <si>
    <t>对44个脱贫村新型农业经营主体48个合作社社员进行农业技术生产培训</t>
  </si>
  <si>
    <t>对44个脱贫村新型农业经营主体48个合作社社员进行农业技术生产培训，受益脱贫户5170户21197人。</t>
  </si>
  <si>
    <t>1.年内对44个脱贫村新型农业经营主体48个合作社社员进行农业技术生产培训；2.务工补贴50元.人/天；3.项目完成及时率100%；4.受益脱贫户5170户21197人；5.服务对象满意度90%以上。</t>
  </si>
  <si>
    <t>西林县2025年村集体经济项目</t>
  </si>
  <si>
    <t>村集体经济项目</t>
  </si>
  <si>
    <t>申请上级财政扶持资金420万元，主要用于建设村集体经济项目。项目建成后，形成资产归6个村集体所有。项目运营通过引进第三方公司进行运营管理。</t>
  </si>
  <si>
    <t>2025.10</t>
  </si>
  <si>
    <t>项目可为全县村级村集体经济带来明显增收。收益用于集体经济项目再投入、村公益事业、群众福利及社员分红等方面，以促进乡村振兴建设。带动周边的群众产业发展，在项目的建设与运营的过程中可为当地群众提供一定的务工岗位，直接带动群众实现增收。</t>
  </si>
  <si>
    <t>1.新建村集体经济项目1个；2.村集体经济受益归6个村集体所有；3.项目验收合格率100%；4.项目完成及时率100%；5.受益3931户15397人，其中脱贫户1068户4584人；6.受益群众满意度95%以上。</t>
  </si>
  <si>
    <t>西林县八达镇土黄村那汪桥头至杭垌地沙糖桔产业基地道路硬化工程</t>
  </si>
  <si>
    <t>3.616公里</t>
  </si>
  <si>
    <t>新建产业道路硬化3.616公里，路基宽5米、硬化路面宽3.5米、厚18CM，压实风化石基层厚度厚15cm，水沟、涵洞、路肩、错车道、最大纵坡10%、弯道最小半径15米</t>
  </si>
  <si>
    <t>项目建成后可完善产业配套设施建设，促进产业发展，巩固脱贫成效。预计实现产值约148万元。涉及沙糖桔460亩，杉木753亩，受益群众103户412人，其中脱贫户23户89人。</t>
  </si>
  <si>
    <t>1.新建产业道路硬化3.616公里；2.项目覆盖沙糖桔460亩，杉木753亩等产业；3.预计实现产值约148万元；4.项目验收合格率100%；5.项目完成及时率100%；6.受益群众户103户412人，其中脱贫户23户89人；7.受益群众满意度95%以上。</t>
  </si>
  <si>
    <t>西林县八达镇周帮村周帮电站到河新屯养牛坡玉米、沙糖桔产业基地道路硬化工程</t>
  </si>
  <si>
    <t>2.799公里</t>
  </si>
  <si>
    <t>新建产业硬化道路2.799公里，路基宽4.5米、硬化路面宽3.5米、厚18CM，压实风化石基层厚度厚15cm，水沟、涵洞、路肩、错车道、最大纵坡10%、弯道最小半径15米。</t>
  </si>
  <si>
    <t>项目建成后可完善产业配套设施建设，促进产业发展，巩固脱贫成效，预计实现产值约505万元。涉及沙糖桔135亩，玉米250亩，桉树800亩，受益236户630人，其中脱贫户198户421人。</t>
  </si>
  <si>
    <t>1.新建产业道路硬化2.799公里；2.项目覆盖沙糖桔135亩，玉米250亩，桉树800亩等产业；3.预计实现产值约505万元；4.项目验收合格率100%；5.项目完成及时率100%；6.受益236户630人，其中脱贫户198户421人；7.受益群众满意度95%以上。</t>
  </si>
  <si>
    <t>新达村</t>
  </si>
  <si>
    <t>西林县八达镇新达村句町咖啡试验站区域性种植试验基地配套设施项目</t>
  </si>
  <si>
    <t>新建咖啡试验站产业道路主路1.2公里，路基宽4.5米、硬化路面宽3.5米、厚18CM，压实风化石基层厚度厚15cm，水沟、路肩、错车道、最大纵坡10%、弯道最小半径15米</t>
  </si>
  <si>
    <t>项目建成后可完善产业配套设施建设，促进咖啡产业发展，巩固脱贫成效，预计实现产值约120万元。巩固脱贫成果助推乡村振兴。推动全县8个乡镇，。受益326户1378人，其中脱贫户42户214人。</t>
  </si>
  <si>
    <t>1.新建产业道路1.2公里；2.项目验收合格率100%；3.项目完成及时率100%；4.预计实现产值约120万元；5.涉及受益326户1378人，其中脱贫户42户214人；6.受益群众满意度95%以上。</t>
  </si>
  <si>
    <t>西林超年高品质产业园项目全产业链提升项目</t>
  </si>
  <si>
    <t>1.通过引进自动智能压筐机、压饼砖设备及产品检测系统，提升生产效率与产品质量；2.构建茶仓内先进的运输与储存设施，确保茶叶存储条件优越；3.引入成品包装自动化机器，优化包装流程；4.建立完善的数字化管理和溯源体系，覆盖生产、加工及陈化各环节，以实现全程信息化管理，增强产品的市场竞争力。该项目总投资预计为600万元，其中利用财政衔接资金100万元。</t>
  </si>
  <si>
    <t>1.项目实施过程中优先聘用当地农民参与建设与日常运营工作，提供技能培训机会，提高其就业技能与收入水平；2.通过与周边农户签订长期合作协议，保障优质原料供应的同时，采用保底价收购方式，确保农户收益稳定。受益315户1297人，其中脱贫户78户286人。</t>
  </si>
  <si>
    <t>1.引进自动智能压筐机、压饼砖设备及产品检测系统；2.每年提供不低于50个就业岗位，其中脱贫户、低收入人口不少于10人。3.年收购20个产茶村干茶400吨以上，提高群众生产经营性收入。4.项目验收合格率100%；5.项目完成及时率100%；6.受益315户1297人，其中脱贫户78户286人；7.服务对象满意度95%以上。</t>
  </si>
  <si>
    <t>西林县八达镇那卡村黄扭屯那岩坡特色农产品加工厂配套设施项目</t>
  </si>
  <si>
    <t>新建排洪渠长400米,路面加宽硬化长264米，宽1.5～2.5米，新建防护工程长62米，高8米,新建防护工程长5米，高3米</t>
  </si>
  <si>
    <t>项目建成后可完善产业配套设施建设，促进产业发展，壮大产业规模，同时增加5个村（那卡、红星、妈蒿、央达、泥洞）村集体经济收入，带动周边就业，促进全县的产业发展。受益那卡、红星、妈蒿、央达、泥洞五个村9050户37598人，其中脱贫户2741户11792人。</t>
  </si>
  <si>
    <t>1.新建排洪渠长400米；2.路面加宽硬化长264米；3.新建防护工程长67米；4.工程完工合格率100%；5.项目完成及时率100%；6.受益9050户37598人，其中脱贫户2741户11792人；7.受益群众满意度95%以上。</t>
  </si>
  <si>
    <t>西林县古障镇央革村罗炮屯茶叶产业基地道路硬化工程</t>
  </si>
  <si>
    <t>5.222公里</t>
  </si>
  <si>
    <t>新建一条产业路5.222公里，路基宽4.5米、硬化路面宽3.5米、厚18CM，压实风化石基层厚度厚15cm，水沟、涵洞、路肩、错车道、最大纵坡10%、弯道最小半径15米。</t>
  </si>
  <si>
    <t>项目建成后可完善产业配套设施建设，促进产业发展，巩固脱贫成效，预计实现产值约600万元，涉及沙糖桔600亩，茶叶1500亩，经济林1300亩。受益户34户153人，其中脱贫户14户57人。</t>
  </si>
  <si>
    <t>1.新建一条产业路5.222公里；2.预计实现产值约600万元；3.项目验收合格率100%；4.项目完成及时率100%；5.受益群众34户153人，其中脱贫户14户57人；6.受益群众满意度95%以上。</t>
  </si>
  <si>
    <t>西林县古障镇央革村潭龙二道班屯至罗鲁沟沙糖桔、茶叶产业基地道路硬化工程</t>
  </si>
  <si>
    <t>5.294公里</t>
  </si>
  <si>
    <t>新建一条产业路5.294公里，路基宽4.5米、硬化路面宽3.5米、厚18CM，压实风化石基层厚度厚15cm，水沟、涵洞、路肩、错车道、最大纵坡10%、弯道最小半径15米。</t>
  </si>
  <si>
    <t>项目建成后可完善产业配套设施建设，促进产业发展，巩固脱贫成效，预计实现产值约650万元。涉及沙糖桔650亩，茶叶532亩，经济林2125亩。涉及受益户485户2013人，其中脱贫户125户490人。</t>
  </si>
  <si>
    <t>1.新建一条产业路5.294公里；2.预计实现产值约650万元；3.项目验收合格率100%；4.项目完成及时率100%；5.受益群众485户2013人，其中脱贫户125户490人；6.受益群众满意度95%以上。</t>
  </si>
  <si>
    <t>西林县古障镇者夯村下者屯渭额沙糖桔产业基地道路硬化工程</t>
  </si>
  <si>
    <t>3.371公里</t>
  </si>
  <si>
    <t>新建产业道路硬化3.371公里，路基宽4米、硬化路面宽3米、厚18CM，压实风化石基层厚度厚15cm，水沟、涵洞、路肩、错车道、最大纵坡10%、弯道最小半径15米。</t>
  </si>
  <si>
    <t>项目建成后可完善产业配套设施建设，促进产业发展，巩固脱贫成效，预计实现产值约500万元。涉及沙糖桔、金秋沙糖桔500亩、茶叶约500亩、其它林木约2000亩等产业，完善基础设施建设，促进产业发展，巩固脱贫成效。受益169户701人，其中脱贫人口23户92人。</t>
  </si>
  <si>
    <t>1.新建产业道路硬化3.371公里；2.预计实现产值约500万元；3.项目验收合格率100%；4.项目完成及时率100%；5.受益群众169户701人，其中脱贫人口23户92人；6.受益群众满意度95%以上。</t>
  </si>
  <si>
    <t>西林县古障镇西舍村西约屯寨子至渭南沟沙糖桔产业基地道路硬化工程</t>
  </si>
  <si>
    <t>2.888公里</t>
  </si>
  <si>
    <t>新建产业道路硬化2.888公里，路基宽4.5米、硬化路面宽3.5米、厚18CM，压实风化石基层厚度厚15cm，水沟、涵洞、路肩、错车道、最大纵坡10%、弯道最小半径15米。</t>
  </si>
  <si>
    <t>项目建成后可完善产业配套设施建设，促进产业发展，巩固脱贫成效，预计实现产值约500万元。涉及500亩沙糖桔，200亩茶叶。受益52户230人，其中脱贫户9户38人。</t>
  </si>
  <si>
    <t>1.新建产业道路硬化2.888公里；2.预计实现产值约500万元；3.项目验收合格率100%；4.项目完成及时率100%；5.受益群众52户230人，其中脱贫户9户38人；6.受益群众满意度95%以上。</t>
  </si>
  <si>
    <t>西林县古障镇同乐村那妈至那上沙糖桔产业基地道路硬化工程</t>
  </si>
  <si>
    <t>1.95公里</t>
  </si>
  <si>
    <t>新建产业道路硬化1.95公里，路基宽4.0米、路面宽3.5米、厚18CM，压实风化石基层厚度厚15cm，水沟、涵洞、路肩、错车道、最大纵坡10%、弯道最小半径15米。</t>
  </si>
  <si>
    <t>此项目解决群众出行、产业发展运输难问题，助力乡村振兴，预计实现产值约200万元。涉及沙糖桔200亩、茶叶30亩，完善基础设施建设，促进产业发展，巩固脱贫成效。受益100户456人，其中脱贫人口65户265人。</t>
  </si>
  <si>
    <t>1.新建产业道路硬化1.95公里；2.预计实现产值约200万元；3.项目验收合格率100%；4.项目完成及时率100%；5.受益群众100户456人，其中脱贫人口65户265人；6.受益群众满意度95%以上。</t>
  </si>
  <si>
    <t>西林县古障镇陇正村为林屯路口至发射水果、茶叶产业基地道路硬化工程</t>
  </si>
  <si>
    <t>2.106公里</t>
  </si>
  <si>
    <t>新建产业道路硬化2.106公里，路基宽4.5米、硬化路面宽3.5米、厚18CM，压实风化石基层厚度厚15cm，水沟、涵洞、路肩、错车道、最大纵坡10%、弯道最小半径15米。</t>
  </si>
  <si>
    <t>此项目解决群众出行、产业发展运输难问题，助力乡村振兴，预计实现产值约526万元。涉及526亩水果、茶叶、生姜等农产品和1460亩经济林，带动140户653人发展产业增加收入，其中脱贫户110户425人。</t>
  </si>
  <si>
    <t>1.新建产业道路硬化2.106公里；2.预计实现产值约526万元；3.项目验收合格率100%；4.项目完成及时率100%；5.受益群众140户653，其中脱贫户110户425人；6.受益群众满意度95%以上。</t>
  </si>
  <si>
    <t>西林县古障镇者黑村下者黑屯通往大平山沙糖桔产业基地道路硬化工程</t>
  </si>
  <si>
    <t>3.362公里</t>
  </si>
  <si>
    <t>新建产业道路硬化3.362公里，路基宽4.5米、硬化路面宽3.5米、厚18CM，压实风化石基层厚度厚15cm，水沟、涵洞、路肩、错车道、最大纵坡10%、弯道最小半径15米。</t>
  </si>
  <si>
    <t>项目建成后可完善产业配套设施建设，促进产业发展，巩固脱贫成效，预计实现产值约420万元。涉及沙糖桔156亩、茶叶62亩、桉树180亩、松树120亩，彬木200亩以上产业面积共计：598亩）完善基础设施建设，促进产业发展，巩固脱贫成效。益户49户226人，其中脱贫户35户164人。</t>
  </si>
  <si>
    <t>1.新建产业道路硬化3.362公里；2.预计实现产值约420万元；3.项目验收合格率100%；4.项目完成及时率100%；5.受益群众49户226人，其中脱贫户35户164人；6.受益群众满意度95%以上。</t>
  </si>
  <si>
    <t>西林县马蚌镇马蚌村下者弄屯村道至沈家湾水稻产业基地路硬化工程</t>
  </si>
  <si>
    <t>3.926公里</t>
  </si>
  <si>
    <t>新建产业道路硬化长3.926公里，路基宽4.5米、硬化路面宽3.5米、厚18cm，压实风化石基层厚度厚15cm，水沟、涵洞、路肩、错车道、最大纵坡10%、弯道最小半径15米。</t>
  </si>
  <si>
    <t>项目建成后可完善产业配套设施建设，促进产业发展，巩固脱贫成效，预计实现产值约800万元，项目覆盖水稻产业面积250亩、油茶1000亩、沙糖桔1200亩、杉木4600亩等产业，受益68户301人，其中脱贫人口8户31人。</t>
  </si>
  <si>
    <t>1.新建产业道路硬化3.926公里；2.项目覆盖水稻产业面积250亩、油茶1000亩、沙糖桔1200亩、杉木4600亩等产业；3.预计实现产值约800万元；4.项目验收合格率100%；5.项目完成及时率100%；6.受益群众68户301人，其中脱贫人口8户31人；7.受益群众满意度95%以上。</t>
  </si>
  <si>
    <t>浪吉村</t>
  </si>
  <si>
    <t>西林县马蚌镇浪吉村那岩屯坝岩至坝卡软枝油茶基产业基地道路硬化工程</t>
  </si>
  <si>
    <t>4.024公里</t>
  </si>
  <si>
    <t>新建产业道路硬化4.024公里。路基宽4.5米、路面宽3.5米、厚18CM，压实风化石基层厚度厚15cm，水沟、涵洞、路肩、错车道、最大纵坡10%、弯道最小半径15米。</t>
  </si>
  <si>
    <t>项目建成后可完善产业配套设施建设，促进产业发展，巩固脱贫成效，预计实现产值约78万元，项目覆盖油茶产业面积650亩、沙糖桔980亩、杉木3500亩等产业，受益282户1205人，其中脱贫户45户172人。</t>
  </si>
  <si>
    <t>1.新建产业道路硬化4.024公里；2.项目覆盖油茶产业面积650亩、沙糖桔980亩、杉木3500亩等产业；3.预计实现产值约78万元；4.项目验收合格率100%；5.项目完成及时率100%；6.受益群众282户1205人，其中脱贫户45户172人；7.受益群众满意度95%以上。</t>
  </si>
  <si>
    <t>新寨村</t>
  </si>
  <si>
    <t>西林县那劳镇新寨村那骂屯至平上二组糖料蔗产业基地道路硬化工程</t>
  </si>
  <si>
    <t>2.438公里</t>
  </si>
  <si>
    <t>新建产业道路硬化长2.438公里，路基宽4.5米、硬化路面宽3.5米、厚18cm，压实风化石基层厚度厚15cm，水沟、涵洞、路肩、错车道，最大纵坡10%、弯道最小半径15米。</t>
  </si>
  <si>
    <t>项目建成后可完善产业配套设施建设，促进产业发展，巩固脱贫成效，预计实现产值约200万元，覆盖产业糖料蔗产业1000亩、桉树400亩、松树300亩、玉米100亩。受益127户486人，其中脱贫人口21户91人。</t>
  </si>
  <si>
    <t>1.新建产业道路硬化2.438公里，8个错车道；新建2公里防护栏，6个涵洞；2.项目验收合格率100%；3.项目完成及时率100%；4.预计实现产值约200万元；5.受益127户486人，其中脱贫户21户91人；6.受益群众满意度95%以上。</t>
  </si>
  <si>
    <t>洞坚村</t>
  </si>
  <si>
    <t>西林县那劳镇洞坚村弄南屯弄南老寨至那班水果产业基地道路硬化工程</t>
  </si>
  <si>
    <t>2.429公里</t>
  </si>
  <si>
    <t>新建产业道路硬化长2.429公里，路基宽3.5米，硬化路面宽3米，厚18cm，压实风化石基层厚度厚15cm，水沟、涵洞、路肩、错车道等。</t>
  </si>
  <si>
    <t>项目建成后可完善产业配套设施建设，促进产业发展，巩固脱贫成效。预计实现产值约300万元，覆盖600亩水果包括沙糖桔、甘蔗、芒果、沃柑等，受益61户204人，其中脱贫人口12户38人。</t>
  </si>
  <si>
    <t>1.新建产业道路硬化2.429公里；2.项目验收合格率100%；3.项目完成及时率100%；4.预计实现产值约300万元；5.涉及受益61户204人，其中脱贫人口12户38人；6.受益群众满意度95%以上。</t>
  </si>
  <si>
    <t>西林县那劳镇斗皇村一二组至那泵田集体经济产业基地砂石路工程</t>
  </si>
  <si>
    <t>1.095公里</t>
  </si>
  <si>
    <t>新建产业砂石路1.095公里，路基宽4.5米、路面宽3.5米、厚18CM，压实风化石基层厚度厚15cm，水沟、涵洞、路肩、错车道、最大纵坡10%、弯道最小半径15米。</t>
  </si>
  <si>
    <t>项目建成后可完善产业配套设施建设，促进产业发展，巩固脱贫成效，预计实现产值约50万元，覆盖产业村集体经济麻鸭场1个、水稻400亩、玉米80亩、沙糖桔50亩。涉及受益人口83户416人，其中脱贫户17户84人。</t>
  </si>
  <si>
    <t>1.新建产业砂石路1.095公里；2.项目验收合格率100%；3.项目完成及时率100%；4.预计实现产值约50万元；5.涉及受益人口83户416人，其中脱贫户17户84人；6.受益群众满意度95%以上。</t>
  </si>
  <si>
    <t>西林县那劳镇斗皇村渭皇屯正和牧业产业基地生产道路工程（二期）</t>
  </si>
  <si>
    <t>1.708公里</t>
  </si>
  <si>
    <t>新建产业基地道路硬化二期1.708公里，路基宽4.5米、硬化路面宽3.5米、厚18CM，压实风化石基层厚度厚15cm，水沟、涵洞、路肩、错车道、最大纵坡10%、弯道最小半径15米。</t>
  </si>
  <si>
    <t>项目建成后可完善产业配套设施建设，促进产业发展，巩固脱贫成效，预计实现产值约600万元，覆盖产业正和牧业产业基地1座、沙糖桔1000亩、油茶50亩、桉树100亩。涉及受益人口83户416人，其中脱贫户17户84人。</t>
  </si>
  <si>
    <t>1.新建产业道路硬化1.708公里；2.项目验收合格率100%；3.项目完成及时率100%；4.预计实现产值约600万元；5.涉及受益人口83户416人，其中脱贫户17户84人；6.受益群众满意度95%以上。</t>
  </si>
  <si>
    <t>垌硝村</t>
  </si>
  <si>
    <t>西林县那佐苗族乡垌硝村垌硝屯油茶产业基地道路硬化工程</t>
  </si>
  <si>
    <t>1.171公里</t>
  </si>
  <si>
    <t>新建产业道路硬化1.171公里，路基宽4.5米、硬化路面宽3.5米、厚18cm，压实风化石基层厚度厚15cm，水沟、涵洞、路肩、错车道等。</t>
  </si>
  <si>
    <t>项目建成后可完善产业配套设施建设，促进产业发展，巩固脱贫成效，预计实现产值约60万元。巩固脱贫成果，助推乡村振兴。玉米、水稻、沙糖桔200亩、油茶500亩、其他经济林木400亩等产业。受益72户312人，其中脱贫户13户101人。</t>
  </si>
  <si>
    <t>1.新建产业道路硬化1.171公里；2.预计实现产值约60万元；3.项目验收合格率100%；4.项目完成及时率100%；5.受益72户312人，其中脱贫户13户101人；6.受益群众满意度95%以上。</t>
  </si>
  <si>
    <t>西林县那佐苗族乡新隆村平轰屯至顶换种粮产业基地道路硬化工程</t>
  </si>
  <si>
    <t>2.237公里</t>
  </si>
  <si>
    <t>新建产业道路硬化长2.237公里，路基宽4.5米、硬化路面宽3.5米、厚18cm，压实风化石基层厚度厚15cm，水沟、涵洞、路肩、错车道等。</t>
  </si>
  <si>
    <t>项目建成后可完善产业配套设施建设，促进产业发展，巩固脱贫成效，预计实现产值约100万元。解决群众生产、生活问题，涉及农户田地800亩，其中玉米626亩、水稻171亩，受益户数34户130人，其中脱贫户数17户72人。</t>
  </si>
  <si>
    <t>1.新建产业道路硬化2.237公里；2.预计实现产值约100万元；3.项目验收合格率100%；4.项目完成及时率100%；5.受益户数34户130人，其中脱贫户数17户72人；6.受益群众满意度95%以上。</t>
  </si>
  <si>
    <t>西林县普合苗族乡大河村渭理屯渭理沟沙糖桔产业基地道路硬化工程</t>
  </si>
  <si>
    <t>4.017公里</t>
  </si>
  <si>
    <t>新建产业道路硬化4.017公里，路基宽4.5米、硬化路面宽3.5米、厚18CM，压实风化石基层厚度厚15cm，水沟、涵洞、路肩、错车道、最大纵坡10%、弯道最小半径15米。</t>
  </si>
  <si>
    <t>项目建成后可完善产业配套设施建设，促进产业发展，巩固脱贫成效，年产值预计收入750万元，涉及沙糖桔约1000亩、油茶约300亩。受益群众49户236人，其中脱贫户12户61人。</t>
  </si>
  <si>
    <t>1.新建产业道路硬化4.017公里，宽3.5米。
2.项目完成及时率100%；
3.项目验收合格率100%；
4.该项目解决群众产业发展问题，涉及沙糖桔约1000亩、油茶约300亩，年产值预计收入750万元；
5.受益群众49户236人，其中脱贫户12户61人；
6.受益群众满意度95%以上。</t>
  </si>
  <si>
    <t>西林县普合苗族乡者底村者底屯陆基循环生态渔业养殖基地产业道路硬化工程</t>
  </si>
  <si>
    <t>1.24公里</t>
  </si>
  <si>
    <t>新建产业道路硬化长1.24公里，路基宽4.5米、硬化路面宽3.5米、厚18cm，压实风化石基层厚度厚15cm，水沟、涵洞、路肩、错车道，最大纵坡10%、弯道最小半径15米。</t>
  </si>
  <si>
    <t>项目建成后可完善产业配套设施建设，促进产业发展，巩固脱贫成效，年产值预计收入27万元，涉及45个陆基养殖桶，受益群众187户796人，其中脱贫115户528人。</t>
  </si>
  <si>
    <t>1.新建产业道路硬化1.24公里；
2.项目完成及时率100%。
3.项目验收合格率100%；
4.此项目解决陆基循环生态渔业养殖运输难问题，涉及45个大型陆基养殖桶，年产值预计收入27万元；
5.受益187户796人，其中脱贫户115户528人；
6.受益群众满意度95%以上。</t>
  </si>
  <si>
    <t>西林县西平乡者车村者车屯拉弄至坡桑、派明沙糖桔产业基地道路硬化工程</t>
  </si>
  <si>
    <t>4.529公里</t>
  </si>
  <si>
    <t>新建产业道路硬化4.529公里，路基宽4.5米、硬化路面宽3.5米、厚18CM，压实风化石基层厚度厚15cm，水沟、涵洞、路肩、错车道、最大纵坡10%、弯道最小半径15米。</t>
  </si>
  <si>
    <t>项目建成后可完善产业配套设施建设，促进产业发展，巩固脱贫成效，预计实现产值约100万元。涉及沙糖桔300亩，受益43户176人，其中脱贫户2户9人。</t>
  </si>
  <si>
    <t>1.新建产业道路硬化4.529公里；2.预计实现产值约100万元；3.项目验收合格率100%；4.项目完成及时率100%；5.受益群众43户176人，其中脱贫人口2户9人；6.受益群众满意度95%以上</t>
  </si>
  <si>
    <t>西林县西平乡那俄村克林屯至渭拉沙糖桔产业基地道路硬化工程</t>
  </si>
  <si>
    <t>3.32公里</t>
  </si>
  <si>
    <t>新建产业道路硬化长3.32公里，路基宽4.5米、硬化路面宽3.5米、厚18cm，压实风化石基层厚度厚15cm，水沟、涵洞、路肩、错车道，最大纵坡10%、弯道最小半径15米。</t>
  </si>
  <si>
    <t>项目建成后可完善产业配套设施建设，促进产业发展，巩固脱贫成效，预计实现产值约800万元，沙糖桔1000亩，桉树1200亩、杉木2000亩，受益76户333人，其中脱贫户6户19人。</t>
  </si>
  <si>
    <t>1.新建产业道路硬化3.32公里；2.预计实现产值约800万元；3.项目验收合格率100%；4.项目完成及时率100%；5.受益群众76户333人，其中脱贫户6户19人；6.受益群众满意度95%以上。</t>
  </si>
  <si>
    <t>西林县西平乡者怀村克洋屯后山沙糖桔产业基地道路硬化工程</t>
  </si>
  <si>
    <t>2.23公里</t>
  </si>
  <si>
    <t>新建产业道路硬化2.23公里，路基宽4.5米、硬化路面宽3.5米、厚18CM，压实风化石基层厚度厚15cm，水沟、涵洞、路肩、错车道、最大纵坡10%、弯道最小半径15米。</t>
  </si>
  <si>
    <t>项目建成后可完善产业配套设施建设，促进产业发展，巩固脱贫成效，预计实现产值约90万元，涉及沙糖桔350亩，受益80户260人，其中脱贫户3户15人。</t>
  </si>
  <si>
    <t>1.新建产业道路硬化2.23公里；2.预计实现产值约90万元；3.项目验收合格率100%；4.项目完成及时率100%；5.受益群众80户260人，其中脱贫户3户15人；6.受益群众满意度95%以上。</t>
  </si>
  <si>
    <t>西林县西平乡木顶村木顶屯八渡至渭鲁林场沙糖桔产业基地道路硬化工程</t>
  </si>
  <si>
    <t>3.74公里</t>
  </si>
  <si>
    <t>新建产业道路硬化3.74公里，路基宽4.5米、硬化路面宽3.5米、厚18CM，压实风化石基层厚度厚15cm，水沟、涵洞、路肩、错车道、最大纵坡10%、弯道最小半径15米。</t>
  </si>
  <si>
    <t>项目建成后可完善产业配套设施建设，促进产业发展，巩固脱贫成效，预计实现产值约80万元，涉及沙糖桔200亩，受益248户966人，其中脱贫户56户213人。</t>
  </si>
  <si>
    <t>1.新建产业道路硬化3.74公里；2.预计实现产值约80万元；3.项目验收合格率100%；4.项目完成及时率100%；5.受益群众248户966人，其中脱贫户56户213人；6.受益群众满意度95%以上。</t>
  </si>
  <si>
    <t>西林县足别瑶族苗族乡央龙村六单屯干田保岔路候车室至田棚粮食产业基地道路硬化路工程</t>
  </si>
  <si>
    <t>1.08公里</t>
  </si>
  <si>
    <t>新建产业道路硬化1.08公里，路基宽4.5米、硬化路面宽3.5米、厚18CM，压实风化石基层厚度厚15cm，水沟、涵洞、路肩、错车道、最大纵坡10%、弯道最小半径15米。</t>
  </si>
  <si>
    <t>项目建成后可完善产业配套设施建设，促进产业发展，巩固脱贫成效，预计实现产值约50万元。涉及农田120亩、玉米地200亩，受益户43户205人，其中脱贫户13户52人。</t>
  </si>
  <si>
    <t>1.新建产业道路硬化1.08公里；2.预计实现产值约50万元；3.项目验收合格率100%；4.项目完成及时率100%；5.受益群众43户205人，其中脱贫户13户52人；6.受益群众满意度95%以上。</t>
  </si>
  <si>
    <t>西林县马蚌镇武定村武定屯至罗桃屯沙糖桔、油茶产业基地道路硬化工程（续建）</t>
  </si>
  <si>
    <t>5.915公里</t>
  </si>
  <si>
    <t>新建产业道路硬化5.915公里，路基宽4.5米、硬化路面宽3.5米、厚18cm，压实风化石基层厚15cm，
Φ80涵洞17道共85米，Φ100涵洞1道共12米,两侧各培0.5米土路肩、水沟、错车道等。</t>
  </si>
  <si>
    <t>项目建成后可完善产业配套设施建设，促进产业发展，巩固脱贫成效，预计实现产值约75万元。项目覆盖油茶1800亩、砂糖橘400亩、其他经济林2000亩等产业，受益142户582人，其中脱贫户36户149人。</t>
  </si>
  <si>
    <t>1.新建产业道路硬化5.915公里；2.项目覆盖油茶1800亩、砂糖橘400亩、其他经济林2000亩等产业；3.预计实现产值约75万元；4.项目验收合格率100%；5.项目完成及时率100%；6.受益142户582人，其中脱贫户36户149人；7.受益群众满意度95%以上。</t>
  </si>
  <si>
    <t>西林县普合苗族乡者甲贡柑生态产业园产业基地道路硬化工程（续建）</t>
  </si>
  <si>
    <t>3.26公里</t>
  </si>
  <si>
    <t>新建产业道路硬化3.26公里，路基宽4.5米、硬化路面宽3.5米、厚18CM，基层厚度厚15cm，水沟、涵洞12处、盖板涵1处、排水沟37.7米、防护工程95.6m³、路肩、错车道、最大纵坡10%、弯道最小半径10米。</t>
  </si>
  <si>
    <t>项目建成后可进一步完善者甲屯渭满沟整个特色水果产业区发展的瓶颈问题，大大提升产业发展生存空间，降低生产成本，增加农户人均收入3000元以上，预计实现产值约1800万元。涉及贡柑、砂糖桔、金秋砂糖桔、芒果、油茶、蜜柚等3000亩左右产业发展，受益494户2047人，其中脱贫户58户232人。</t>
  </si>
  <si>
    <t>1.新建产业道路硬化3.26公里；2.项目覆盖贡柑、砂糖桔、金秋砂糖桔、芒果、油茶、蜜柚等3000亩左右；3.预计实现产值约1800万元；4.项目完工合格率100%；5.项目完成及时率100%；6.受益494户2047人，其中脱贫户58户232人；7.受益群众满意度95%以上。</t>
  </si>
  <si>
    <t>西林县2025年乡村建设公益性岗位</t>
  </si>
  <si>
    <t>乡村建设公益性岗位</t>
  </si>
  <si>
    <t>按文件要求内容及标准实施</t>
  </si>
  <si>
    <t>加强乡村建设公益性岗位管理。持续加大就业帮扶工作力度，多渠道、多领域开发乡村公益性岗位，倾力稳住就业困难人员“饭碗”，让他们“有活干、干得好、增收入”。计划开发1216个岗位，安置1216个以上脱贫劳动力和监测对象劳动力就业。</t>
  </si>
  <si>
    <t>通过设置乡村建设公益性岗位，主要用于16-65周岁的脱贫劳动力（含监测对象）就近就地务工，增加收入，使脱贫人口生活水平得到保障、改善居民生活条件，促进社会和谐发展。</t>
  </si>
  <si>
    <t>乡村建设公益性岗位由县人民政府统筹、乡镇人民政府开发，主要用于16-65周岁的脱贫劳动力（含监测对象），通过乡村建设、农村人居环境整治、乡村治理、其他类设置岗位，实现增收的目的，受益1216户1216人。</t>
  </si>
  <si>
    <t>西林县八达镇周帮村周帮屯至伟坝屯通屯道路硬化工程（易地搬迁后扶）（续建）</t>
  </si>
  <si>
    <t>6.276公里</t>
  </si>
  <si>
    <t>新建产业道路硬化6.276公里，路基宽4.5米、硬化路面宽3.5米、厚18cm，压实风化石基层厚15cm，
Φ80涵洞10道共60米,两侧各培0.5米土路肩、水沟、错车道等。</t>
  </si>
  <si>
    <t>此项目建成后可解决群众出行、产业发展问题，助推乡村振兴。覆盖油茶100亩左右、杉木60亩左右、柑橘类60亩左右，松木300亩左右。受益564户2545人，其中脱贫户361户1547人。</t>
  </si>
  <si>
    <t>1.新建道路硬化6.276公里；2.项目覆盖油茶100亩左右、杉木60亩左右、柑橘类60亩左右，松木300亩左右；3.项目验收合格率100%；4.项目完成及时率100%；5.受益564户2545人，其中脱贫户361户1547人；6.受益群众满意度95%以上。</t>
  </si>
  <si>
    <t>西林县西平乡高维村高维屯进村入户道路硬化工程（续建）</t>
  </si>
  <si>
    <t>2191.63㎡</t>
  </si>
  <si>
    <t>新建进村入户道路硬化2191.63㎡，硬化道路宽2.0-3.5米，厚度18厘米，Φ80涵洞1道共6米，防护工程：399.4米。</t>
  </si>
  <si>
    <t>此项目解决群众出行难问题，完善基础设施建设，促进产业发展，巩固脱贫成效。受益274户1074人，其中脱贫户110户425人。</t>
  </si>
  <si>
    <t>1.新建道路硬化2191.63㎡；2.防护工程399.4米；3.项目验收合格率100%；4.项目完成及时率100%；5.受益274户1074人，其中脱贫户110户425人；6.受益群众满意度95%以上。</t>
  </si>
  <si>
    <t>西林县2025年雨露计划培训</t>
  </si>
  <si>
    <t>巩固三保障成果</t>
  </si>
  <si>
    <t>雨露计划培训</t>
  </si>
  <si>
    <t>我县脱贫家庭（含监测帮扶对象家庭），高职高专补助1500元/学期，中职中专补助1500元/学期，短期技能培训3000元/人，短期技能培训补助（以奖代补）一次性补助800元/人；农村实用技术培训50元/天；属于2014、2015年退出户的，补助标准为自治区统一标准的80%。</t>
  </si>
  <si>
    <t>全县发放补助2675人，其中：1.学历教育补助2325人（含高职、中职学历）；2.短期技能培训155人；3.短期技能培训（以奖代补）50人；4.农村实用技术培训145人。</t>
  </si>
  <si>
    <t>过对脱贫户、监测对象家庭进行“雨露计划”补助政策，解决接受中等、高等职业学历教育的学生得到实惠，对参加短期技能培训、农村实用技术培训的16-60岁的劳动力掌握1-2六技术，帮助其实现技能型就业，提高就业质量，提高农民种养能力，为脱贫人口、监测对象家庭提供教育保障。</t>
  </si>
  <si>
    <t>西林县2025年基础设施建设项目前期经费（县农业农村局）</t>
  </si>
  <si>
    <t>西林县扶贫项目资产管护经费（2025年资金）</t>
  </si>
  <si>
    <t>资产管护经费</t>
  </si>
  <si>
    <t>按自治区衔接补助资金5%安排</t>
  </si>
  <si>
    <t>对使用原财政专项扶贫资金和衔接资金形成并确权到村的村级公益性扶贫项目资产进行补助。</t>
  </si>
  <si>
    <t>主要用于确权到村的村级公益性扶贫资产后续进行管护，对发现或存在的问题及时安排经费进行维修、巩固等，确保资金使用精准，项目持续发挥效益。</t>
  </si>
  <si>
    <t>统筹安排补助资金，对确权到村的村级公益性扶贫资产后续进行管护，确保项目持续发挥作用，资产充分发挥效益。</t>
  </si>
  <si>
    <t>十三、西林县生态移民发展中心小计：</t>
  </si>
  <si>
    <t>城南社区</t>
  </si>
  <si>
    <t>西林县八达镇城南社区阳光小区易地搬迁安置点基础配套设施维护提升项目（易安后扶项目）</t>
  </si>
  <si>
    <t>易地搬迁后扶</t>
  </si>
  <si>
    <t>西林县生态移民发展中心</t>
  </si>
  <si>
    <t>1.新建党群服务中心公共照明2盏路灯；2.新建联通河堤路硬化长10米，宽6米；3.新建场地硬化110平方米；</t>
  </si>
  <si>
    <t>此项目建成后可提升安置点公共服务设施，改善车辆乱停，活动娱乐设施少的情况，同时方便为安置点脱贫人口推送就业信息，拓宽就业信息推送渠道，提高群众生活幸福感，助力乡村振兴，受益712户2585人，其中脱贫户225户1032人。</t>
  </si>
  <si>
    <t>1.公共照明路灯2盏；2.新建联通河堤路硬化长10米，宽6米；3.新建场地硬化110平方米；4.项目验收合格率100%；5.项目完工及时率100%；6.受益712户2585人，其中脱贫户225户1032人；7.受益群众满意度95%以上。</t>
  </si>
  <si>
    <t>城西社区</t>
  </si>
  <si>
    <t>西林县八达镇城西社区易地搬迁安置点公共基础设施维护提升项目（易安后扶项目）</t>
  </si>
  <si>
    <t>1.新建福景新苑小区公共区域太阳能路灯23盏；2.新建新红小区新建小区大门车辆识别杆一处长6米；3.维修9栋门前下沉凹陷长4米宽1米及40块水沟盖板。4.桔乡幸福家园，维修2-4栋损坏的水沟水泥盖板50块，新建加固2-3栋路边弱电井盖板4块。</t>
  </si>
  <si>
    <t>此项目建成后可提升安置点公共服务设施，改善小区车辆整治，提升人居环境、排水沟有落物物堵塞、小区车辆乱停乱放及小区治理，提升人居环境，同时解决群众出行安全问题，提高群众生活幸福感，助力乡村振兴，受益1503户6166人，其中脱贫户696户2707人。</t>
  </si>
  <si>
    <t>1.新建太阳能路灯23盏；2.新建车辆识别杆1处；3.维修下沉凹陷长4米宽1米及40块水沟盖板；4.维修损坏的水沟水泥盖板50块；5.新建加固路边弱电井盖板4块；6.项目验收合格率100%；7.项目完工及时率100%；8.受益1503户6166人，其中脱贫户696户2707人；9.受益群众满意度95%以上。</t>
  </si>
  <si>
    <t>同兴社区</t>
  </si>
  <si>
    <t>西林县古障镇同兴社区王子家园公共服务配套设施建设项目</t>
  </si>
  <si>
    <t>1.新建同兴社区王子家园安置点太阳能路灯30盏，2.消防栓9个，3.车辆识别杆3个，4.场地硬化431.60平方米，5.安全防护门2套。</t>
  </si>
  <si>
    <t>此项目建成可提升安置点公共服务设施，亮化安置点公共区域，改善车辆乱停乱放问题，解决居民区消防安全问题。提高群众生活幸福感，助力乡村振兴，受益户135户610人，其中脱贫户135户571人。</t>
  </si>
  <si>
    <t>1.安装同兴社区王子家园西区安置点公共照明30盏路灯；2.消防栓9个；3.车辆识别杆2个，4.硬化431.6平方米；5.安全防护门2套；6.项目验收合格率100%；7.项目完工及时率100%；8.受益户135户610人，其中脱贫户135户571人；9.受益群众满意度95%以上。</t>
  </si>
  <si>
    <t>西林县古障镇同兴社区易地搬迁安置点饮水安全巩固提升项目</t>
  </si>
  <si>
    <t>安装DN50热镀锌钢管总长769m，9个总水泵阀控水，13个入户水闸阀，2个水龙头，每户配DN20入户管网总452m</t>
  </si>
  <si>
    <t>此项目建成后可解决易地安置点住户饮水质量，提高群众满意度，巩固脱贫成效。受益群众131户528人，其中脱贫户131户528人。</t>
  </si>
  <si>
    <t>1.安装DN50热镀锌钢管总长769m，9个总水泵阀控水，13个入户水闸阀，2个水龙头，每户配DN20入户管网总452m；2.项目验收合格率100%；3.项目完工及时率100%；4.受益群众131户528人，其中脱贫户131户528人；5.受益群众满意度95%以上。</t>
  </si>
  <si>
    <t>西林县马蚌镇马蚌村安置点人居环境整治项目</t>
  </si>
  <si>
    <t>1、易安点水沟维修盖板135米。            
2、易安点公共厕所维修。3、新增12盏太阳能路灯。</t>
  </si>
  <si>
    <t>此项目改善马蚌村易安点其马蚌村中心街风貌其环境文化得到有效提升，同时易安组12户，53人脱贫人口生活居住稳定。</t>
  </si>
  <si>
    <t>1.易安点水沟维修135米；2.            易安点公共厕所维修；3.新增12盏太阳能路灯；4.项目验收合格率100%；5.项目完工及时率100%；6.受益群众546户2277人，其中易安组12户，53人；7.受益群众满意度95%以上。</t>
  </si>
  <si>
    <t>西林县那劳镇那劳村易地搬迁安置点基础设施维修项目</t>
  </si>
  <si>
    <t>新建盖板边沟183米，排污管道173米，破除并恢复路面58平方米，新建沉沙池1座。</t>
  </si>
  <si>
    <t>改善生活环境，提升搬迁户获得感、幸福感。完善安置点基础设施问题，巩固脱贫成果，助推乡村振兴。受益98户441人，其中脱贫户98户441人。</t>
  </si>
  <si>
    <t>1.新建盖板边沟183米；2.排污管道173米；3.破除并恢复路面58平方米；4.新建沉沙池1座；5.项目验收合格率100%；6.项目完工及时率100%；7.受益98户441人，其中脱贫户98户441人；8.受益群众满意度95%以上。</t>
  </si>
  <si>
    <t>西林县那佐苗族乡永合村安置点饮水安全与防护保障工程</t>
  </si>
  <si>
    <t>1.新建蓄水池100立方一座、DN100镀锌管输水管道50米。2.新建2.5米高边坡防护工程增高段135米，方量270立方米；3.新建4米高防护工程52米，方量333.84立方米。</t>
  </si>
  <si>
    <t>项目建成后可完善基础设施建设，促进产业发展，巩固脱贫成效。完善安置点基础设施问题，巩固脱贫成果，助推乡村振兴。受益38户196人，其中脱贫户38户196人。</t>
  </si>
  <si>
    <t>1.新建蓄水池100立方一座；2.新建2.5米高防护工程135米；3.新建4米高防护工程52米；4.项目验收合格率100%；5.项目完工及时率100%；6.受益38户196人，其中脱贫户38户196人；7.受益群众满意度95%以上。</t>
  </si>
  <si>
    <t>西林县那佐苗族乡新隆村新丫易地搬迁安置点人居环境提升项目</t>
  </si>
  <si>
    <t>1.新建新丫易地搬迁安置点垃圾池1个、太阳能路灯10盏.</t>
  </si>
  <si>
    <t>解决易地搬迁后扶困难，巩固脱贫成果，助推乡村振兴。受益户407户1740人，其中脱贫户239户1003人。</t>
  </si>
  <si>
    <t>1.新建垃圾池1个；2.新建太阳能路灯10盏；3.项目验收合格率100%；4.项目完工及时率100%；5.受益407户1740人，其中脱贫户239户1003人；6.受益群众满意度95%以上。</t>
  </si>
  <si>
    <t>西林县那佐苗族乡龙滩村龙浪屯易地搬迁安置点人居环境提升项目</t>
  </si>
  <si>
    <t>1.新建龙浪易地搬迁安置点太阳能路灯21盏</t>
  </si>
  <si>
    <t>解决易地搬迁后扶困难，巩固脱贫成果，助推乡村振兴。受益户20户112人，其中脱贫户20户112人。</t>
  </si>
  <si>
    <t>1、新建太阳能路灯21盏；2、项目验收合格率100%；3、项目完工及时率100%；4、受益户20户112人，其中脱贫户20户112人。5、受益群众满意度95%以上。</t>
  </si>
  <si>
    <t>西林县普合苗族乡幸福小区公共用房屋顶维修工程项目</t>
  </si>
  <si>
    <t>400平方米</t>
  </si>
  <si>
    <t>1.安装铁皮屋顶，面积320平方米。</t>
  </si>
  <si>
    <t>解决易地搬迁后扶农户存放粮食、物资等困难，涉及受益户47户181人，其中脱贫户47户181人。</t>
  </si>
  <si>
    <t xml:space="preserve">1.安装铁皮屋顶，面积约320平方米；2.项目验收合格率100%；3.项目完工及时率100%；4.受益47户181人，其中脱贫户47户181人；5.受益群众满意度95%以上。 </t>
  </si>
  <si>
    <t>者么村</t>
  </si>
  <si>
    <t>西林县足别瑶族苗族乡异地屯威猫安置点砂石路地基平整修复项目</t>
  </si>
  <si>
    <t>平整修复者么村异地屯-威猫组路面以及地基，铺设砂石并压实，全长11.54公里，路基宽4.5米 砂石路面宽3.5米</t>
  </si>
  <si>
    <t>方便易地安置点群众的日常生活生产活动，同时也方便全村群众的出行和生产生活，解决群众出行难、生产生活物质进出难的问题，受益户数335户1308人，其中脱贫户113户473人；涉及产业有沙糖桔、油茶、芒果、桐果等总共千余亩。</t>
  </si>
  <si>
    <t>1.平整修复者么村异地屯-威猫组路面以及地基，铺设砂石并压实，全长11.54公里，路基宽度5米；2.项目验收合格率100%；3.项目完工及时率100%；4.受益335户1308人，其中脱贫户113户473人；5.受益群众满意度95%以上。</t>
  </si>
  <si>
    <t>西林县2025年易地扶贫搬迁融资贴息（易地搬迁后扶）</t>
  </si>
  <si>
    <t>易地扶贫搬迁融资贴息</t>
  </si>
  <si>
    <t>按人民银行同期基准利率4.75%给予全额贴息（只承担县级10%的部分）</t>
  </si>
  <si>
    <t>解决易地扶贫搬迁脱贫户住房问题，涉及1705户7521人。</t>
  </si>
  <si>
    <t>1.资金拨付及时率100%；2.按人民银行同期基准利率4.75%给予全额贴息；3.解决易地扶贫搬迁脱贫户住房问题，涉及1705户7521人；4.受益群众满意度95%以上。</t>
  </si>
  <si>
    <t>西林县2025年基础设施建设项目前期经费（县生态移民发展中心）</t>
  </si>
  <si>
    <t>十四、西林县水利局小计：</t>
  </si>
  <si>
    <t>西林县八达镇周帮村马土、马新屯供水保障工程</t>
  </si>
  <si>
    <t>农村饮水安全巩固提升工程</t>
  </si>
  <si>
    <t>西林县水利局</t>
  </si>
  <si>
    <t>新建100m³水池1座，集水池1座，消毒房1间，消毒设备1套；安装抽水管路420米，抽水设备1套。</t>
  </si>
  <si>
    <t>此项目建成后可解决群众饮水安全质量，提升群众生活幸福指数，巩固脱贫成效。受益97户508人，其中脱贫户59户279人。</t>
  </si>
  <si>
    <t>1.新建100m³水池1座，集水池1座，消毒房1间，消毒设备1套；安装抽水管路420米，抽水设备1套；2.项目验收合格率100%；3.项目完工及时率100%；4.受益97户508人，其中脱贫户59户279人；5.受益群众满意度95%以上。</t>
  </si>
  <si>
    <t>西林县八达镇周帮村龙帮屯供水保障工程</t>
  </si>
  <si>
    <t>新建100m³水池1座，拦水坝1座，过滤池1座，消毒房1间，消毒设备1套；安装DN65镀锌钢管630米，DN50镀锌钢管264米，DN25镀锌钢管1026米，DN15镀锌钢管810米。</t>
  </si>
  <si>
    <t>此项目建成后可解决群众饮水安全质量，提升群众生活幸福指数，巩固脱贫成效。受益45户238人，其中脱贫户28户145人。</t>
  </si>
  <si>
    <t>1.新建100m³水池1座，拦水坝1座，过滤池1座，消毒房1间，消毒设备1套；安装DN65镀锌钢管630米，DN50镀锌钢管264米，DN25镀锌钢管1026米，DN15镀锌钢管810米；2.项目验收合格率100%；3.项目完工及时率100%；4.受益45户238人，其中脱贫户28户145人；5.受益群众满意度95%以上。</t>
  </si>
  <si>
    <t>西林县八达镇那卡村志色屯、老肖屯安全饮水项目</t>
  </si>
  <si>
    <t>1.新建志色屯拦水坝1座，过滤池1座，消毒房1间，安装DN50镀锌钢管10公里，配备饮水管网，抽水机，抽水机电箱等；
2.新建老肖屯拦水坝1座，过滤池1座，消毒房1间，安装DN50镀锌钢管600米，配备饮水管网，抽水机，抽水机电箱等。</t>
  </si>
  <si>
    <t>此项目建成后可解决群众饮水安全质量，提升群众生活幸福指数，巩固脱贫成效。受益63户284人，其中脱贫户30户141人。</t>
  </si>
  <si>
    <t>1.新建拦水坝2座；2.过滤池2座，消毒房2间；3.安装DN50镀锌钢管10600米；4.配备饮水管网，抽水机，抽水机电箱等；5.项目验收合格率100%；6.项目完工及时率100%；7.受益63户284人，其中脱贫户30户141人；8.受益群众满意度95%以上。</t>
  </si>
  <si>
    <t>西林县古障镇西舍村小八达屯新建水池项目</t>
  </si>
  <si>
    <t>新建100m³水池1座，消毒房1间，安装消毒设备1套，安装DN50镀锌钢管200米，50PE管300米。（拟增屯内管网）</t>
  </si>
  <si>
    <t>此项目建成后可解决群众饮水安全质量，提升群众生活幸福指数，巩固脱贫成效。受益84户315人，其中脱贫户14户47人。</t>
  </si>
  <si>
    <t>1.新建100m³水池1座，消毒房1间，安装消毒设备1套，安装DN50镀锌钢管200米，50PE管300米；2.项目验收合格率100%；3.项目完工及时率100%；4.受益84户315人，其中脱贫户14户47人；5.受益群众满意度95%以上。</t>
  </si>
  <si>
    <t>西林县古障镇央达村央达屯、下央屯供水保障工程</t>
  </si>
  <si>
    <t>新建拦水坝1座，过滤池1座，200m³水池1座，消毒房1间，消毒设备1套；安装DN50镀锌钢管3220米。</t>
  </si>
  <si>
    <t>此项目建成后可解决群众饮水安全质量，提升群众生活幸福指数，巩固脱贫成效。受益134户577人，其中脱贫人口19户68人。</t>
  </si>
  <si>
    <t>1.新建拦水坝1座，过滤池1座，200m³水池1座，消毒房1间，消毒设备1套；安装DN50镀锌钢管3220米；2.项目验收合格率100%；3.项目完工及时率100%；4.受益134户577人，其中脱贫人口19户68人；5.受益群众满意度95%以上。</t>
  </si>
  <si>
    <t>西林县古障镇大房村那毛屯供水保障工程</t>
  </si>
  <si>
    <t>新建200m³水池1座，消毒房1间，安装消毒设备1套；安装DN50镀锌钢管1820米，DN32镀锌钢管468米，DN15镀锌钢管1130米。</t>
  </si>
  <si>
    <t>此项目建成后可解决群众饮水安全质量，提升群众生活幸福指数，巩固脱贫成效。受益78户350人，其中脱贫人口20户100人。</t>
  </si>
  <si>
    <t>1.新建200m³水池1座，消毒房1间，安装消毒设备1套；安装DN50镀锌钢管1820米，DN32镀锌钢管468米，DN15镀锌钢管1130米；2.项目验收合格率100%；3.项目完工及时率100%；4.受益78户350人，其中脱贫人口20户100人；5.受益群众满意度95%以上。</t>
  </si>
  <si>
    <t>西林县古障镇那哈村落沙屯供水保障工程</t>
  </si>
  <si>
    <t>新建100立方蓄水池1座，及配备管网。</t>
  </si>
  <si>
    <t>此项目建成后可解决群众饮水安全质量，提升群众生活幸福指数，巩固脱贫成效。受益72户311人，其中脱贫人口38户156人。</t>
  </si>
  <si>
    <t>1.新建100立方蓄水池1座，及配备管网；2.项目验收合格率100%；3.项目完工及时率100%；4.受益72户311人，其中脱贫人口38户156人；5.受益群众满意度95%以上。</t>
  </si>
  <si>
    <t>西林县马蚌镇八大河村平寨屯供水保障工程</t>
  </si>
  <si>
    <t>新建200m³水池1座，过滤池1座，消毒房1间，安装消毒设备1套；安装50PE管4750米，DN65镀锌钢管324米，DN32镀锌钢管1746米，DN25镀锌钢管1086米，DN15镀锌钢管954米。</t>
  </si>
  <si>
    <t>此项目建成后可解决群众饮水安全质量，提升群众生活幸福指数，巩固脱贫成效。受益53户278人，其中脱贫人口13户63人。</t>
  </si>
  <si>
    <t>1.新建200m³水池1座，过滤池1座，消毒房1间，安装消毒设备1套；安装50PE管4750米，DN65镀锌钢管324米，DN32镀锌钢管1746米，DN25镀锌钢管1086米，DN15镀锌钢管954米；2.项目验收合格率100%；3.项目完工及时率100%；4.受益53户278人，其中脱贫人口13户63人；5.受益群众满意度95%以上。</t>
  </si>
  <si>
    <t>西林县马蚌镇武定村罗桃屯供水保障工程</t>
  </si>
  <si>
    <t>新建100m³水池1座，消毒房1间，安装消毒设备1套；安装32PE管1390米，DN40镀锌钢管285米，DN15镀锌钢管415米。</t>
  </si>
  <si>
    <t>此项目建成后可解决群众饮水安全质量，提升群众生活幸福指数，巩固脱贫成效。受益44户189人，其中脱贫人口13户52人。</t>
  </si>
  <si>
    <t>1.新建100m³水池1座，消毒房1间，安装消毒设备1套；安装32PE管1390米，DN40镀锌钢管285米，DN15镀锌钢管415米；2.项目验收合格率100%；3.项目完工及时率100%；4.受益44户189人，其中脱贫人口13户52人；5.受益群众满意度95%以上。</t>
  </si>
  <si>
    <t>西林县那劳镇那劳村么红屯供水保障工程</t>
  </si>
  <si>
    <t>新建100m³水池1座，消毒房1间，安装消毒设备1套，安装40PE管720米，DN20镀锌钢管200米。</t>
  </si>
  <si>
    <t>此项目建成后可解决群众饮水安全质量，提升群众生活幸福指数，巩固脱贫成效。受益54户256人，其中脱贫人口11户56人。</t>
  </si>
  <si>
    <t>1.新建100m³水池1座，消毒房1间，安装消毒设备1套，安装40PE管720米，DN20镀锌钢管200米；2.项目验收合格率100%；3.项目完工及时率100%；4.受益54户256人，其中脱贫人口11户56人；5.受益群众满意度95%以上。</t>
  </si>
  <si>
    <t>西林县那佐苗族乡达下村新寨屯供水保障工程</t>
  </si>
  <si>
    <t>新建200m³水池1座，消毒房1间，安装消毒设备1套，安装DN65镀锌钢管100米.</t>
  </si>
  <si>
    <t>此项目建成后可解决群众饮水安全质量，提升群众生活幸福指数，巩固脱贫成效。受益54户303人，其中脱贫人口29户83人。</t>
  </si>
  <si>
    <t>1.新建200m³水池1座，消毒房1间，安装消毒设备1套，安装DN65镀锌钢管100米；2.项目验收合格率100%；3.项目完工及时率100%；4.受益54户303人，其中脱贫人口29户83人；5.受益群众满意度95%以上。</t>
  </si>
  <si>
    <t>西林县普合苗族乡平安村那当屯供水保障工程</t>
  </si>
  <si>
    <t>新建100m³水池1座，消毒房1间，安装消毒设备1套；安装40PE管300米，DN40镀锌钢管20米，DN15镀锌钢管225米。</t>
  </si>
  <si>
    <t>此项目建成后可解决群众饮水安全质量，提升群众生活幸福指数，巩固脱贫成效。受益群众15户54人，其中脱贫户10户48人。</t>
  </si>
  <si>
    <t>1.新建100m³水池1座，消毒房1间，安装消毒设备1套；安装40PE管300米，DN40镀锌钢管20米，DN15镀锌钢管225米；2.项目验收合格率100%；3.项目完工及时率100%；4.受益户数15户54人，其中脱贫户10户48人；5.受益群众满意度95%以上。</t>
  </si>
  <si>
    <t>西林县普合苗族乡新丰村供水保障工程</t>
  </si>
  <si>
    <t>东屯：新建小型水厂1座，安装一体化净水器1台。
西屯：新建小型水厂1座，安装一体化净水器1台。</t>
  </si>
  <si>
    <t>此项目建成后可解决群众饮水安全质量，提升群众生活幸福指数，巩固脱贫成效。受益群众89户386人，其中脱贫69户312人。</t>
  </si>
  <si>
    <t>1.新建小型水厂2座，安装一体化净水器2台；2.项目验收合格率100%；3.项目完工及时率100%；4.受益群众89户386人，其中脱贫69户312人；5.受益群众满意度95%以上。</t>
  </si>
  <si>
    <t>西林县西平乡八桥村八表屯供水保障工程</t>
  </si>
  <si>
    <t>新建100m³水池1座，拦水坝1座，过滤池1座，消毒房1间，安装消毒设备1套；安装32PE管3310米，DN15镀锌钢管330米。</t>
  </si>
  <si>
    <t>此项目建成后可解决群众饮水安全质量，提升群众生活幸福指数，巩固脱贫成效。受益22户87，其中脱贫人口6户25人。</t>
  </si>
  <si>
    <t>1.新建100m³水池1座，拦水坝1座，过滤池1座，消毒房1间，安装消毒设备1套；安装32PE管3310米，DN15镀锌钢管330米；
2.项目验收合格率100%；3.项目完工及时率100%；4.受益22户87，其中脱贫人口6户25人；
5.群众满意度为95%以上。</t>
  </si>
  <si>
    <t>西林县西平乡高维村平沙屯屯内供水保障工程</t>
  </si>
  <si>
    <t>新建100m³水池1座，消毒房1间，安装消毒设备1套；安装DN50镀锌钢管330米，DN32镀锌钢管333米。</t>
  </si>
  <si>
    <t>此项目建成后可解决群众饮水安全质量，提升群众生活幸福指数，巩固脱贫成效。受益32户110，其中脱贫人口13户45人。</t>
  </si>
  <si>
    <t>1.新建100m³水池1座，消毒房1间，安装消毒设备1套；安装DN50镀锌钢管330米，DN32镀锌钢管333米；2.项目验收合格率100%；3.项目完工及时率100%；4.受益32户110人，其中脱贫户13户45人；5.受益群众满意度95%以上。</t>
  </si>
  <si>
    <t>西林县西平乡那俄村平燕屯供水保障工程</t>
  </si>
  <si>
    <t>新建100m³水池1座，消毒房1间，安装消毒设备1套。</t>
  </si>
  <si>
    <t>此项目建成后可解决群众饮水安全质量，提升群众生活幸福指数，巩固脱贫成效。受益24户102，其中脱贫人口6户35人。</t>
  </si>
  <si>
    <t>1.新建100m³水池1座，消毒房1间，安装消毒设备1套；2.项目验收合格率为100%；3.项目完工及时率100%；4.受益24户102，其中脱贫人口6户35人；5.群众满意度为95%以上。</t>
  </si>
  <si>
    <t>西林县西平乡皿帖村木卡屯供水保障工程</t>
  </si>
  <si>
    <t>新建拦水坝2座、过滤池1座，新建100立方蓄水池2座，安装50镀锌管800米，65镀锌管200米，入户管网等。</t>
  </si>
  <si>
    <t>此项目建成后可解决群众饮水安全质量，提升群众生活幸福指数，巩固脱贫成效。受益59户198人，其中脱贫户2户8人。</t>
  </si>
  <si>
    <t>1.新建拦水坝2座、过滤池1座，新建100立方蓄水池2座，安装50镀锌管800米，65镀锌管200米，入户管网等；2.项目验收合格率为100%；3.项目完工及时率100%；4.受益59户198人，其中脱贫户2户8人；5.群众满意度为95%以上。</t>
  </si>
  <si>
    <t>西林县足别瑶族苗族乡板桥村那叔屯供水保障工程</t>
  </si>
  <si>
    <t>安装DN50镀锌钢管246米，DN40镀锌钢管294米，DN32镀锌钢管138米，DN25镀锌钢管996米，DN15镀锌钢管1350米。</t>
  </si>
  <si>
    <t>此项目建成后可解决群众饮水安全质量，提升群众生活幸福指数，巩固脱贫成效。受益95户385人，其中脱贫户30户126人。</t>
  </si>
  <si>
    <t>1.安装DN50镀锌钢管246米，DN40镀锌钢管294米，DN32镀锌钢管138米，DN25镀锌钢管996米，DN15镀锌钢管1350米；2.建设项目验收合格率为100%；3.项目完工及时率100%；4.项目完工及时率100%；5.受益95户385人，其中脱贫户30户126人；6.群众满意度为95%以上</t>
  </si>
  <si>
    <t>西林县足别瑶族苗族乡央龙村央龙屯供水保障工程</t>
  </si>
  <si>
    <t>新建小型水厂1座，100m³水池1座；安装配电线路250米，一体化净水器1座，智能消毒设备1台，安装DN40镀锌钢管1536米，DN20管72米。</t>
  </si>
  <si>
    <t>此项目建成后可解决群众饮水安全质量，提升群众生活幸福指数，巩固脱贫成效。受益90户382人，其中脱贫户30户126人。</t>
  </si>
  <si>
    <t>1.新建小型水厂1座，100m³水池1座；安装配电线路250米，一体化净水器1座，智能消毒设备1台，安装DN40镀锌钢管1536米，DN20管72米；2.建设项目验收合格率为100%；3.项目完工及时率100%；4.项目完工及时率100%；5.受益90户382人，其中脱贫户30户126人；6.群众满意度为95%以上。</t>
  </si>
  <si>
    <t>坝弄村</t>
  </si>
  <si>
    <t>西林县八达镇坝弄村那哈屯老寨供水保障工程（续建）</t>
  </si>
  <si>
    <t>9.1万元/处</t>
  </si>
  <si>
    <t>1.那哈老寨：新建30m³蓄水池一座、消毒间一座、安装消毒器一套；
2.那哈新寨：新建抽水池2座，,过滤池1座,消毒房1间，泵房1间，抽水设备1套，抽水管路600米</t>
  </si>
  <si>
    <t>此项目建成后可解决群众饮水安全质量，提升群众生活幸福指数，巩固脱贫成效。受益83户412人，其中脱贫户37户214人。</t>
  </si>
  <si>
    <t>1.那哈老寨：新建30m³蓄水池一座、消毒间一座、安装消毒器一套；
2.那哈新寨：新建抽水池2座，,过滤池1座,消毒房1间，泵房1间，抽水设备1套，抽水管路600米；3.项目验收合格率100%；4.项目完工及时率100%；5.受益83户412人，其中脱贫户37户214；6.受益群众满意度95%以上。</t>
  </si>
  <si>
    <t>龙保村</t>
  </si>
  <si>
    <t>西林县八达镇龙保村下石炮屯供水保障工程（续建）</t>
  </si>
  <si>
    <t>14万元/处</t>
  </si>
  <si>
    <t>（1）新建50m³钢筋砼水池2座，100m³水池1座，拦水坝1座，过滤池1座；（2）新建泵房1间，消毒房1间；（3）安装抽水设备1套，安装消毒器2套；（4）安装DN40提水管路878米及其配件，DN32镀锌钢管96米，DN25镀锌钢管1086米，DN20镀锌钢管432米；（5）临时施工道路850米。</t>
  </si>
  <si>
    <t>此项目建成后可解决群众饮水安全质量，提升群众生活幸福指数，巩固脱贫成效。受益22户87人，其中脱贫户5户28人。</t>
  </si>
  <si>
    <t>1.新建50m³钢筋砼水池2座，100m³水池1座，拦水坝1座，过滤池1座；2.新建泵房1间，消毒房1间；3.安装抽水设备1套，安装消毒器2套；4.安装DN40提水管路878米及其配件，DN32镀锌钢管96米，DN25镀锌钢管1086米，DN20镀锌钢管432米；5.临时施工道路850米；6.项目验收合格率100%；7.项目完工及时率100%；8.受益22户87人，其中脱贫户5户28人；9.受益群众满意度95%以上。</t>
  </si>
  <si>
    <t>西林县八达镇坡皿村豆腐屯安全饮水项目（续建）</t>
  </si>
  <si>
    <t>新建低位100m³抽水池1座，高位200m³蓄水池1座；新建拦水坝1座，过滤池1座，消毒房1间，消毒设备1套；新建抽水泵房1间，安装抽水泵2台；安装配线线路1600米；安装DN50镀锌钢管抽水管480米；屯内输水管网DN50镀锌钢管1482米，DN20镀锌钢管1614米，安装水表水龙头等。</t>
  </si>
  <si>
    <t>此项目建成后可解决群众饮水安全质量，提升群众生活幸福指数，巩固脱贫成效。解决坡皿村豆腐屯26户128人的安全饮水，带动脱贫户10户45人改善生产生活条件。</t>
  </si>
  <si>
    <t>1.新建蓄水池2座120立方；2.过滤池1座；3.消毒房1座；4.配备饮水管网，抽水机，抽水机电箱等；5.项目验收合格率100%；6.项目完工及时率100%；7.受益26户128人，其中脱贫户10户45人；8.受益群众满意度95%以上。</t>
  </si>
  <si>
    <t>西林县八达镇旺子村碰竹屯下屯供水保障工程（续建）</t>
  </si>
  <si>
    <t>13.3万元/处</t>
  </si>
  <si>
    <t>新建100立方水池1座，新建30立方水池1座，新建消毒间2间，安装消毒器2套。</t>
  </si>
  <si>
    <t>此项目建成后可解决群众饮水安全质量，提升群众生活幸福指数，巩固脱贫成效。受益63户311人，其中脱贫户40户178人。</t>
  </si>
  <si>
    <t>1.新建100立方水池1座；2.新建30立方水池1座；3.新建消毒间2间，安装消毒器2套；4.项目验收合格率100%；5.项目完工及时率100%；6.受益63户311人，其中脱贫户40户178人；7.受益群众满意度95%以上。</t>
  </si>
  <si>
    <t>猫街村</t>
  </si>
  <si>
    <t>西林县古障镇猫街村布常屯供水保障工程（续建）</t>
  </si>
  <si>
    <t>18万元/处</t>
  </si>
  <si>
    <t>新建拦水坝1座，过滤池1座，消毒房1间，安装消毒设备1套，安装输水管路3372米。</t>
  </si>
  <si>
    <t>此项目建成后可解决群众饮水安全质量，提升群众生活幸福指数，巩固脱贫成效。受益52户214人，其中脱贫户26户101人。</t>
  </si>
  <si>
    <t>1.新建拦水坝1座；2.过滤池1座；3.消毒房1间，安装消毒设备1套；4.安装输水管路3372米；5.项目验收合格率100%；6.项目完工及时率100%；7.受益52户214人，其中脱贫户26户101人；8.受益群众满意度95%以上。</t>
  </si>
  <si>
    <t>西林县古障镇那哈村吊达屯供水保障网改造工程（续建）</t>
  </si>
  <si>
    <t>12.6万元/处</t>
  </si>
  <si>
    <t>（1）新建30m³钢筋砼水池1座，拦水坝1座，过滤池1座；（2）新建泵房1间，消毒房1间；（3）安装抽水设备2套，安装消毒器1套；（4）DN32镀锌钢管756米。</t>
  </si>
  <si>
    <t>此项目建成后可解决群众饮水安全质量，提升群众生活幸福指数，巩固脱贫成效。受益70户290人，其中脱贫户30户108人。</t>
  </si>
  <si>
    <t>1.新建30m³钢筋砼水池1座，拦水坝1座，过滤池1座；2.新建泵房1间，消毒房1间；3.安装抽水设备2套，安装消毒器1套；4.DN32镀锌钢管756米；5.项目验收合格率100%；6.项目完工及时率100%；7.受益70户290人，其中脱贫户30户108人；8.受益群众满意度95%以上。</t>
  </si>
  <si>
    <t>西林县古障镇那哈村平佑屯提水改造工程（续建）</t>
  </si>
  <si>
    <t>25万元/处</t>
  </si>
  <si>
    <t>平佑屯：新建50立方水池1座，过滤池1座，消毒间1间及消毒设备1套，安装抽水设备1套及配电线路780米；安装输水管路2278米，其中DN32镀锌钢管1600米，DN25镀锌钢管740米，DN15镀锌钢管352米。小信屯：新建30立方水池1座，拦水坝1座，过滤池1座，安装抽水设备一套及配电线路360米，安装抽水管DN32镀锌钢管800米。</t>
  </si>
  <si>
    <t>此项目建成后可解决群众饮水安全质量，提升群众生活幸福指数，巩固脱贫成效。受益15户55人，其中脱贫户1户3人。</t>
  </si>
  <si>
    <t>1.平佑屯：新建50立方水池1座，过滤池1座，消毒间1间及消毒设备1套，安装抽水设备1套及配电线路780米；安装输水管路2278米，其中DN32镀锌钢管1600米，DN25镀锌钢管740米，DN15镀锌钢管352米。2.小信屯：新建30立方水池1座，拦水坝1座，过滤池1座，安装抽水设备一套及配电线路360米，安装抽水管DN32镀锌钢管800米；3.项目验收合格率100%；4.项目完工及时率100%；5.受益15户55人，其中脱贫户1户3人；6.受益群众满意度95%以上。</t>
  </si>
  <si>
    <t>西林县古障镇泥洞村小房屯供水保障工程（续建）</t>
  </si>
  <si>
    <t>10.5万元/处</t>
  </si>
  <si>
    <t>新建100m³蓄水池一座，新建拦水坝一座、过滤池一座，新建消毒间一间，安装消毒器一套，铺设PE50输水管2400米，安装水池出水口DN50热镀锌钢管6米，维修屯内管网DN25热镀锌钢管528米，DN15热镀锌钢管60米。</t>
  </si>
  <si>
    <t>此项目建成后可解决群众饮水安全质量，提升群众生活幸福指数，巩固脱贫成效。受益95户390人，其中脱贫户8户31人。</t>
  </si>
  <si>
    <t>1.新建100m³蓄水池1座；2.新建拦水坝1座；3.过滤池1座；4.新建消毒间1间，安装消毒器1套，5.铺设PE50输水管2400米，安装水池出水口DN50热镀锌钢管6米，维修屯内管网DN25热镀锌钢管528米，DN15热镀锌钢管60米，6.项目完工合格率100%；7.项目完成及时率100%；8.受益95户390人，其中脱贫户8户31人；9.受益群众满意度95%以上。</t>
  </si>
  <si>
    <t>西林县古障镇同乐村坡龙屯饮水管网维修安装工程（续建）</t>
  </si>
  <si>
    <t>9.8万元/处</t>
  </si>
  <si>
    <t>安装PE160轮水管1002m、DN65热镀锌钢管配水管630m、DN32热镀锌钢管配水管660m，DN20镀锌钢管882米，屯内回填730米，PE160管道回填746米。</t>
  </si>
  <si>
    <t>此项目建成后可解决群众饮水安全质量，提升群众生活幸福指数，巩固脱贫成效。受益54户275人，其中脱贫户45户215人。</t>
  </si>
  <si>
    <t>1.新安装水管2公里；2.项目验收合格率100%；3.项目完工及时率100%；4.受益54户275人，其中脱贫户45户215人；5.受益群众满意度95%以上。</t>
  </si>
  <si>
    <t>西林县古障镇央达村碗厂屯供水保障工程（续建）</t>
  </si>
  <si>
    <t>10万元/处</t>
  </si>
  <si>
    <t>新建100m³水池1座，消毒房1间，安装提水系统设备1套，消毒设备1套。DN32镀锌钢管20米。</t>
  </si>
  <si>
    <t>此项目建成后可解决群众饮水安全质量，提升群众生活幸福指数，巩固脱贫成效。受益20户97人，其中脱贫户12户49人。</t>
  </si>
  <si>
    <t>1.新建100m³水池1座；2.消毒房1间；3.安装提水系统设备1套；4.消毒设备1套；5.DN32镀锌钢管20米；6.项目验收合格率100%；7.项目完工及时率100%；8.受益20户97人，其中脱贫户12户49人；9.受益群众满意度95%以上。</t>
  </si>
  <si>
    <t>西林县古障镇者夯村下者屯供水保障网改造工程（易地搬迁后扶）（续建）</t>
  </si>
  <si>
    <t>26.6万元/处</t>
  </si>
  <si>
    <t>新建100立方水池1座，新建拦水坝2座、过滤池一座，安装DN50热镀锌钢管管4565m，PE63管800米。</t>
  </si>
  <si>
    <t>此项目建成后可解决群众饮水安全质量，提升群众生活幸福指数，巩固脱贫成效。受益169户701人，其中脱贫户24户102人。</t>
  </si>
  <si>
    <t>1.新建100立方水池1座；2.新建拦水坝2座；3.过滤池一座；4.安装DN50热镀锌钢管管4565m，PE63管800米；5.项目验收合格率100%；6.项目完工及时率100%；7.受益169户701人，其中脱贫户24户102人；8.受益群众满意度95%以上。</t>
  </si>
  <si>
    <t>西林县古障镇者夯村上者屯供水管改造工程（续建）</t>
  </si>
  <si>
    <t>23万元/处</t>
  </si>
  <si>
    <t>新建拦水坝、过滤池、安装2472米PE110输水管。受水灾影响二次安装449米。</t>
  </si>
  <si>
    <t>此项目建成后可解决群众饮水安全质量，提升群众生活幸福指数，巩固脱贫成效。受益117户502人，其中脱贫户14户55人。</t>
  </si>
  <si>
    <t>1.新建拦水坝1座、过滤池1座；2.安装2472米PE110输水管。受水灾影响二次安装449米；3.项目验收合格率100%；4.项目完工及时率100%；5.受益117户502人，其中脱贫户14户55人；6.受益群众满意度95%以上。</t>
  </si>
  <si>
    <t>西林县古障镇者夯村渭秋屯供水保障工程（续建）</t>
  </si>
  <si>
    <t>19万元/处</t>
  </si>
  <si>
    <t>新建100m3水池1座，过滤池2座，消毒房1间，加压泵房1间，安装提水设备1套，消毒设备1套，安装提水管路336米，配电线路180米，电杆4根。</t>
  </si>
  <si>
    <t>此项目建成后可解决群众饮水安全质量，提升群众生活幸福指数，巩固脱贫成效。受益36户140人，其中脱贫户5户20人。</t>
  </si>
  <si>
    <t>1.新建100m³水池1座；2.过滤池2座；3.消毒房1间；4.加压泵房1间，安装提水设备1套，消毒设备1套；5.安装提水管路336米，配电线路180米，电杆4根；6.项目验收合格率100%；7.项目完工及时率100%；8.受益36户140人，其中脱贫户5户20人；9.受益群众满意度95%以上。</t>
  </si>
  <si>
    <t>火把村</t>
  </si>
  <si>
    <t>西林县马蚌镇火把村火把屯供水保障工程（续建）</t>
  </si>
  <si>
    <t>26万元/处</t>
  </si>
  <si>
    <t>新建100立方米水池1座，消毒房1间，安装消毒设备1套，安装输水管路DN65镀锌钢管354米，DN40镀锌钢管2502米，DN20镀锌钢管3072米。</t>
  </si>
  <si>
    <t>此项目建成后可解决群众饮水安全质量，提升群众生活幸福指数，巩固脱贫成效。受益125户549人，其中脱贫户14户64人。</t>
  </si>
  <si>
    <t>1.新建100立方米水池1座；2.消毒房1间，安装消毒设备1套；3.安装输水管路DN65镀锌钢管354米，DN40镀锌钢管2502米，DN20镀锌钢管3072米；4.项目验收合格率100%；5.项目完工及时率100%；6.受益125户549人，其中脱贫户14户64人；7.受益群众满意度95%以上。</t>
  </si>
  <si>
    <t>三脚坡村</t>
  </si>
  <si>
    <t>西林县马蚌镇三脚坡村弄达屯提水供水保障工程（续建）</t>
  </si>
  <si>
    <t>7万元/处</t>
  </si>
  <si>
    <t>新建抽水泵房1间，配套抽水设备一套，安装DN32镀锌钢管396米，DN25镀锌钢管540米，DN20镀锌钢管216米，水表水龙头52个。</t>
  </si>
  <si>
    <t>此项目建成后可解决群众饮水安全质量，提升群众生活幸福指数，巩固脱贫成效。受益46户238人，其中脱贫户12户49人。</t>
  </si>
  <si>
    <t>1.新建抽水泵房1间；2.配套抽水设备一台；3.安装屯内管网1152米；4.项目验收合格率100%；5.项目完工及时率100%；6.受益46户238人，其中脱贫户12户49人；7.受益群众满意度95%以上。</t>
  </si>
  <si>
    <t>西林县马蚌镇三脚坡村新寨屯供水保障工程（续建）</t>
  </si>
  <si>
    <t>13万元/处</t>
  </si>
  <si>
    <t>大坪：新建30立方米水池1座，过滤池1座,拦水坝1座，泵房1间，消毒房1间及消毒设备1套，安装抽水设备1套及配电线路320米；安装抽水管路DN32镀锌钢管450米。新寨屯：安装输水管路DN20镀锌钢管1200米。</t>
  </si>
  <si>
    <t>此项目建成后可解决群众饮水安全质量，提升群众生活幸福指数，巩固脱贫成效。受益22户185人，其中脱贫户10户44人。</t>
  </si>
  <si>
    <t>1.大坪：新建30立方米水池1座，过滤池1座,拦水坝1座，泵房1间，消毒房1间及消毒设备1套，安装抽水设备1套及配电线路320米；安装抽水管路DN32镀锌钢管450米。
2.新寨屯：安装输水管路DN20镀锌钢管1200米。
3.项目验收合格率100%；4.项目完工及时率100%；5.受益22户185人，其中脱贫户10户44人；56.受益群众满意度95%以上。</t>
  </si>
  <si>
    <t>西林县那劳镇斗皇村斗皇一二组供水保障管网改造工程（续建）</t>
  </si>
  <si>
    <t>24.76万元/处</t>
  </si>
  <si>
    <t>新建拦水坝一座、安装DN40镀锌钢管抽水管624米，PE63管输水管1800米。</t>
  </si>
  <si>
    <t>此项目建成后可解决群众饮水安全质量，提升群众生活幸福指数，巩固脱贫成效。受益51户242人，其中脱贫户19户68人。</t>
  </si>
  <si>
    <t>1.新建拦水坝1座；2.安装DN40镀锌钢管抽水管624米，PE63管输水管1800米；3.项目验收合格率100%；4.项目完工及时率100%；5.受益51户242人，其中脱贫户19户68人；6.受益群众满意度95%以上。</t>
  </si>
  <si>
    <t>西林县那劳镇那劳村宫保府新区供水保障管网改造工程（续建）</t>
  </si>
  <si>
    <t>12万元/处</t>
  </si>
  <si>
    <t>安装输水管路110PE管866米，DN50镀锌钢管1811米，DN40镀锌钢管210米，DN20镀锌钢管600米。</t>
  </si>
  <si>
    <t>此项目建成后可解决群众饮水安全质量，提升群众生活幸福指数，巩固脱贫成效。受益242户897人，其中脱贫户24户79人。</t>
  </si>
  <si>
    <t>1.新安装配水管路DN50镀锌管2000m；2.新安装配水管DN40镀锌管2320m；3.配套入户管DN20镀锌管总长750m；4.项目验收合格率100%；5.项目完工及时率100%；6.受益242户897人，其中脱贫户24户79人；7.受益群众满意度95%以上。</t>
  </si>
  <si>
    <t>西林县那劳镇新寨村平上一组供水保障工程（续建）</t>
  </si>
  <si>
    <t>平上一组：维修100立方水池1座，安装消毒设备1套；横书屯安装DN25镀锌钢管输水管2640m。</t>
  </si>
  <si>
    <t>此项目建成后可解决群众饮水安全质量，提升群众生活幸福指数，巩固脱贫成效。受益34户149人，其中脱贫户11户45人。</t>
  </si>
  <si>
    <t>1.平上一组：维修100立方水池1座，安装消毒设备1套；2.横书屯安装DN25镀锌钢管输水管2640m；3.项目验收合格率100%；4.项目完工及时率100%；5.受益34户149人，其中脱贫户11户45人；6.受益群众满意度95%以上。</t>
  </si>
  <si>
    <t>西林县那佐苗族乡龙滩村街上屯供水保障工程（续建）</t>
  </si>
  <si>
    <t>41万元/处</t>
  </si>
  <si>
    <t>新建300立方水池1座，消毒房1间，消毒设备1套，安装输水管路DN65镀锌钢管548米，DN50镀锌钢管1603米，DN40镀锌钢管923米，DN20镀锌钢管4050米。</t>
  </si>
  <si>
    <t>此项目建成后可解决群众饮水安全质量，提升群众生活幸福指数，巩固脱贫成效。受益93户425人，其中脱贫户25户103人。</t>
  </si>
  <si>
    <t>1.新建300立方水池1座；2.安装机井泵一套；3.项目验收合格率100%；4.项目完工及时率100%；5.受益93户425人，其中脱贫户25户103人；6.受益群众满意度95%以上。</t>
  </si>
  <si>
    <t>西林县那佐苗族乡永合村龙抗屯供水保障工程（易地搬迁后扶）（续建）</t>
  </si>
  <si>
    <t>14.7万元/处</t>
  </si>
  <si>
    <t>新建100m 蓄水池一座，新建拦水坝一座、过滤池一座、新建消毒房一间，安装消毒器一套，安装DN40热镀锌钢管输水管403m，懂角屯一套抽水设备安装。</t>
  </si>
  <si>
    <t>此项目建成后可解决群众饮水安全质量，提升群众生活幸福指数，巩固脱贫成效。受益84户376人，其中脱贫户32户127人。</t>
  </si>
  <si>
    <t>1.新建水池1座100立方；2.安装输水管路2500米；3.项目验收合格率100%；4.项目完工及时率100%；4.受益84户376人，其中脱贫户32户127人；5.受益群众满意度95%以上。</t>
  </si>
  <si>
    <t>西林县普合苗族乡文雅村龙浪屯提水供水保障工程（续建）</t>
  </si>
  <si>
    <t>新建抽水房1座，抽水房8米挡墙，5米片石挡墙，抽水设备3套，DN50无缝镀锌管1500米，新建过滤池1座，电杆8根，管道镇墩9个。</t>
  </si>
  <si>
    <t>此项目建成后可解决群众饮水安全质量，提升群众生活幸福指数，巩固脱贫成效。受益62户313人，其中脱贫户36户162人。</t>
  </si>
  <si>
    <t>1.新建抽水房1座，抽水房8米挡墙，5米片石挡墙，抽水设备3套；2.DN50无缝镀锌管1500米；3.新建过滤池1座；4.电杆8根，管道镇墩9个；5.项目验收合格率100%；6.项目完工及时率100%；7.受益62户313人，其中脱贫户36户162人；8.受益群众满意度95%以上。</t>
  </si>
  <si>
    <t>西林县普合苗族乡文雅村沙石口屯供水保障工程（续建）</t>
  </si>
  <si>
    <t>6万元/处</t>
  </si>
  <si>
    <t>新建100立方水池1座，安装消毒设备1套，铺设DN32镀锌钢管输水管道96米。</t>
  </si>
  <si>
    <t>此项目建成后可解决群众饮水安全质量，提升群众生活幸福指数，巩固脱贫成效。受益41户182人，其中脱贫户33户148人。</t>
  </si>
  <si>
    <t>1新建100立方水池1座；2.安装消毒设备1套；3.铺设DN32镀锌钢管输水管道96米；4.项目验收合格率100%；5.项目完工及时率100%；6.受益41户182人，其中脱贫户33户148人；7.受益群众满意度95%以上。</t>
  </si>
  <si>
    <t>西林县普合苗族乡者底村那良屯供水保障工程（续建）</t>
  </si>
  <si>
    <t>55万元/处</t>
  </si>
  <si>
    <t>新建200m³水池，过滤池1座，消毒房1间，安装消毒设备1套,安装DN50镀锌钢管8838米。新增PE管路300米，新增二次安装3324米。</t>
  </si>
  <si>
    <t>此项目建成后可解决群众饮水安全质量，提升群众生活幸福指数，巩固脱贫成效。受益78户286人，其中脱贫户27户120人。</t>
  </si>
  <si>
    <t>1.新建200m³水池；2.过滤池1座；3.消毒房1间，安装消毒设备1套；4.安装DN50镀锌钢管8838米。新增PE管路300米，新增二次安装3324米；5.项目验收合格率100%；6.项目完工及时率100%；7.受益78户286人，其中脱贫户27户120人；8.受益群众满意度95%以上。</t>
  </si>
  <si>
    <t>西林县西平乡木顶村木顶三组供水保障工程（续建）</t>
  </si>
  <si>
    <t>新建100m³水池1座，新建消毒间一间,安装消毒设备1套，铺设DN50镀锌钢管输水管道476米。</t>
  </si>
  <si>
    <t>此项目建成后可解决群众饮水安全质量，提升群众生活幸福指数，巩固脱贫成效。受益243户948人，其中脱贫户60户232人。</t>
  </si>
  <si>
    <t>1.新建100m³水池1座；2.新建消毒间一间,安装消毒设备1套；3.铺设DN50镀锌钢管输水管道476米；4.项目验收合格率100%；5.项目完工及时率100%；6.受益243户948人，其中脱贫户60户232人；7.受益群众满意度95%以上。</t>
  </si>
  <si>
    <t>西平村</t>
  </si>
  <si>
    <t>西林县西平乡西平村西利屯供水保障工程（续建）</t>
  </si>
  <si>
    <t>15万元/处</t>
  </si>
  <si>
    <t>新建50m³水池1座，拦水坝1座，过滤池1座，消毒间一间，安装消毒设备1套，铺设DN32热镀锌钢管引水管路1732米，DN25热镀锌钢管输水管路450米，DN20热镀锌钢管入户水管312米。</t>
  </si>
  <si>
    <t>此项目建成后可解决群众饮水安全质量，提升群众生活幸福指数，巩固脱贫成效。受益174户815人，其中脱贫户32户118人。</t>
  </si>
  <si>
    <t>1.新建50m³水池1座；2.拦水坝1座；3.过滤池1座；4.消毒间一间，安装消毒设备1套；5.铺设DN32热镀锌钢管引水管路1732米，DN25热镀锌钢管输水管路450米，DN20热镀锌钢管入户水管312米；6.项目验收合格率100%；7.项目完工及时率100%；8.受益174户815人，其中脱贫户32户118人；9.受益群众满意度95%以上。</t>
  </si>
  <si>
    <t>西林县西平乡者车村弄车屯老寨供水保障工程（续建）</t>
  </si>
  <si>
    <t>9万元/处</t>
  </si>
  <si>
    <t>新建100m³水池1座，消毒间一间，安装消毒设备1套，铺设DN40热镀锌钢管输水管路500米。</t>
  </si>
  <si>
    <t>此项目建成后可解决群众饮水安全质量，提升群众生活幸福指数，巩固脱贫成效。受益33户182人，其中脱贫户2户8人。</t>
  </si>
  <si>
    <t>1.新建100m³水池1座；2.消毒间一间，安装消毒设备1套；3.铺设DN40热镀锌钢管输水管路500米；4.项目验收合格率100%；5.项目完工及时率100%；6.受益33户182人，其中脱贫户2户8人；7.受益群众满意度95%以上。</t>
  </si>
  <si>
    <t>西林县西平乡者革村者革屯供水保障工程（续建）</t>
  </si>
  <si>
    <t>15.22万元/处</t>
  </si>
  <si>
    <t>新建拦水坝1座、过滤池1座，新建200m³水池1座，新建消毒房1间、安装消毒器1套；安装镀锌钢管DN40输水管1320米。</t>
  </si>
  <si>
    <t>此项目建成后可解决群众饮水安全质量，提升群众生活幸福指数，巩固脱贫成效。受益209户789人，其中脱贫户21户167人。</t>
  </si>
  <si>
    <t>1.新建拦水坝1座；2.过滤池1座；3.新建200m³水池1座；4.新建消毒房1间、安装消毒器1套；5.安装镀锌钢管DN40输水管1320米；6.项目验收合格率100%；7.项目完工及时率100%；8.受益209户789人，其中脱贫户21户167人；9.受益群众满意度95%以上。</t>
  </si>
  <si>
    <t>西林县西平乡者怀村者怀屯供水保障工程（续建）</t>
  </si>
  <si>
    <t>新建拦水坝1座、新建过滤池1座，铺设DN50镀锌钢管输水管路3172米。</t>
  </si>
  <si>
    <t>此项目建成后可解决群众饮水安全质量，提升群众生活幸福指数，巩固脱贫成效。受益114户414人，其中脱贫户20户73人。</t>
  </si>
  <si>
    <t>1.新建拦水坝1座；2.新建过滤池1座；3.铺设DN50镀锌钢管输水管路3172米；4.项目验收合格率100%；5.项目完工及时率100%6..受益114户414人，其中脱贫户20户73人；7.受益群众满意度95%以上。</t>
  </si>
  <si>
    <t>西林县足别乡平木村平雅屯供水管改造工程（续建）</t>
  </si>
  <si>
    <t>维修管网DN40镀锌钢管1554米，DN25镀锌钢管750米，DN15镀锌钢管810米。安装水龙头、水表54个。</t>
  </si>
  <si>
    <t>此项目建成后可解决群众饮水安全质量，提升群众生活幸福指数，巩固脱贫成效。受益52户206人，其中脱贫户20户80人。</t>
  </si>
  <si>
    <t>1.维修管网DN40镀锌钢管1554米，2.DN25镀锌钢管750米，3.DN15镀锌钢管810米，4.安装水龙头、水表54个；5.项目验收合格率100%；6.项目完工及时率100%；7.受益52户206人，其中脱贫户20户80人；8.受益群众满意度95%以上。</t>
  </si>
  <si>
    <t>西林县足别瑶族苗族乡板桥村板桥屯供水保障工程（续建）</t>
  </si>
  <si>
    <t>新建100m³高位水池一座，消毒房一间、安装消毒器一套，安装DN40热镀锌钢管输水管1902，其中1002m仅安装不包含采购。</t>
  </si>
  <si>
    <t>此项目建成后可解决群众饮水安全质量，提升群众生活幸福指数，巩固脱贫成效。受益97户387人，其中脱贫户18户69人。</t>
  </si>
  <si>
    <t>1.新建100m³高位水池1座；2.消毒房1间、安装消毒器1套；3.安装DN40热镀锌钢管输水管1902，其中1002m仅安装不包含采购；4.项目验收合格率100%；5.项目完工及时率100%；6.受益97户387人，其中脱贫户18户69人；7.受益群众满意度95%以上。</t>
  </si>
  <si>
    <t>西林县足别瑶族苗族乡平木村那芒屯供水保障工程（续建）</t>
  </si>
  <si>
    <t>21万元/处</t>
  </si>
  <si>
    <t>（1）新建30m³钢筋砼蓄水池1座；（2）新建泵房一间，拦水坝1座，过滤池1座，消毒房1间；（3）铺设DN32镀锌钢管输水管路270m，DN32镀锌钢管提水管路870m；（4）安装消毒器一套、抽水设备1套及配电设施。</t>
  </si>
  <si>
    <t>此项目建成后可提高群众饮水安全质量，提升群众生活幸福指数，巩固脱贫成效。受益29户147人，其中脱贫户19户136人。</t>
  </si>
  <si>
    <t>1.新建蓄水池1座30立方米；2.DN32引水管1.14公里；3.抽水机一台；4.项目验收合格率100%；5.项目完工及时率100%；6.受益29户147人，其中脱贫户19户136人；7.受益群众满意度95%以上。</t>
  </si>
  <si>
    <t>西林县2025年基础设施建设项目前期经费（县水利局）</t>
  </si>
  <si>
    <t>十五、西林县供销合作社联合社小计：</t>
  </si>
  <si>
    <t>各个烤烟种植村</t>
  </si>
  <si>
    <t>西林县2025年发展“粮烟双优”补助项目</t>
  </si>
  <si>
    <t>2000亩，其中烟+稻1000亩，烟+玉米（黄豆、红薯）1000亩</t>
  </si>
  <si>
    <t>西林县供销合作社联合社</t>
  </si>
  <si>
    <t>“烟+稻”轮作320元/亩，“烟+玉米（黄豆、红薯）轮作”160元/亩</t>
  </si>
  <si>
    <t>对2025年全县推广粮烟轮作的农业经营主体（含烟区乡（镇）平台公司、专业合作社、家庭农场等)进行补助。2025年全县计划发展“烟粮双优”产业面积2000亩。其中“烟+稻”轮作种植1000亩，“烟+玉米（黄豆、红薯）”轮作种植1000亩计算。补助标准为：“烟+稻”轮作补助320元/亩；“烟+玉米”、“烟+黄豆（红薯）”轮作补助160元/亩。</t>
  </si>
  <si>
    <t>烟叶亩产值约4000元，力争收购烟叶5000担，均价15元/斤以上，种烟群众总收入力争达750万元，创烟叶特产税165万元以上；其它轮作粮食作物产值100万元以上。</t>
  </si>
  <si>
    <t>1.“烟粮双优”产业面积2000亩；，力争收购烟叶5000担，2.种烟群众总收入力争达750万元，创烟叶特产税165万元以上3.受益250户1000人，其中脱贫户85户340人；4.服务对象满意度90%以上。</t>
  </si>
  <si>
    <t>西林县2025年乡村振兴项目建设进度汇总表</t>
  </si>
  <si>
    <t xml:space="preserve">填报单位：西林县乡村建设组                                                         填报日期：2025年4月18日             </t>
  </si>
  <si>
    <t>项目单位</t>
  </si>
  <si>
    <t>项目建设情况</t>
  </si>
  <si>
    <t>已安排项目个数</t>
  </si>
  <si>
    <t>衔接资金已安排资金（万元）</t>
  </si>
  <si>
    <t>已开工项目个数</t>
  </si>
  <si>
    <t>已完工项目个数</t>
  </si>
  <si>
    <t>财政拨付系统衔接资金报账金额
（万元）</t>
  </si>
  <si>
    <t>报账支出率</t>
  </si>
  <si>
    <t>财政拨付系统衔接资金清算支出金额
（万元）</t>
  </si>
  <si>
    <t>清算支出率</t>
  </si>
  <si>
    <t>填表日期：2025年4月18日</t>
  </si>
  <si>
    <t>未安排资金</t>
  </si>
  <si>
    <t>自治区倾斜支持财政预算编制专班乡村振兴领域</t>
  </si>
  <si>
    <t>已完成财评的新建项目个数</t>
  </si>
  <si>
    <t>项目支出金额（万元）</t>
  </si>
  <si>
    <t>新增报账</t>
  </si>
  <si>
    <t>正在进行财评、采购意向公开，计划于5月底前开工</t>
  </si>
  <si>
    <t>2025.03.01</t>
  </si>
  <si>
    <t>2025.12.20</t>
  </si>
  <si>
    <t>人居环境整治项目（排污沟等）</t>
  </si>
  <si>
    <t>2025.05.30</t>
  </si>
  <si>
    <t>项目信息综合查询</t>
  </si>
  <si>
    <t>省</t>
  </si>
  <si>
    <t>市</t>
  </si>
  <si>
    <t>县</t>
  </si>
  <si>
    <t>乡</t>
  </si>
  <si>
    <t>项目二级类型</t>
  </si>
  <si>
    <t>项目地点</t>
  </si>
  <si>
    <t>项目投资概算（万元）</t>
  </si>
  <si>
    <t>实际投入</t>
  </si>
  <si>
    <t>财政资金支持金额(万元)</t>
  </si>
  <si>
    <t>其中:涉农整合资金(万元)</t>
  </si>
  <si>
    <t>衔接资金支持合计</t>
  </si>
  <si>
    <t>衔接资金支持中央</t>
  </si>
  <si>
    <t>衔接资金支持省级</t>
  </si>
  <si>
    <t>衔接资金支持市级</t>
  </si>
  <si>
    <t>衔接资金支持县级</t>
  </si>
  <si>
    <t>衔接资金支持跨年</t>
  </si>
  <si>
    <t>项目状态</t>
  </si>
  <si>
    <t>规划年度</t>
  </si>
  <si>
    <t>是否纳入年度项目实施计划</t>
  </si>
  <si>
    <t>是否到户项目</t>
  </si>
  <si>
    <t>是否易地扶贫搬迁后扶项目</t>
  </si>
  <si>
    <t>联农带农机制</t>
  </si>
  <si>
    <t>是否劳动密集型产业</t>
  </si>
  <si>
    <t>项目主管部门</t>
  </si>
  <si>
    <t>项目业主单位</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</si>
  <si>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</si>
  <si>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</si>
  <si>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</si>
  <si>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</si>
  <si>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</si>
  <si>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</si>
  <si>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</si>
  <si>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</si>
  <si>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</si>
  <si>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</si>
  <si>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</si>
  <si>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</si>
  <si>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</si>
  <si>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</si>
  <si>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</si>
  <si>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</si>
  <si>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衔接资金报账合计</t>
  </si>
  <si>
    <t>衔接资金报账中央</t>
  </si>
  <si>
    <t>衔接资金报账省级</t>
  </si>
  <si>
    <t>衔接资金报账市级</t>
  </si>
  <si>
    <t>衔接资金报账县级</t>
  </si>
  <si>
    <t>衔接资金报账跨年</t>
  </si>
  <si>
    <t>结余金额(万元)</t>
  </si>
  <si>
    <t>结余衔接资金(万元)</t>
  </si>
  <si>
    <t>是否形成资产</t>
  </si>
  <si>
    <t>直接受益人数</t>
  </si>
  <si>
    <t>项目库类别</t>
  </si>
  <si>
    <t>项目编号</t>
  </si>
  <si>
    <t>广西壮族自治区</t>
  </si>
  <si>
    <t>百色市</t>
  </si>
  <si>
    <t/>
  </si>
  <si>
    <t>生产项目</t>
  </si>
  <si>
    <t>种植业基地</t>
  </si>
  <si>
    <t>西林县_产业发展_生产项目_西林县西平乡2025年产业以奖代补项目</t>
  </si>
  <si>
    <t>开工</t>
  </si>
  <si>
    <t>是</t>
  </si>
  <si>
    <t>否</t>
  </si>
  <si>
    <t>其他</t>
  </si>
  <si>
    <t>巩固脱贫成果和衔接推进乡村振兴项目库</t>
  </si>
  <si>
    <t>5100001583646089</t>
  </si>
  <si>
    <t>西林县_产业发展_生产项目_西林县足别瑶族苗族乡2025年产业以奖代补项目</t>
  </si>
  <si>
    <t>5100001583806777</t>
  </si>
  <si>
    <t>西林县_产业发展_生产项目_西林县那劳镇2025年产业以奖代补项目</t>
  </si>
  <si>
    <t>5100001583813176</t>
  </si>
  <si>
    <t>西林县_产业发展_生产项目_西林县八达镇2025年产业以奖代补项目</t>
  </si>
  <si>
    <t>5100001583848585</t>
  </si>
  <si>
    <t>西林县_产业发展_生产项目_西林县马蚌镇2025年产业以奖代补项目</t>
  </si>
  <si>
    <t>5100001583992331</t>
  </si>
  <si>
    <t>西林县_产业发展_生产项目_西林县2025年农产品认证、新型经营主体认证奖补项目</t>
  </si>
  <si>
    <t>5100001584086339</t>
  </si>
  <si>
    <t>西林县_产业发展_生产项目_西林县2025年发展“粮烟双优”补助项目</t>
  </si>
  <si>
    <t>储备</t>
  </si>
  <si>
    <t>5100001584086448</t>
  </si>
  <si>
    <t>西林县_产业发展_生产项目_西林县2025年产业转型柑桔品种改良试种（早熟优良新品种）示范项目</t>
  </si>
  <si>
    <t>5100001584088930</t>
  </si>
  <si>
    <t>西林县_产业发展_生产项目_西林县2025年茶产业高质量发展补助项目</t>
  </si>
  <si>
    <t>5100001584089973</t>
  </si>
  <si>
    <t>西林县_产业发展_生产项目_西林县2025年水果灌溉设施建设补助项目</t>
  </si>
  <si>
    <t>5100001584093278</t>
  </si>
  <si>
    <t>西林县_产业发展_生产项目_西林县普合苗族乡2025年产业以奖代补项目</t>
  </si>
  <si>
    <t>带动生产</t>
  </si>
  <si>
    <t>5100001584107777</t>
  </si>
  <si>
    <t>西林县_产业发展_生产项目_西林县古障镇2025年产业以奖代补项目</t>
  </si>
  <si>
    <t>5100001584389870</t>
  </si>
  <si>
    <t>西林县_产业发展_生产项目_西林县古障镇古障村金秋沙糖桔示范基地项目</t>
  </si>
  <si>
    <t>西林县古障镇古障村金秋沙糖桔示范基地项目</t>
  </si>
  <si>
    <t>5100001584442086</t>
  </si>
  <si>
    <t>西林县_产业发展_生产项目_西林县那佐苗族乡2025年产业以奖代补项目</t>
  </si>
  <si>
    <t>5100001584518945</t>
  </si>
  <si>
    <t>西林县_产业发展_生产项目_西林县普合苗族乡平安村平先屯沙糖桔、油茶产业基地道路工程</t>
  </si>
  <si>
    <t>5100001624769372</t>
  </si>
  <si>
    <t>西林县_产业发展_生产项目_西林县2025年百香果种植补助项目</t>
  </si>
  <si>
    <t>5100001624862479</t>
  </si>
  <si>
    <t>西林县_产业发展_生产项目_西林县2025年咖啡种植补助项目</t>
  </si>
  <si>
    <t>立项</t>
  </si>
  <si>
    <t>5100001624869718</t>
  </si>
  <si>
    <t>养殖业基地</t>
  </si>
  <si>
    <t>西林县_产业发展_生产项目_西林县2025年生猪养殖联农带农补助项目</t>
  </si>
  <si>
    <t>5100001624906505</t>
  </si>
  <si>
    <t>西林县_产业发展_生产项目_西林县2025年肉鸡养殖联农带农补助项目</t>
  </si>
  <si>
    <t>5100001624927948</t>
  </si>
  <si>
    <t>西林县_产业发展_生产项目_西林县肉牛养殖补助项目（续建）</t>
  </si>
  <si>
    <t>5100001624933265</t>
  </si>
  <si>
    <t>西林县_产业发展_生产项目_西林县八达镇红星村句町田园基础设施提升工程</t>
  </si>
  <si>
    <t>5100001583853894</t>
  </si>
  <si>
    <t>加工流通项目</t>
  </si>
  <si>
    <t>农产品仓储保鲜冷链基础设施建设</t>
  </si>
  <si>
    <t>西林县_产业发展_加工流通项目_西林县2025年农产品冷藏保鲜设施建设补助项目</t>
  </si>
  <si>
    <t>5100001584092376</t>
  </si>
  <si>
    <t>配套设施项目</t>
  </si>
  <si>
    <t>小型农田水利设施建设</t>
  </si>
  <si>
    <t>西林县_产业发展_配套设施项目_西林县普合苗族乡岩腊村、普合村电灌站建设项目</t>
  </si>
  <si>
    <t>普合村,岩腊村</t>
  </si>
  <si>
    <t>巩固脱贫成果和衔接推进乡村振兴项目库,乡村建设项目库</t>
  </si>
  <si>
    <t>5100001585658714</t>
  </si>
  <si>
    <t>西林县_产业发展_配套设施项目_西林县八达镇坝林村伟芒屯水利渠道建设项目</t>
  </si>
  <si>
    <t>5100001585663922</t>
  </si>
  <si>
    <t>西林县_产业发展_配套设施项目_西林县普合苗族乡普合村、者底村水利渠道建设项目</t>
  </si>
  <si>
    <t>普合村,者底村</t>
  </si>
  <si>
    <t>5100001585724121</t>
  </si>
  <si>
    <t>西林县_产业发展_配套设施项目_西林县古障镇大房村老木土屯水利渠道建设项目</t>
  </si>
  <si>
    <t>5100001585992787</t>
  </si>
  <si>
    <t>西林县_产业发展_配套设施项目_西林县古障镇花子寨村安马沟水利渠道建设项目</t>
  </si>
  <si>
    <t>5100001585993476</t>
  </si>
  <si>
    <t>西林县_产业发展_配套设施项目_西林县西平乡木顶村三组水利渠道建设项目</t>
  </si>
  <si>
    <t>5100001588635004</t>
  </si>
  <si>
    <t>西林县_产业发展_配套设施项目_西林县那佐苗族乡那佐村未鲁屯水利渠道建设项目</t>
  </si>
  <si>
    <t>5100001624767741</t>
  </si>
  <si>
    <t>西林县_产业发展_配套设施项目_西林县足别瑶族苗族乡央龙村干田坝屯水利渠道建设项目</t>
  </si>
  <si>
    <t>西林县足别瑶族苗族乡人民政府</t>
  </si>
  <si>
    <t>5100001624774238</t>
  </si>
  <si>
    <t>西林县_产业发展_配套设施项目_西林县那佐苗族乡永合村龙抗屯一组农田水塘维修项目</t>
  </si>
  <si>
    <t>5100001624817764</t>
  </si>
  <si>
    <t>产业园（区）</t>
  </si>
  <si>
    <t>西林县_乡村建设行动_农村基础设施（含产业配套基础设施）_西林县古障镇花子寨村安马沟屯熊洞沟沙糖桔、茶叶基地产业桥梁建设项目</t>
  </si>
  <si>
    <t>5100001487207933</t>
  </si>
  <si>
    <t>西林县_产业发展_配套设施项目_西林县那劳镇顶蚌村顶蚌屯至平丰屯沙糖桔产业基地道路硬化工程</t>
  </si>
  <si>
    <t>西林县那劳镇顶蚌村顶蚌屯至平丰屯沙糖桔产业基地道路硬化工程</t>
  </si>
  <si>
    <t>5100001487315542</t>
  </si>
  <si>
    <t>西林县_产业发展_配套设施项目_西林县西平乡那俄村各俄屯火地小组至岩真沙糖桔产业基地道路硬化工程</t>
  </si>
  <si>
    <t>5100001583654697</t>
  </si>
  <si>
    <t>西林县_产业发展_配套设施项目_西林县西平乡者车村者车屯拉弄至坡桑、派明沙糖桔产业基地道路硬化工程</t>
  </si>
  <si>
    <t>5100001583659867</t>
  </si>
  <si>
    <t>西林县_产业发展_配套设施项目_西林县西平乡那俄村克林屯至渭拉沙糖桔产业基地道路硬化工程</t>
  </si>
  <si>
    <t>5100001583664516</t>
  </si>
  <si>
    <t>西林县_产业发展_配套设施项目_西林县西平乡那俄村那努屯克林道班路口至渭狗沟沙糖桔、杉木产业基地道路硬化工程</t>
  </si>
  <si>
    <t>西林县西平乡那俄村那努屯克林道班路口至渭狗沟沙糖桔、杉木产业基地道路硬化工程</t>
  </si>
  <si>
    <t>5100001583671360</t>
  </si>
  <si>
    <t>西林县_产业发展_配套设施项目_西林县那佐苗族乡下甘屯至甘界村油茶产业基地道路硬化工程</t>
  </si>
  <si>
    <t>西林县那佐苗族乡下甘屯至甘界村油茶产业基地道路硬化工程</t>
  </si>
  <si>
    <t>甘界村</t>
  </si>
  <si>
    <t>5100001583676519</t>
  </si>
  <si>
    <t>西林县_产业发展_配套设施项目_西林县那佐苗族乡龙潭村龙潭屯杉木、油茶产业基地道路硬化工程（下寨子路口—乡府基地）</t>
  </si>
  <si>
    <t>西林县那佐苗族乡龙潭村龙潭屯杉木、油茶产业基地道路硬化工程（下寨子路口—乡府基地）</t>
  </si>
  <si>
    <t>5100001583677780</t>
  </si>
  <si>
    <t>西林县_产业发展_配套设施项目_西林县那佐苗族乡新隆村平轰屯至顶换种粮产业基地道路硬化工程</t>
  </si>
  <si>
    <t>5100001583684204</t>
  </si>
  <si>
    <t>西林县_产业发展_配套设施项目_西林县西平乡八桥村八表屯那歪坡沙糖桔产业基地道路硬化工程</t>
  </si>
  <si>
    <t>5100001583720333</t>
  </si>
  <si>
    <t>西林县_产业发展_配套设施项目_西林县西平乡者怀村克洋屯后山沙糖桔产业基地道路硬化工程</t>
  </si>
  <si>
    <t>5100001583723948</t>
  </si>
  <si>
    <t>西林县_产业发展_配套设施项目_西林县西平乡西平村平寨屯加油站至渭干沙糖桔产业基地道路硬化工程</t>
  </si>
  <si>
    <t>西林县西平乡西平村平寨屯加油站至渭干沙糖桔产业基地道路硬化工程</t>
  </si>
  <si>
    <t>5100001583727461</t>
  </si>
  <si>
    <t>西林县_产业发展_配套设施项目_西林县那佐苗族乡弄汪村那谷屯沙糖桔、油茶产业基地道路硬化工程</t>
  </si>
  <si>
    <t>西林县那佐苗族乡弄汪村那谷屯沙糖桔、油茶产业基地道路硬化工程</t>
  </si>
  <si>
    <t>弄汪村</t>
  </si>
  <si>
    <t>5100001583727582</t>
  </si>
  <si>
    <t>西林县_产业发展_配套设施项目_西林县西平乡西平村西利屯那龙至威辣沙糖桔产业基地道路硬化工程</t>
  </si>
  <si>
    <t>西林县西平乡西平村西利屯那龙至威辣沙糖桔产业基地道路硬化工程</t>
  </si>
  <si>
    <t>5100001583730340</t>
  </si>
  <si>
    <t>西林县_产业发展_配套设施项目_西林县那佐苗族乡那佐村合汉屯威爱油茶产业基地道路硬化工程</t>
  </si>
  <si>
    <t>西林县那佐苗族乡那佐村合汉屯威爱油茶产业基地道路硬化工程</t>
  </si>
  <si>
    <t>5100001583731129</t>
  </si>
  <si>
    <t>西林县_产业发展_配套设施项目_西林县那佐苗族乡弄合村四组沙糖桔产业基地道路硬化项目</t>
  </si>
  <si>
    <t>5100001583733217</t>
  </si>
  <si>
    <t>西林县_产业发展_配套设施项目_西林县西平乡皿帖村八柴屯至渭才沙糖桔产业基地道路硬化工程</t>
  </si>
  <si>
    <t>5100001583734117</t>
  </si>
  <si>
    <t>西林县_产业发展_配套设施项目_西林县那佐苗族乡新隆村龙抗屯至李子沟玉米产业基地道路硬化项目</t>
  </si>
  <si>
    <t>西林县那佐苗族乡新隆村龙抗屯至李子沟玉米产业基地道路硬化项目</t>
  </si>
  <si>
    <t>5100001583737010</t>
  </si>
  <si>
    <t>西林县_产业发展_配套设施项目_西林县那佐苗族乡龙潭村八卡屯沙糖桔、杉木、油茶产业基地道路硬化工程（道班—未了）</t>
  </si>
  <si>
    <t>西林县那佐苗族乡龙潭村八卡屯沙糖桔、杉木、油茶产业基地道路硬化工程（道班—未了）</t>
  </si>
  <si>
    <t>5100001583739159</t>
  </si>
  <si>
    <t>西林县_产业发展_配套设施项目_西林县那佐苗族乡那佐村合汉屯长马油茶产业基地道路硬化工程</t>
  </si>
  <si>
    <t>西林县那佐苗族乡那佐村合汉屯长马油茶产业基地道路硬化工程</t>
  </si>
  <si>
    <t>5100001583741299</t>
  </si>
  <si>
    <t>西林县_产业发展_配套设施项目_西林县西平乡木顶村木顶屯八渡至渭鲁林场沙糖桔产业基地道路硬化工程</t>
  </si>
  <si>
    <t>5100001583741682</t>
  </si>
  <si>
    <t>西林县_产业发展_配套设施项目_西林县西平乡皿帖村八柴屯杉木、油茶基地产业桥梁建设项目</t>
  </si>
  <si>
    <t>西林县西平乡皿帖村八柴屯杉木、油茶基地产业桥梁建设项目</t>
  </si>
  <si>
    <t>5100001583746198</t>
  </si>
  <si>
    <t>西林县_产业发展_配套设施项目_西林县足别瑶族苗族乡足别村足别屯干田坝方向岔路到尚半坡沙糖桔产业基地道路硬化工程</t>
  </si>
  <si>
    <t>西林县足别瑶族苗族乡足别村足别屯干田坝方向岔路到尚半坡沙糖桔产业基地道路硬化工程</t>
  </si>
  <si>
    <t>足别村</t>
  </si>
  <si>
    <t>5100001583809590</t>
  </si>
  <si>
    <t>西林县_产业发展_配套设施项目_西林县足别瑶族苗族乡央龙村六单屯干田保岔路候车室至田棚粮食产业基地道路硬化路工程</t>
  </si>
  <si>
    <t>5100001583810254</t>
  </si>
  <si>
    <t>西林县_产业发展_配套设施项目_西林县足别瑶族苗族乡央龙村集体经济油茶、八角园产业基地道路硬化路工程</t>
  </si>
  <si>
    <t>西林县足别瑶族苗族乡央龙村集体经济油茶、八角园产业基地道路硬化路工程</t>
  </si>
  <si>
    <t>5100001583810551</t>
  </si>
  <si>
    <t>西林县_产业发展_配套设施项目_西林县足别瑶族苗族乡平木村央报屯至那朋油茶产业基地道路硬化工程</t>
  </si>
  <si>
    <t>5100001583811246</t>
  </si>
  <si>
    <t>西林县_产业发展_配套设施项目_西林县那劳镇新寨村那骂屯至平上二组糖料蔗产业基地道路硬化工程</t>
  </si>
  <si>
    <t>5100001583813521</t>
  </si>
  <si>
    <t>西林县_产业发展_配套设施项目_西林县那劳镇顶蚌村吴团屯至梁子经济林产业基地路硬化项目</t>
  </si>
  <si>
    <t>西林县那劳镇顶蚌村吴团屯至梁子经济林产业基地路硬化项目</t>
  </si>
  <si>
    <t>5100001583813839</t>
  </si>
  <si>
    <t>西林县_产业发展_配套设施项目_西林县那劳镇洞坚村弄南屯弄南老寨至那班水果产业基地道路硬化工程</t>
  </si>
  <si>
    <t>5100001583814029</t>
  </si>
  <si>
    <t>西林县_产业发展_配套设施项目_西林县那劳镇洞坚村洞坚屯平现柑橘产业基地道路硬化工程</t>
  </si>
  <si>
    <t>西林县那劳镇洞坚村洞坚屯平现柑橘产业基地道路硬化工程</t>
  </si>
  <si>
    <t>5100001583815576</t>
  </si>
  <si>
    <t>西林县_产业发展_配套设施项目_西林县那劳镇那劳村老街屯平老粮油产业基地道路硬化工程</t>
  </si>
  <si>
    <t>西林县那劳镇那劳村老街屯平老粮油产业基地道路硬化工程</t>
  </si>
  <si>
    <t>5100001583815755</t>
  </si>
  <si>
    <t>西林县_产业发展_配套设施项目_西林县那劳镇斗皇村一二组至那泵田集体经济产业基地砂石路工程</t>
  </si>
  <si>
    <t>5100001583816001</t>
  </si>
  <si>
    <t>西林县_产业发展_配套设施项目_西林县那劳镇斗皇村渭皇屯正和牧业产业基地生产道路工程（二期）</t>
  </si>
  <si>
    <t>5100001583816086</t>
  </si>
  <si>
    <t>西林县_产业发展_配套设施项目_西林县八达镇坝林村坝林屯至毛桃沟沙糖桔产业基地道路硬化工程</t>
  </si>
  <si>
    <t>5100001583849410</t>
  </si>
  <si>
    <t>西林县_产业发展_配套设施项目_西林县八达镇土黄村那汪桥头至杭垌地沙糖桔产业基地道路硬化工程</t>
  </si>
  <si>
    <t>5100001583850101</t>
  </si>
  <si>
    <t>西林县_产业发展_配套设施项目_西林县八达镇红星村平用屯至水源头沙糖桔产业基地道路硬化工程</t>
  </si>
  <si>
    <t>西林县八达镇红星村平用屯至水源头沙糖桔产业基地道路硬化工程</t>
  </si>
  <si>
    <t>5100001583851051</t>
  </si>
  <si>
    <t>西林县_产业发展_配套设施项目_西林县八达镇周帮村周帮电站到河新屯养牛坡玉米、沙糖桔产业基地道路硬化工程</t>
  </si>
  <si>
    <t>5100001583851903</t>
  </si>
  <si>
    <t>西林县_产业发展_配套设施项目_西林县八达镇那卡村黄扭屯那岩坡特色农产品加工厂配套设施项目</t>
  </si>
  <si>
    <t>5100001583853367</t>
  </si>
  <si>
    <t>西林县_产业发展_配套设施项目_西林县西平乡者怀村者怀屯沙糖桔、油茶基地产业桥梁建设项目</t>
  </si>
  <si>
    <t>西林县西平乡者怀村者怀屯沙糖桔、油茶基地产业桥梁建设项目</t>
  </si>
  <si>
    <t>5100001583854551</t>
  </si>
  <si>
    <t>西林县_乡村建设行动_农村基础设施（含产业配套基础设施）_西林县八达镇新达村新红屯新红二组沙糖桔基地产业桥梁建设项目</t>
  </si>
  <si>
    <t>西林县八达镇新达村新红屯新红二组沙糖桔基地产业桥梁建设项目</t>
  </si>
  <si>
    <t>5100001583856592</t>
  </si>
  <si>
    <t>西林县_乡村建设行动_农村基础设施（含产业配套基础设施）_西林县八达镇木呈村小木屯沙糖桔基地产业桥梁建设项目</t>
  </si>
  <si>
    <t>西林县八达镇木呈村小木屯沙糖桔基地产业桥梁建设项目</t>
  </si>
  <si>
    <t>木呈村</t>
  </si>
  <si>
    <t>5100001583859313</t>
  </si>
  <si>
    <t>西林县_乡村建设行动_农村基础设施（含产业配套基础设施）_西林县八达镇那卡村八门屯尾门沟沙糖桔基地产业桥梁建设项目</t>
  </si>
  <si>
    <t>西林县八达镇那卡村八门屯尾门沟沙糖桔基地产业桥梁建设项目</t>
  </si>
  <si>
    <t>5100001583861087</t>
  </si>
  <si>
    <t>西林县_产业发展_配套设施项目_西林县马蚌镇马蚌村下者弄屯村道至沈家湾水稻产业基地路硬化工程</t>
  </si>
  <si>
    <t>5100001584011212</t>
  </si>
  <si>
    <t>西林县_产业发展_配套设施项目_西林县马蚌镇马蚌村上者弄屯高速路涵洞口至上者弄水库水稻产业基地路硬化工程</t>
  </si>
  <si>
    <t>西林县马蚌镇马蚌村上者弄屯高速路涵洞口至上者弄水库水稻产业基地路硬化工程</t>
  </si>
  <si>
    <t>5100001584014326</t>
  </si>
  <si>
    <t>西林县_产业发展_配套设施项目_西林县马蚌镇八大河村平寨屯至板央屯沙糖桔、油茶产业基地道路工程</t>
  </si>
  <si>
    <t>5100001584016320</t>
  </si>
  <si>
    <t>西林县_产业发展_配套设施项目_西林县马蚌镇合社村合社屯那熬到红绸屯油茶产业基地道路硬化工程</t>
  </si>
  <si>
    <t>西林县马蚌镇合社村合社屯那熬到红绸屯油茶产业基地道路硬化工程</t>
  </si>
  <si>
    <t>5100001584019356</t>
  </si>
  <si>
    <t>西林县_产业发展_配套设施项目_西林县马蚌镇浪吉村那岩屯坝岩至坝卡软枝油茶基产业基地道路硬化工程</t>
  </si>
  <si>
    <t>5100001584021502</t>
  </si>
  <si>
    <t>西林县_产业发展_配套设施项目_西林县马蚌镇鲁维村平碰屯渭卡沟油茶产业基地道路硬化工程</t>
  </si>
  <si>
    <t>西林县马蚌镇鲁维村平碰屯渭卡沟油茶产业基地道路硬化工程</t>
  </si>
  <si>
    <t>鲁维村</t>
  </si>
  <si>
    <t>5100001584023624</t>
  </si>
  <si>
    <t>西林县_产业发展_配套设施项目_西林县普合苗族乡大河村渭理屯渭理沟沙糖桔产业基地道路硬化工程</t>
  </si>
  <si>
    <t>5100001584108801</t>
  </si>
  <si>
    <t>西林县_产业发展_配套设施项目_西林县普合苗族乡者底村新建上伟徕至豆腐沟沙糖桔产业基地道路硬化项目</t>
  </si>
  <si>
    <t>带动生产，就业务工</t>
  </si>
  <si>
    <t>5100001584110244</t>
  </si>
  <si>
    <t>西林县_产业发展_配套设施项目_西林县普合苗族乡者底村者底屯陆基循环生态渔业养殖基地产业道路硬化工程</t>
  </si>
  <si>
    <t>5100001584110782</t>
  </si>
  <si>
    <t>西林县_乡村建设行动_农村基础设施（含产业配套基础设施）_西林县普合苗族乡普合村八行屯八行生态水果示范园产业桥梁建设项目</t>
  </si>
  <si>
    <t>5100001584114212</t>
  </si>
  <si>
    <t>西林县_产业发展_配套设施项目_西林县古障镇央革村罗炮屯茶叶产业基地道路硬化工程</t>
  </si>
  <si>
    <t>5100001584390081</t>
  </si>
  <si>
    <t>西林县_产业发展_配套设施项目_西林县古障镇央革村潭龙二道班屯至罗鲁沟沙糖桔、茶叶产业基地道路硬化工程</t>
  </si>
  <si>
    <t>5100001584390407</t>
  </si>
  <si>
    <t>西林县_产业发展_配套设施项目_西林县古障镇妈蒿村妈蒿水库至文洞屯沙糖桔产业基地道路硬化工程</t>
  </si>
  <si>
    <t>5100001584391000</t>
  </si>
  <si>
    <t>西林县_产业发展_配套设施项目_西林县古障镇者夯村下者屯渭额沙糖桔产业基地道路硬化工程</t>
  </si>
  <si>
    <t>5100001584391346</t>
  </si>
  <si>
    <t>西林县_产业发展_配套设施项目_西林县古障镇同乐村那妈至那上沙糖桔产业基地道路硬化工程</t>
  </si>
  <si>
    <t>5100001584391806</t>
  </si>
  <si>
    <t>西林县_产业发展_配套设施项目_西林县古障镇同乐村水泥坝至陆燕坡沙糖桔产业基地道路硬化工程</t>
  </si>
  <si>
    <t>西林县古障镇同乐村水泥坝至陆燕坡沙糖桔产业基地道路硬化工程</t>
  </si>
  <si>
    <t>5100001584393421</t>
  </si>
  <si>
    <t>西林县_产业发展_配套设施项目_西林县足别瑶族苗族乡板桥村团结屯岩标沙糖桔产业基地道路硬化工程</t>
  </si>
  <si>
    <t>西林县足别瑶族苗族乡板桥村团结屯岩标沙糖桔产业基地道路硬化工程</t>
  </si>
  <si>
    <t>5100001584425489</t>
  </si>
  <si>
    <t>西林县_产业发展_配套设施项目_西林县古障镇陇正村为林屯路口至发射水果、茶叶产业基地道路硬化工程</t>
  </si>
  <si>
    <t>5100001584441660</t>
  </si>
  <si>
    <t>西林县_产业发展_配套设施项目_西林县古障镇者黑村下者黑屯通往大平山沙糖桔产业基地道路硬化工程</t>
  </si>
  <si>
    <t>5100001584441868</t>
  </si>
  <si>
    <t>西林县_产业发展_配套设施项目_西林县古障镇古障村尖尖山至岳家湾沙糖桔产业基地道路硬化工程</t>
  </si>
  <si>
    <t>西林县古障镇古障村尖尖山至岳家湾沙糖桔产业基地道路硬化工程</t>
  </si>
  <si>
    <t>5100001584442007</t>
  </si>
  <si>
    <t>西林县_乡村建设行动_农村基础设施（含产业配套基础设施）_西林县古障镇央革村勒德屯沙糖桔基地产业桥梁建设项目</t>
  </si>
  <si>
    <t>5100001584442183</t>
  </si>
  <si>
    <t>西林县_乡村建设行动_农村基础设施（含产业配套基础设施）_西林县古障镇者夯村那友屯至渭秋屯沙糖桔基地产业桥梁建设项目</t>
  </si>
  <si>
    <t>5100001584442243</t>
  </si>
  <si>
    <t>西林县_乡村建设行动_农村基础设施（含产业配套基础设施）_西林县古障镇者夯村那友屯沙糖桔基地产业桥梁建设项目</t>
  </si>
  <si>
    <t>5100001584442314</t>
  </si>
  <si>
    <t>西林县_乡村建设行动_农村基础设施（含产业配套基础设施）_西林县古障镇央达村上央屯罗么沟沙糖桔基地产业桥梁建设项目</t>
  </si>
  <si>
    <t>5100001584442364</t>
  </si>
  <si>
    <t>西林县_乡村建设行动_农村基础设施（含产业配套基础设施）_西林县古障镇那哈村落沙屯沙糖桔、杉木基地产业桥梁建设项目</t>
  </si>
  <si>
    <t>西林县古障镇那哈村落沙屯沙糖桔、杉木基地产业桥梁建设项目</t>
  </si>
  <si>
    <t>5100001584442418</t>
  </si>
  <si>
    <t>西林县_乡村建设行动_农村基础设施（含产业配套基础设施）_西林县古障镇猫街村布常屯那科索沙糖桔基地产业桥梁建设项目</t>
  </si>
  <si>
    <t>西林县古障镇猫街村布常屯那科索沙糖桔基地产业桥梁建设项目</t>
  </si>
  <si>
    <t>5100001584442524</t>
  </si>
  <si>
    <t>西林县_乡村建设行动_农村基础设施（含产业配套基础设施）_西林县古障镇猫街村丫口屯洛爱沙糖桔、茶叶基地产业桥梁建设项目</t>
  </si>
  <si>
    <t>西林县古障镇猫街村丫口屯洛爱沙糖桔、茶叶基地产业桥梁建设项目</t>
  </si>
  <si>
    <t>5100001584442561</t>
  </si>
  <si>
    <t>西林县_乡村建设行动_农村基础设施（含产业配套基础设施）_西林县古障镇泥洞村泥洞屯沙糖桔基地产业桥梁建设项目</t>
  </si>
  <si>
    <t>西林县古障镇泥洞村泥洞屯沙糖桔基地产业桥梁建设项目</t>
  </si>
  <si>
    <t>5100001584442634</t>
  </si>
  <si>
    <t>西林县_乡村建设行动_农村基础设施（含产业配套基础设施）_西林县古障镇者夯村那友屯至红旗坡沙糖桔基地产业桥梁建设项目</t>
  </si>
  <si>
    <t>西林县古障镇者夯村那友屯至红旗坡沙糖桔基地产业桥梁建设项目</t>
  </si>
  <si>
    <t>5100001584442711</t>
  </si>
  <si>
    <t>西林县_乡村建设行动_农村基础设施（含产业配套基础设施）_西林县古障镇古障村新建塘汪屯沙糖桔基地产业桥梁建设项目</t>
  </si>
  <si>
    <t>西林县古障镇古障村新建塘汪屯沙糖桔基地产业桥梁建设项目</t>
  </si>
  <si>
    <t>5100001584442797</t>
  </si>
  <si>
    <t>西林县_产业发展_配套设施项目_西林超年高品质产业园项目全产业链提升项目</t>
  </si>
  <si>
    <t>5100001586876068</t>
  </si>
  <si>
    <t>西林县_产业发展_配套设施项目_西林县麻鸭地理标志产品特色农业开发项目</t>
  </si>
  <si>
    <t>西林县麻鸭地理标志产品特色农业开发项目</t>
  </si>
  <si>
    <t>5100001586876422</t>
  </si>
  <si>
    <t>西林县_产业发展_配套设施项目_西林县八达镇坡皿村坡皿屯至那卡村志色屯水稻、沙糖桔产业基地道路硬化工程</t>
  </si>
  <si>
    <t>5100001588626968</t>
  </si>
  <si>
    <t>西林县_产业发展_配套设施项目_西林县古障镇古障村坡岩屯未朱沟至六独沟沙糖桔产业基地道路硬化工程</t>
  </si>
  <si>
    <t>西林县古障镇古障村坡岩屯未朱沟至六独沟沙糖桔产业基地道路硬化工程</t>
  </si>
  <si>
    <t>5100001588630270</t>
  </si>
  <si>
    <t>西林县_产业发展_配套设施项目_西林县马蚌镇浪吉村那岩屯沙糖桔、油茶基地产业桥梁建设项目</t>
  </si>
  <si>
    <t>西林县马蚌镇浪吉村那岩屯沙糖桔、油茶基地产业桥梁建设项目</t>
  </si>
  <si>
    <t>5100001588631445</t>
  </si>
  <si>
    <t>西林县_产业发展_配套设施项目_西林县那佐苗族乡坝盆村坝盆屯至弄汪村沙蒿屯路口水稻产业基地道路硬化工程</t>
  </si>
  <si>
    <t>西林县那佐苗族乡坝盆村坝盆屯至弄汪村沙蒿屯路口水稻产业基地道路硬化工程</t>
  </si>
  <si>
    <t>坝盆村</t>
  </si>
  <si>
    <t>5100001588633618</t>
  </si>
  <si>
    <t>西林县_产业发展_配套设施项目_西林县马蚌镇八大河村板央屯至教关屯油茶、沙糖桔产业基地道路工程</t>
  </si>
  <si>
    <t>5100001589059030</t>
  </si>
  <si>
    <t>西林县_产业发展_配套设施项目_西林县马蚌镇八大河村教关屯至蚌关屯油茶、沙糖桔产业基地道路工程</t>
  </si>
  <si>
    <t>5100001589059976</t>
  </si>
  <si>
    <t>西林县_产业发展_配套设施项目_西林县古障镇西舍村西约屯寨子至渭南沟沙糖桔产业基地道路硬化工程</t>
  </si>
  <si>
    <t>5100001624749489</t>
  </si>
  <si>
    <t>西林县_产业发展_配套设施项目_西林县古障镇周约村高亩屯同章沙糖桔基地产业桥梁建设项目</t>
  </si>
  <si>
    <t>5100001624753180</t>
  </si>
  <si>
    <t>西林县_产业发展_配套设施项目_西林县古障镇泥洞村落徕至落央沙糖桔、茶叶基地产业桥梁建设项目</t>
  </si>
  <si>
    <t>5100001624757214</t>
  </si>
  <si>
    <t>西林县_产业发展_配套设施项目_西林县古障镇大房村上八保屯硕各里沙糖桔、茶叶基地产业桥梁建设项目</t>
  </si>
  <si>
    <t>5100001624758456</t>
  </si>
  <si>
    <t>西林县_产业发展_配套设施项目_西林县西平乡皿帖村中寨屯大桥至渭路沙糖桔产业基地道路硬化工程</t>
  </si>
  <si>
    <t>5100001624762809</t>
  </si>
  <si>
    <t>西林县_产业发展_配套设施项目_西林县西平乡高维村伟布屯渭龙标沟口至渭龙标沟头沙糖桔产业基地道路硬化工程</t>
  </si>
  <si>
    <t>5100001624763879</t>
  </si>
  <si>
    <t>西林县_产业发展_配套设施项目_西林县八达镇坡皿村弄楼屯沙糖桔产业基地道路硬化工程</t>
  </si>
  <si>
    <t>5100001624770567</t>
  </si>
  <si>
    <t>西林县_产业发展_配套设施项目_西林县八达镇新达村句町咖啡试验站区域性种植试验基地配套设施项目</t>
  </si>
  <si>
    <t>5100001624770830</t>
  </si>
  <si>
    <t>西林县_产业发展_配套设施项目_西林县那佐苗族乡垌硝村垌硝屯油茶产业基地道路硬化工程</t>
  </si>
  <si>
    <t>5100001624806220</t>
  </si>
  <si>
    <t>西林县_产业发展_配套设施项目_西林县那佐苗族乡渭洪村下渭贡屯至卫阳沟沙糖桔产业基地道路硬化工程（续建）</t>
  </si>
  <si>
    <t>5100001624815173</t>
  </si>
  <si>
    <t>西林县_产业发展_配套设施项目_西林县普合苗族乡者甲贡柑生态产业园产业基地道路硬化工程（续建）</t>
  </si>
  <si>
    <t>5100001624834332</t>
  </si>
  <si>
    <t>西林县_产业发展_配套设施项目_西林县足别瑶族苗族乡板桥村六川屯至维燕杉木产业基地道路硬化工程（续建）</t>
  </si>
  <si>
    <t>5100001624875127</t>
  </si>
  <si>
    <t>西林县_产业发展_配套设施项目_西林县马蚌镇武定村武定屯至罗桃屯沙糖桔、油茶产业基地道路硬化工程（续建）</t>
  </si>
  <si>
    <t>5100001625396229</t>
  </si>
  <si>
    <t>产业服务支撑项目</t>
  </si>
  <si>
    <t>智慧农业</t>
  </si>
  <si>
    <t>西林县_产业发展_产业服务支撑项目_西林县2025年柑橘蓟马、黄龙病综合防控项目</t>
  </si>
  <si>
    <t>5100001624895992</t>
  </si>
  <si>
    <t>人才培养</t>
  </si>
  <si>
    <t>西林县_产业发展_产业服务支撑项目_西林县2025年新型经营主体培训</t>
  </si>
  <si>
    <t>5100001584094312</t>
  </si>
  <si>
    <t>金融保险配套项目</t>
  </si>
  <si>
    <t>小额贷款贴息</t>
  </si>
  <si>
    <t>西林县_产业发展_金融保险配套项目_西林县2025年脱贫人口小额信贷贴息</t>
  </si>
  <si>
    <t>5100001584083429</t>
  </si>
  <si>
    <t>新型农村集体经济发展项目</t>
  </si>
  <si>
    <t>西林县_产业发展_新型农村集体经济发展项目_西林县2025年村集体经济项目</t>
  </si>
  <si>
    <t>5100001624944379</t>
  </si>
  <si>
    <t>务工补助</t>
  </si>
  <si>
    <t>交通费补助</t>
  </si>
  <si>
    <t>西林县_就业项目_务工补助_西林县西平乡2025年脱贫劳动力跨省就业一次性交通补助</t>
  </si>
  <si>
    <t>5100001624767581</t>
  </si>
  <si>
    <t>西林县_就业项目_务工补助_西林县八达镇2025年脱贫劳动力跨省就业一次性交通补助</t>
  </si>
  <si>
    <t>5100001624770968</t>
  </si>
  <si>
    <t>西林县_就业项目_务工补助_西林县足别瑶族苗族乡2025年脱贫劳动力跨省就业一次性交通补助</t>
  </si>
  <si>
    <t>就业务工</t>
  </si>
  <si>
    <t>5100001624774365</t>
  </si>
  <si>
    <t>西林县_就业项目_务工补助_西林县2025年那劳镇脱贫劳动力跨省就业一次性交通补助</t>
  </si>
  <si>
    <t>5100001624808895</t>
  </si>
  <si>
    <t>西林县_就业项目_务工补助_西林县那佐苗族乡2025年脱贫劳动力跨省就业一次性交通补助</t>
  </si>
  <si>
    <t>5100001624821788</t>
  </si>
  <si>
    <t>西林县_就业项目_务工补助_西林县普合苗族乡2025年脱贫劳动力跨省就业一次性交通补助</t>
  </si>
  <si>
    <t>5100001624839462</t>
  </si>
  <si>
    <t>西林县_就业项目_务工补助_西林县古障镇2025年脱贫劳动力跨省就业一次性交通补助</t>
  </si>
  <si>
    <t>5100001625116421</t>
  </si>
  <si>
    <t>西林县_就业项目_务工补助_西林县马蚌镇2025年脱贫劳动力跨省就业一次性交通补助</t>
  </si>
  <si>
    <t>5100001625398932</t>
  </si>
  <si>
    <t>生产奖补、劳务补助等</t>
  </si>
  <si>
    <t>西林县_就业项目_务工补助_西林县西平乡2025年脱贫劳动力县域内稳定就业劳务补助</t>
  </si>
  <si>
    <t>5100001624768287</t>
  </si>
  <si>
    <t>西林县_就业项目_务工补助_西林县八达镇2025年脱贫劳动力县域内稳定就业劳务补助</t>
  </si>
  <si>
    <t>5100001624771081</t>
  </si>
  <si>
    <t>西林县_就业项目_务工补助_西林县足别瑶族苗族乡2025年脱贫劳动力县域内稳定就业劳务补助</t>
  </si>
  <si>
    <t>5100001624774461</t>
  </si>
  <si>
    <t>西林县_就业项目_务工补助_西林县2025年那劳镇脱贫劳动力县域内稳定就业劳务补助</t>
  </si>
  <si>
    <t>5100001624810993</t>
  </si>
  <si>
    <t>西林县_就业项目_务工补助_西林县那佐苗族乡2025年脱贫劳动力县域内稳定就业劳务补助</t>
  </si>
  <si>
    <t>5100001624823303</t>
  </si>
  <si>
    <t>西林县_就业项目_务工补助_西林县普合苗族乡2025年脱贫劳动力县域内稳定就业劳务补助</t>
  </si>
  <si>
    <t>5100001624852742</t>
  </si>
  <si>
    <t>西林县_就业项目_务工补助_西林县古障镇2025年脱贫劳动力县域内稳定就业劳务补助</t>
  </si>
  <si>
    <t>5100001625117014</t>
  </si>
  <si>
    <t>西林县_就业项目_务工补助_西林县马蚌镇2025年脱贫劳动力县域内稳定就业劳务补助</t>
  </si>
  <si>
    <t>5100001625401549</t>
  </si>
  <si>
    <t>公益性岗位</t>
  </si>
  <si>
    <t>西林县_就业项目_公益性岗位_西林县2025年乡村建设公益性岗位</t>
  </si>
  <si>
    <t>5100001584096519</t>
  </si>
  <si>
    <t>农村基础设施（含产业配套基础设施）</t>
  </si>
  <si>
    <t>农村道路建设（通村路、通户路、小型桥梁等）</t>
  </si>
  <si>
    <t>西林县_乡村建设行动_农村基础设施（含产业配套基础设施）_西林县那佐苗族乡那佐村那来屯新寨屯进村入户道路硬化工程</t>
  </si>
  <si>
    <t>西林县那佐苗族乡那佐村那来屯新寨屯进村入户道路硬化工程</t>
  </si>
  <si>
    <t>5100001583753408</t>
  </si>
  <si>
    <t>西林县_乡村建设行动_农村基础设施（含产业配套基础设施）_西林县那佐苗族乡龙潭村岩卡屯坡龙进村入户道路硬化工程</t>
  </si>
  <si>
    <t>西林县那佐苗族乡龙潭村岩卡屯坡龙进村入户道路硬化工程</t>
  </si>
  <si>
    <t>5100001583755649</t>
  </si>
  <si>
    <t>西林县_乡村建设行动_农村基础设施（含产业配套基础设施）_西林县那佐苗族乡达下村巴林屯往村部方向村级道路塌方清理维修工程</t>
  </si>
  <si>
    <t>西林县那佐苗族乡达下村巴林屯往村部方向村级道路塌方清理维修工程</t>
  </si>
  <si>
    <t>5100001583762298</t>
  </si>
  <si>
    <t>西林县_乡村建设行动_农村基础设施（含产业配套基础设施）_西林县那佐苗族乡弄合村进屯路口（多地）道路硬化工程</t>
  </si>
  <si>
    <t>西林县那佐苗族乡弄合村进屯路口（多地）道路硬化工程</t>
  </si>
  <si>
    <t>5100001583763843</t>
  </si>
  <si>
    <t>西林县_乡村建设行动_农村基础设施（含产业配套基础设施）_西林县那佐苗族乡新隆村良垌屯至西洋江码头道路水毁修复工程</t>
  </si>
  <si>
    <t>西林县那佐苗族乡新隆村良垌屯至西洋江码头道路水毁修复工程</t>
  </si>
  <si>
    <t>5100001583765493</t>
  </si>
  <si>
    <t>西林县_乡村建设行动_农村基础设施（含产业配套基础设施）_西林县足别瑶族苗族乡足别村布合屯布合下寨通屯道路提升工程</t>
  </si>
  <si>
    <t>西林县足别瑶族苗族乡足别村布合屯布合下寨通屯道路提升工程</t>
  </si>
  <si>
    <t>5100001583809986</t>
  </si>
  <si>
    <t>西林县_乡村建设行动_农村基础设施（含产业配套基础设施）_西林县那劳镇新寨村环村公路维修项目</t>
  </si>
  <si>
    <t>西林县那劳镇新寨村环村公路维修项目</t>
  </si>
  <si>
    <t>5100001583816472</t>
  </si>
  <si>
    <t>西林县_乡村建设行动_农村基础设施（含产业配套基础设施）_西林县西平乡那务村那务屯新寨进屯道路硬化工程</t>
  </si>
  <si>
    <t>西林县西平乡那务村那务屯新寨进屯道路硬化工程</t>
  </si>
  <si>
    <t>5100001583856176</t>
  </si>
  <si>
    <t>西林县_乡村建设行动_农村基础设施（含产业配套基础设施）_西林县八达镇花贡村伟么屯进村入户道路硬化项目</t>
  </si>
  <si>
    <t>西林县八达镇花贡村伟么屯进村入户道路硬化项目</t>
  </si>
  <si>
    <t>花贡村</t>
  </si>
  <si>
    <t>5100001583862008</t>
  </si>
  <si>
    <t>西林县_乡村建设行动_农村基础设施（含产业配套基础设施）_西林县西平乡皿帖村八柴屯进村入户道路硬化工程</t>
  </si>
  <si>
    <t>5100001583862299</t>
  </si>
  <si>
    <t>西林县_乡村建设行动_农村基础设施（含产业配套基础设施）_西林县八达镇土黄村土黄小学路口至那汪屯内主干道路维修项目</t>
  </si>
  <si>
    <t>5100001583863085</t>
  </si>
  <si>
    <t>西林县_乡村建设行动_农村基础设施（含产业配套基础设施）_西林县八达镇土黄村那汪屯老球场至效坡家环屯断头路修建项目</t>
  </si>
  <si>
    <t>西林县八达镇土黄村那汪屯老球场至效坡家环屯断头路修建项目</t>
  </si>
  <si>
    <t>5100001583863896</t>
  </si>
  <si>
    <t>西林县_乡村建设行动_农村基础设施（含产业配套基础设施）_西林县马蚌镇合社村合社屯握车到古障镇小八达通村沙石道路工程</t>
  </si>
  <si>
    <t>西林县马蚌镇合社村合社屯握车到古障镇小八达通村沙石道路工程</t>
  </si>
  <si>
    <t>5100001584026795</t>
  </si>
  <si>
    <t>西林县_乡村建设行动_农村基础设施（含产业配套基础设施）_西林县马蚌镇合社村红绸湾至渭母来通村屯道路硬化工程</t>
  </si>
  <si>
    <t>西林县马蚌镇合社村红绸湾至渭母来通村屯道路硬化工程</t>
  </si>
  <si>
    <t>5100001584028633</t>
  </si>
  <si>
    <t>西林县_乡村建设行动_农村基础设施（含产业配套基础设施）_西林县普合苗族乡大河村者甲屯进屯道路维修项目</t>
  </si>
  <si>
    <t>西林县普合苗族乡大河村者甲屯进屯道路维修项目</t>
  </si>
  <si>
    <t>5100001584114621</t>
  </si>
  <si>
    <t>西林县_乡村建设行动_农村基础设施（含产业配套基础设施）_西林县普合苗族乡二级路桥头至花龙至肖家湾至岩腊屯道路恢复工程</t>
  </si>
  <si>
    <t>西林县普合苗族乡二级路桥头至花龙至肖家湾至岩腊屯道路恢复工程</t>
  </si>
  <si>
    <t>5100001584115065</t>
  </si>
  <si>
    <t>西林县_乡村建设行动_农村基础设施（含产业配套基础设施）_西林县西平乡皿帖村中寨屯进村入户道路维修工程</t>
  </si>
  <si>
    <t>5100001584384509</t>
  </si>
  <si>
    <t>西林县_乡村建设行动_农村基础设施（含产业配套基础设施）_西林县足别瑶族苗族乡足别村白老屯道路水毁修复工程</t>
  </si>
  <si>
    <t>西林县足别瑶族苗族乡足别村白老屯道路水毁修复工程</t>
  </si>
  <si>
    <t>5100001584425570</t>
  </si>
  <si>
    <t>西林县_乡村建设行动_农村基础设施（含产业配套基础设施）_西林县足别瑶族苗族乡板桥村板桥屯旧桥头到那辽（地名）往平燕三级路交接位置公路水毁修复工程</t>
  </si>
  <si>
    <t>西林县足别瑶族苗族乡板桥村板桥屯旧桥头到那辽（地名）往平燕三级路交接位置公路水毁修复工程</t>
  </si>
  <si>
    <t>5100001584425651</t>
  </si>
  <si>
    <t>西林县_乡村建设行动_农村基础设施（含产业配套基础设施）_西林县古障镇同兴社区黄果园老寨进村入户路硬化项目工程</t>
  </si>
  <si>
    <t>西林县古障镇同兴社区黄果园老寨进村入户路硬化项目工程</t>
  </si>
  <si>
    <t>5100001584442813</t>
  </si>
  <si>
    <t>西林县_乡村建设行动_农村基础设施（含产业配套基础设施）_西林县古障镇周洞村达肯屯、上新寨屯寨子至垃圾池道路硬化工程</t>
  </si>
  <si>
    <t>西林县古障镇周洞村达肯屯、上新寨屯寨子至垃圾池道路硬化工程</t>
  </si>
  <si>
    <t>5100001584442937</t>
  </si>
  <si>
    <t>西林县_乡村建设行动_农村基础设施（含产业配套基础设施）_西林县古障镇西舍村西舍小寨至渭收通村屯道路硬化工程</t>
  </si>
  <si>
    <t>西林县古障镇西舍村西舍小寨至渭收通村屯道路硬化工程</t>
  </si>
  <si>
    <t>5100001584490571</t>
  </si>
  <si>
    <t>西林县_乡村建设行动_农村基础设施（含产业配套基础设施）_西林县古障镇央革村勒德屯入屯道路维修项目</t>
  </si>
  <si>
    <t>5100001584490621</t>
  </si>
  <si>
    <t>西林县_乡村建设行动_农村基础设施（含产业配套基础设施）_西林县古障镇者黑村上者屯至卡麦一屯道路维修工程</t>
  </si>
  <si>
    <t>5100001584490682</t>
  </si>
  <si>
    <t>西林县_乡村建设行动_农村基础设施（含产业配套基础设施）_西林县古障镇那哈村龙窝屯道路维修项目</t>
  </si>
  <si>
    <t>5100001584490707</t>
  </si>
  <si>
    <t>西林县_乡村建设行动_农村基础设施（含产业配套基础设施）_西林县古障镇水头村江陇屯至大新寨屯道路维修项目</t>
  </si>
  <si>
    <t>5100001584490734</t>
  </si>
  <si>
    <t>西林县_乡村建设行动_农村基础设施（含产业配套基础设施）_西林县古障镇花子寨村安马沟屯熊洞沟通屯道路维修项目</t>
  </si>
  <si>
    <t>5100001584490799</t>
  </si>
  <si>
    <t>西林县_乡村建设行动_农村基础设施（含产业配套基础设施）_西林县古障镇仙仁掌村仙仁掌屯至弄汪沟屯道路维修工程</t>
  </si>
  <si>
    <t>5100001584490831</t>
  </si>
  <si>
    <t>西林县_乡村建设行动_农村基础设施（含产业配套基础设施）_西林县古障镇大房村下八保屯桥头公路水毁修复工程</t>
  </si>
  <si>
    <t>5100001584490840</t>
  </si>
  <si>
    <t>西林县_乡村建设行动_农村基础设施（含产业配套基础设施）_西林县古障镇大房村上八保屯八未晒便民桥桥头路新建项目</t>
  </si>
  <si>
    <t>5100001584490864</t>
  </si>
  <si>
    <t>西林县_乡村建设行动_农村基础设施（含产业配套基础设施）_西林县古障镇陇正村者么屯屯级道路防护工程</t>
  </si>
  <si>
    <t>5100001584490871</t>
  </si>
  <si>
    <t>西林县_乡村建设行动_农村基础设施（含产业配套基础设施）_西林县马蚌镇合社村合社屯级道路维修工程</t>
  </si>
  <si>
    <t>5100001584548600</t>
  </si>
  <si>
    <t>西林县_乡村建设行动_农村基础设施（含产业配套基础设施）_西林县马蚌镇武定村武定屯道路维修工程</t>
  </si>
  <si>
    <t>5100001586259039</t>
  </si>
  <si>
    <t>西林县_乡村建设行动_农村基础设施（含产业配套基础设施）_西林县普合苗族乡文雅村龙浪屯至岩腊村三棵树屯道路恢复工程</t>
  </si>
  <si>
    <t>5100001588636677</t>
  </si>
  <si>
    <t>西林县_乡村建设行动_农村基础设施（含产业配套基础设施）_西林县古障镇水头村江陇屯为米沟至水头屯道路维修项目</t>
  </si>
  <si>
    <t>5100001624762125</t>
  </si>
  <si>
    <t>西林县_乡村建设行动_农村基础设施（含产业配套基础设施）_西林县古障镇者夯村渭秋通屯道路维修项目</t>
  </si>
  <si>
    <t>5100001624762760</t>
  </si>
  <si>
    <t>西林县_乡村建设行动_农村基础设施（含产业配套基础设施）_西林县古障镇同乐村二级路口至村部便民桥（续建）</t>
  </si>
  <si>
    <t>5100001624764168</t>
  </si>
  <si>
    <t>西林县_乡村建设行动_农村基础设施（含产业配套基础设施）_西林县古障镇西舍村上寨屯至卡列道路维修工程（续建）</t>
  </si>
  <si>
    <t>5100001624764638</t>
  </si>
  <si>
    <t>西林县_乡村建设行动_农村基础设施（含产业配套基础设施）_西林县西平乡者怀村那马屯进村入户道路硬化工程</t>
  </si>
  <si>
    <t>5100001624768956</t>
  </si>
  <si>
    <t>西林县_乡村建设行动_农村基础设施（含产业配套基础设施）_西林县西平乡八桥村八桥屯进村入户道路硬化项目</t>
  </si>
  <si>
    <t>5100001624769689</t>
  </si>
  <si>
    <t>西林县_乡村建设行动_农村基础设施（含产业配套基础设施）_西林县西平乡高维村高维屯进村入户道路硬化工程（续建）</t>
  </si>
  <si>
    <t>5100001624770025</t>
  </si>
  <si>
    <t>西林县_乡村建设行动_农村基础设施（含产业配套基础设施）_西林县西平乡者怀村那马屯那合产业便民桥工程（续建）</t>
  </si>
  <si>
    <t>5100001624770208</t>
  </si>
  <si>
    <t>西林县_乡村建设行动_农村基础设施（含产业配套基础设施）_西林县八达镇周帮村周帮屯至伟坝屯通屯道路硬化工程（易地搬迁后扶）（续建）</t>
  </si>
  <si>
    <t>5100001624771293</t>
  </si>
  <si>
    <t>西林县_乡村建设行动_农村基础设施（含产业配套基础设施）_西林县那劳镇那宾村顶务屯通屯道路维修项目</t>
  </si>
  <si>
    <t>5100001624811981</t>
  </si>
  <si>
    <t>西林县_乡村建设行动_农村基础设施（含产业配套基础设施）_西林县那劳镇那劳村岩扛通屯道路维修项目</t>
  </si>
  <si>
    <t>5100001624813268</t>
  </si>
  <si>
    <t>西林县_乡村建设行动_农村基础设施（含产业配套基础设施）_西林县那劳镇顶蚌村顶独屯入屯道路维修</t>
  </si>
  <si>
    <t>乡村建设项目库</t>
  </si>
  <si>
    <t>5100001624814156</t>
  </si>
  <si>
    <t>西林县_乡村建设行动_农村基础设施（含产业配套基础设施）_百色市西林县那劳镇斗皇村渭努屯道路维修</t>
  </si>
  <si>
    <t>5100001624814978</t>
  </si>
  <si>
    <t>西林县_乡村建设行动_农村基础设施（含产业配套基础设施）_西林县那佐苗族乡上马草村者怀屯进村入户道路维修工程</t>
  </si>
  <si>
    <t>5100001624836557</t>
  </si>
  <si>
    <t>西林县_乡村建设行动_农村基础设施（含产业配套基础设施）_西林县普合苗族乡新丰村乡村旅游入户路硬化改造工程（续建）</t>
  </si>
  <si>
    <t>带动生产，其他</t>
  </si>
  <si>
    <t>5100001624862371</t>
  </si>
  <si>
    <t>西林县_乡村建设行动_农村基础设施（含产业配套基础设施）_西林县马蚌镇那扛村冷水沟路口至西舍路口产业道路维修项目</t>
  </si>
  <si>
    <t>5100001625429652</t>
  </si>
  <si>
    <t>西林县_乡村建设行动_农村基础设施（含产业配套基础设施）_西林县马蚌镇合社村卡列屯至平纳屯通村道路扩建项目</t>
  </si>
  <si>
    <t>5100001625448647</t>
  </si>
  <si>
    <t>西林县_乡村建设行动_农村基础设施（含产业配套基础设施）_西林县红绸湾钓鱼基地至平纳沟通村道路扩建项目</t>
  </si>
  <si>
    <t>5100001625449259</t>
  </si>
  <si>
    <t>西林县_乡村建设行动_农村基础设施（含产业配套基础设施）_西林县马蚌镇八大河村平寨屯通村道路扩建项目</t>
  </si>
  <si>
    <t>5100001625450584</t>
  </si>
  <si>
    <t>产业路、资源路、旅游路建设</t>
  </si>
  <si>
    <t>西林县_乡村建设行动_农村基础设施（含产业配套基础设施）_西林县马蚌镇那扛村十拗路口至冷水沟路口产业道路维修项目</t>
  </si>
  <si>
    <t>5100001625447959</t>
  </si>
  <si>
    <t>西林县_乡村建设行动_农村基础设施（含产业配套基础设施）_西林县马蚌镇那扛桥头至农业农村码头道路改建项目</t>
  </si>
  <si>
    <t>5100001625449993</t>
  </si>
  <si>
    <t>西林县_乡村建设行动_农村基础设施（含产业配套基础设施）_西林县马蚌镇八大河村旅游码头配套道路项目</t>
  </si>
  <si>
    <t>5100001625451169</t>
  </si>
  <si>
    <t>农村供水保障设施建设</t>
  </si>
  <si>
    <t>西林县_乡村建设行动_农村基础设施（含产业配套基础设施）_西林县那佐苗族乡达下村新寨屯供水保障工程</t>
  </si>
  <si>
    <t>5100001583775920</t>
  </si>
  <si>
    <t>西林县_乡村建设行动_农村基础设施（含产业配套基础设施）_西林县那佐苗族乡弄汪村辖区饮水安全项目</t>
  </si>
  <si>
    <t>西林县那佐苗族乡弄汪村辖区饮水安全项目</t>
  </si>
  <si>
    <t>5100001583777382</t>
  </si>
  <si>
    <t>西林县_乡村建设行动_农村基础设施（含产业配套基础设施）_西林县足别瑶族苗族乡板桥村团结屯饮水维修工程</t>
  </si>
  <si>
    <t>西林县足别瑶族苗族乡板桥村团结屯饮水维修工程</t>
  </si>
  <si>
    <t>5100001583808604</t>
  </si>
  <si>
    <t>西林县_乡村建设行动_农村基础设施（含产业配套基础设施）_西林县八达镇周帮村龙弄、张家寨屯安全饮水项目</t>
  </si>
  <si>
    <t>西林县八达镇周帮村龙弄、张家寨屯安全饮水项目</t>
  </si>
  <si>
    <t>5100001583864879</t>
  </si>
  <si>
    <t>西林县_乡村建设行动_农村基础设施（含产业配套基础设施）_西林县八达镇土黄村供水提升改造工程</t>
  </si>
  <si>
    <t>西林县八达镇土黄村供水提升改造工程</t>
  </si>
  <si>
    <t>5100001583865965</t>
  </si>
  <si>
    <t>西林县_乡村建设行动_农村基础设施（含产业配套基础设施）_西林县八达镇周帮村河口屯供水保障工程</t>
  </si>
  <si>
    <t>西林县八达镇周帮村河口屯供水保障工程</t>
  </si>
  <si>
    <t>5100001583867137</t>
  </si>
  <si>
    <t>西林县_乡村建设行动_农村基础设施（含产业配套基础设施）_西林县八达镇周帮村龙帮屯供水保障工程</t>
  </si>
  <si>
    <t>5100001583869064</t>
  </si>
  <si>
    <t>西林县_乡村建设行动_农村基础设施（含产业配套基础设施）_西林县八达镇周帮村马土、马新屯供水保障工程</t>
  </si>
  <si>
    <t>5100001583870517</t>
  </si>
  <si>
    <t>西林县_乡村建设行动_农村基础设施（含产业配套基础设施）_西林县西平乡平上村老寨屯供水保障工程</t>
  </si>
  <si>
    <t>西林县西平乡平上村老寨屯供水保障工程</t>
  </si>
  <si>
    <t>5100001583888240</t>
  </si>
  <si>
    <t>西林县_乡村建设行动_农村基础设施（含产业配套基础设施）_西林县马蚌镇马蚌村综合寨屯饮水水池修建工程</t>
  </si>
  <si>
    <t>西林县马蚌镇马蚌村综合寨屯饮水水池修建工程</t>
  </si>
  <si>
    <t>5100001584038519</t>
  </si>
  <si>
    <t>西林县_乡村建设行动_农村基础设施（含产业配套基础设施）_西林县普合苗族乡者底村林场屯人畜饮水工程项目</t>
  </si>
  <si>
    <t>西林县普合苗族乡者底村林场屯人畜饮水工程项目</t>
  </si>
  <si>
    <t>5100001584119860</t>
  </si>
  <si>
    <t>西林县_乡村建设行动_农村基础设施（含产业配套基础设施）_西林县西平乡平上村新寨屯供水保障工程</t>
  </si>
  <si>
    <t>西林县西平乡平上村新寨屯供水保障工程</t>
  </si>
  <si>
    <t>5100001584232151</t>
  </si>
  <si>
    <t>西林县_乡村建设行动_农村基础设施（含产业配套基础设施）_西林县西平乡那务村那务屯新建饮水水池工程</t>
  </si>
  <si>
    <t>西林县西平乡那务村那务屯新建饮水水池工程</t>
  </si>
  <si>
    <t>5100001584234923</t>
  </si>
  <si>
    <t>西林县_乡村建设行动_农村基础设施（含产业配套基础设施）_西林县古障镇西舍村小八达屯新建水池项目</t>
  </si>
  <si>
    <t>5100001584491011</t>
  </si>
  <si>
    <t>西林县_乡村建设行动_农村基础设施（含产业配套基础设施）_西林县普合苗族乡平安村渭松屯饮水工程</t>
  </si>
  <si>
    <t>西林县普合苗族乡平安村渭松屯饮水工程</t>
  </si>
  <si>
    <t>5100001585725339</t>
  </si>
  <si>
    <t>西林县_乡村建设行动_农村基础设施（含产业配套基础设施）_西林县普合苗族乡岩腊村生活饮水工程</t>
  </si>
  <si>
    <t>西林县普合苗族乡岩腊村生活饮水工程</t>
  </si>
  <si>
    <t>5100001585725916</t>
  </si>
  <si>
    <t>西林县_乡村建设行动_农村基础设施（含产业配套基础设施）_西林县普合苗族乡者底村者底屯人畜饮水工程项目</t>
  </si>
  <si>
    <t>西林县普合苗族乡者底村者底屯人畜饮水工程项目</t>
  </si>
  <si>
    <t>5100001585726545</t>
  </si>
  <si>
    <t>西林县_乡村建设行动_农村基础设施（含产业配套基础设施）_西林县马蚌镇浪吉村饮水改造工程</t>
  </si>
  <si>
    <t>西林县马蚌镇浪吉村饮水改造工程</t>
  </si>
  <si>
    <t>5100001588637921</t>
  </si>
  <si>
    <t>西林县_乡村建设行动_农村基础设施（含产业配套基础设施）_西林县古障镇那哈村落沙屯供水保障工程</t>
  </si>
  <si>
    <t>5100001624769026</t>
  </si>
  <si>
    <t>西林县_乡村建设行动_农村基础设施（含产业配套基础设施）_西林县古障镇猫街村布常屯供水保障工程（续建）</t>
  </si>
  <si>
    <t>5100001624769219</t>
  </si>
  <si>
    <t>西林县_乡村建设行动_农村基础设施（含产业配套基础设施）_西林县古障镇那哈村吊达屯供水保障网改造工程（续建）</t>
  </si>
  <si>
    <t>5100001624769353</t>
  </si>
  <si>
    <t>西林县_乡村建设行动_农村基础设施（含产业配套基础设施）_西林县古障镇那哈村平佑屯提水改造工程（续建）</t>
  </si>
  <si>
    <t>5100001624769449</t>
  </si>
  <si>
    <t>西林县_乡村建设行动_农村基础设施（含产业配套基础设施）_西林县古障镇泥洞村小房屯供水保障工程（续建）</t>
  </si>
  <si>
    <t>5100001624769587</t>
  </si>
  <si>
    <t>西林县_乡村建设行动_农村基础设施（含产业配套基础设施）_西林县古障镇同乐村坡龙屯饮水管网维修安装工程（续建）</t>
  </si>
  <si>
    <t>5100001624769732</t>
  </si>
  <si>
    <t>西林县_乡村建设行动_农村基础设施（含产业配套基础设施）_西林县古障镇央达村碗厂屯供水保障工程（续建）</t>
  </si>
  <si>
    <t>5100001624769925</t>
  </si>
  <si>
    <t>西林县_乡村建设行动_农村基础设施（含产业配套基础设施）_西林县古障镇者夯村下者屯供水保障网改造工程（易地搬迁后扶）（续建）</t>
  </si>
  <si>
    <t>5100001624770034</t>
  </si>
  <si>
    <t>西林县_乡村建设行动_农村基础设施（含产业配套基础设施）_西林县古障镇者夯村上者屯供水管改造工程（续建）</t>
  </si>
  <si>
    <t>西林县,西林县</t>
  </si>
  <si>
    <t>5100001624770374</t>
  </si>
  <si>
    <t>西林县_乡村建设行动_农村基础设施（含产业配套基础设施）_西林县古障镇者夯村渭秋屯供水保障工程（续建）</t>
  </si>
  <si>
    <t>5100001624770495</t>
  </si>
  <si>
    <t>西林县_乡村建设行动_农村基础设施（含产业配套基础设施）_西林县西平乡八桥村八表屯供水保障工程</t>
  </si>
  <si>
    <t>5100001624771051</t>
  </si>
  <si>
    <t>西林县_乡村建设行动_农村基础设施（含产业配套基础设施）_西林县西平乡高维村平沙屯屯内供水保障工程</t>
  </si>
  <si>
    <t>5100001624771143</t>
  </si>
  <si>
    <t>西林县_乡村建设行动_农村基础设施（含产业配套基础设施）_西林县西平乡那俄村平燕屯供水保障工程</t>
  </si>
  <si>
    <t>5100001624771236</t>
  </si>
  <si>
    <t>西林县_乡村建设行动_农村基础设施（含产业配套基础设施）_西林县西平乡皿帖村木卡屯供水保障工程</t>
  </si>
  <si>
    <t>5100001624771340</t>
  </si>
  <si>
    <t>西林县_乡村建设行动_农村基础设施（含产业配套基础设施）_西林县西平乡木顶村木顶三组供水保障工程（续建）</t>
  </si>
  <si>
    <t>5100001624771412</t>
  </si>
  <si>
    <t>西林县_乡村建设行动_农村基础设施（含产业配套基础设施）_西林县西平乡西平村西利屯供水保障工程（续建）</t>
  </si>
  <si>
    <t>5100001624771477</t>
  </si>
  <si>
    <t>西林县_乡村建设行动_农村基础设施（含产业配套基础设施）_西林县西平乡者车村弄车屯老寨供水保障工程（续建）</t>
  </si>
  <si>
    <t>5100001624771581</t>
  </si>
  <si>
    <t>西林县_乡村建设行动_农村基础设施（含产业配套基础设施）_西林县西平乡者革村者革屯供水保障工程（续建）</t>
  </si>
  <si>
    <t>5100001624771681</t>
  </si>
  <si>
    <t>西林县_乡村建设行动_农村基础设施（含产业配套基础设施）_西林县西平乡者怀村者怀屯供水保障工程（续建）</t>
  </si>
  <si>
    <t>5100001624771793</t>
  </si>
  <si>
    <t>西林县_乡村建设行动_农村基础设施（含产业配套基础设施）_西林县八达镇那卡村志色屯、老肖屯安全饮水项目</t>
  </si>
  <si>
    <t>5100001624772018</t>
  </si>
  <si>
    <t>西林县_乡村建设行动_农村基础设施（含产业配套基础设施）_西林县八达镇坝弄村那哈屯老寨供水保障工程（续建）</t>
  </si>
  <si>
    <t>5100001624772083</t>
  </si>
  <si>
    <t>西林县_乡村建设行动_农村基础设施（含产业配套基础设施）_西林县八达镇龙保村下石炮屯供水保障工程（续建）</t>
  </si>
  <si>
    <t>5100001624772176</t>
  </si>
  <si>
    <t>西林县_乡村建设行动_农村基础设施（含产业配套基础设施）_西林县八达镇坡皿村豆腐屯安全饮水项目（续建）</t>
  </si>
  <si>
    <t>5100001624772269</t>
  </si>
  <si>
    <t>西林县_乡村建设行动_农村基础设施（含产业配套基础设施）_西林县八达镇旺子村碰竹屯下屯供水保障工程（续建）</t>
  </si>
  <si>
    <t>5100001624772353</t>
  </si>
  <si>
    <t>西林县_乡村建设行动_农村基础设施（含产业配套基础设施）_西林县足别瑶族苗族乡板桥村那叔屯供水保障工程</t>
  </si>
  <si>
    <t>5100001624775047</t>
  </si>
  <si>
    <t>西林县_乡村建设行动_农村基础设施（含产业配套基础设施）_西林县足别瑶族苗族乡央龙村央龙屯供水保障工程</t>
  </si>
  <si>
    <t>5100001624775135</t>
  </si>
  <si>
    <t>西林县_乡村建设行动_农村基础设施（含产业配套基础设施）_西林县足别乡平木村平雅屯供水管改造工程（续建）</t>
  </si>
  <si>
    <t>5100001624813805</t>
  </si>
  <si>
    <t>西林县_乡村建设行动_农村基础设施（含产业配套基础设施）_西林县足别瑶族苗族乡板桥村板桥屯供水保障工程（续建）</t>
  </si>
  <si>
    <t>5100001624814662</t>
  </si>
  <si>
    <t>西林县_乡村建设行动_农村基础设施（含产业配套基础设施）_西林县那劳镇新寨村平上一组供水保障工程（续建）</t>
  </si>
  <si>
    <t>5100001624823040</t>
  </si>
  <si>
    <t>西林县_乡村建设行动_农村基础设施（含产业配套基础设施）_西林县那劳镇那劳村么红屯供水保障工程</t>
  </si>
  <si>
    <t>5100001624823494</t>
  </si>
  <si>
    <t>西林县_乡村建设行动_农村基础设施（含产业配套基础设施）_西林县那劳镇斗皇村斗皇一二组供水保障管网改造工程（续建）</t>
  </si>
  <si>
    <t>5100001624824429</t>
  </si>
  <si>
    <t>西林县_乡村建设行动_农村基础设施（含产业配套基础设施）_西林县那劳镇那劳村宫保府新区供水保障管网改造工程（续建）</t>
  </si>
  <si>
    <t>5100001624824581</t>
  </si>
  <si>
    <t>西林县_乡村建设行动_农村基础设施（含产业配套基础设施）_西林县那佐苗族乡龙滩村街上屯供水保障工程（续建）</t>
  </si>
  <si>
    <t>5100001624868664</t>
  </si>
  <si>
    <t>西林县_乡村建设行动_农村基础设施（含产业配套基础设施）_西林县普合苗族乡平安村那当屯供水保障工程</t>
  </si>
  <si>
    <t>5100001624870562</t>
  </si>
  <si>
    <t>西林县_乡村建设行动_农村基础设施（含产业配套基础设施）_西林县那佐苗族乡永合村龙抗屯供水保障工程（易地搬迁后扶）（续建）</t>
  </si>
  <si>
    <t>5100001624870658</t>
  </si>
  <si>
    <t>西林县_乡村建设行动_农村基础设施（含产业配套基础设施）_西林县普合苗族乡新丰村供水保障工程</t>
  </si>
  <si>
    <t>5100001624873026</t>
  </si>
  <si>
    <t>西林县_乡村建设行动_农村基础设施（含产业配套基础设施）_西林县普合苗族乡文雅村龙浪屯提水供水保障工程（续建）</t>
  </si>
  <si>
    <t>5100001624874443</t>
  </si>
  <si>
    <t>西林县_乡村建设行动_农村基础设施（含产业配套基础设施）_西林县普合苗族乡文雅村沙石口屯供水保障工程（续建）</t>
  </si>
  <si>
    <t>5100001624875621</t>
  </si>
  <si>
    <t>西林县_乡村建设行动_农村基础设施（含产业配套基础设施）_西林县普合苗族乡者底村那良屯供水保障工程（续建）</t>
  </si>
  <si>
    <t>5100001624876463</t>
  </si>
  <si>
    <t>西林县_乡村建设行动_农村基础设施（含产业配套基础设施）_西林县足别瑶族苗族乡平木村那芒屯供水保障工程（续建）</t>
  </si>
  <si>
    <t>5100001624933650</t>
  </si>
  <si>
    <t>西林县_乡村建设行动_农村基础设施（含产业配套基础设施）_西林县马蚌镇八大河村平寨屯供水保障工程</t>
  </si>
  <si>
    <t>5100001625454354</t>
  </si>
  <si>
    <t>西林县_乡村建设行动_农村基础设施（含产业配套基础设施）_西林县马蚌镇武定村罗桃屯供水保障工程</t>
  </si>
  <si>
    <t>5100001625455382</t>
  </si>
  <si>
    <t>西林县_乡村建设行动_农村基础设施（含产业配套基础设施）_西林县马蚌镇火把村火把屯供水保障工程（续建）</t>
  </si>
  <si>
    <t>5100001625456376</t>
  </si>
  <si>
    <t>西林县_乡村建设行动_农村基础设施（含产业配套基础设施）_西林县马蚌镇三脚坡村弄达屯提水供水保障工程（续建）</t>
  </si>
  <si>
    <t>5100001625457222</t>
  </si>
  <si>
    <t>西林县_乡村建设行动_农村基础设施（含产业配套基础设施）_西林县马蚌镇三脚坡村新寨屯供水保障工程（续建）</t>
  </si>
  <si>
    <t>5100001625458309</t>
  </si>
  <si>
    <t>西林县_乡村建设行动_农村基础设施（含产业配套基础设施）_西林县八达镇红星村基础设施提升项目</t>
  </si>
  <si>
    <t>5100001624771172</t>
  </si>
  <si>
    <t>西林县_乡村建设行动_农村基础设施（含产业配套基础设施）_西林县八达镇红星村平用屯进村入户道路维修项目（续建）</t>
  </si>
  <si>
    <t>5100001624771400</t>
  </si>
  <si>
    <t>西林县_乡村建设行动_农村基础设施（含产业配套基础设施）_西林县八达镇红星村环境卫生整治提升项目（续建）</t>
  </si>
  <si>
    <t>5100001624771819</t>
  </si>
  <si>
    <t>人居环境整治</t>
  </si>
  <si>
    <t>农村污水治理</t>
  </si>
  <si>
    <t>西林县_乡村建设行动_人居环境整治_西林县那佐苗族乡龙滩村村庄整治提升工程</t>
  </si>
  <si>
    <t>5100001583767291</t>
  </si>
  <si>
    <t>西林县_乡村建设行动_人居环境整治_西林县那佐苗族乡母鲁村小米大屯排污沟项目工程</t>
  </si>
  <si>
    <t>5100001583772042</t>
  </si>
  <si>
    <t>西林县_乡村建设行动_人居环境整治_西林县那佐苗族乡那讪村沙梨屯排污沟</t>
  </si>
  <si>
    <t>5100001583773419</t>
  </si>
  <si>
    <t>西林县_乡村建设行动_人居环境整治_西林县足别瑶族苗族乡板桥村板桥屯农村排污工程</t>
  </si>
  <si>
    <t>西林县足别瑶族苗族乡板桥村板桥屯农村排污工程</t>
  </si>
  <si>
    <t>5100001583808184</t>
  </si>
  <si>
    <t>西林县_乡村建设行动_人居环境整治_西林县足别瑶族苗族乡南灰村坡鸦屯农村排污沟工程</t>
  </si>
  <si>
    <t>5100001583808843</t>
  </si>
  <si>
    <t>西林县_乡村建设行动_人居环境整治_西林县足别瑶族苗族乡南灰村南汪屯农村排污沟工程</t>
  </si>
  <si>
    <t>5100001583808993</t>
  </si>
  <si>
    <t>西林县_乡村建设行动_人居环境整治_西林县普合苗族乡普合村普驮屯新建雨污排水集中处理项目</t>
  </si>
  <si>
    <t>西林县普合苗族乡普合村普驮屯新建雨污排水集中处理项目</t>
  </si>
  <si>
    <t>5100001584116745</t>
  </si>
  <si>
    <t>西林县_乡村建设行动_人居环境整治_西林县普合苗族乡大河村母湖屯屯内排水防护工程</t>
  </si>
  <si>
    <t>5100001584118123</t>
  </si>
  <si>
    <t>西林县_乡村建设行动_人居环境整治_西林县古障镇泥洞村落徕屯排水排污项目</t>
  </si>
  <si>
    <t>5100001584490964</t>
  </si>
  <si>
    <t>西林县_乡村建设行动_人居环境整治_西林县古障镇周洞村炮台屯排污沟工程</t>
  </si>
  <si>
    <t>5100001584490980</t>
  </si>
  <si>
    <t>西林县_乡村建设行动_人居环境整治_西林县古障镇者黑村孟利屯排水沟工程</t>
  </si>
  <si>
    <t>5100001584490994</t>
  </si>
  <si>
    <t>西林县_乡村建设行动_人居环境整治_西林县那佐苗族乡新隆村平子屯排水排污项目</t>
  </si>
  <si>
    <t>5100001585741896</t>
  </si>
  <si>
    <t>西林县_乡村建设行动_人居环境整治_西林县西平乡那务村猪街屯农村生活污水治理项目</t>
  </si>
  <si>
    <t>5100001585828853</t>
  </si>
  <si>
    <t>西林县_乡村建设行动_人居环境整治_西林县西平乡者革村者革屯村部至一组路口污水治理项目</t>
  </si>
  <si>
    <t>5100001585830212</t>
  </si>
  <si>
    <t>西林县_乡村建设行动_人居环境整治_西林县西平乡者怀村那马屯生活污水治理项目</t>
  </si>
  <si>
    <t>5100001585830915</t>
  </si>
  <si>
    <t>西林县_乡村建设行动_人居环境整治_西林县西平乡那俄村克林屯污水治理项目</t>
  </si>
  <si>
    <t>5100001586845021</t>
  </si>
  <si>
    <t>西林县_乡村建设行动_人居环境整治_西林县古障镇古障村塘汪屯千万工程人居环境改造提升项目</t>
  </si>
  <si>
    <t>5100001624765278</t>
  </si>
  <si>
    <t>西林县_乡村建设行动_人居环境整治_西林县古障镇古障村者仙屯千万工程人居环境改造提升项目</t>
  </si>
  <si>
    <t>5100001624766027</t>
  </si>
  <si>
    <t>西林县_乡村建设行动_人居环境整治_西林县古障镇古障村三卡千万工程人居环境改造提升项目</t>
  </si>
  <si>
    <t>5100001624766986</t>
  </si>
  <si>
    <t>西林县_乡村建设行动_人居环境整治_西林县古障镇大房村大房屯排水排污项目</t>
  </si>
  <si>
    <t>5100001624767930</t>
  </si>
  <si>
    <t>西林县_乡村建设行动_人居环境整治_西林县古障镇央达村央达屯、下央屯供水保障工程</t>
  </si>
  <si>
    <t>5100001624768393</t>
  </si>
  <si>
    <t>西林县_乡村建设行动_人居环境整治_西林县古障镇大房村那毛屯供水保障工程</t>
  </si>
  <si>
    <t>5100001624768764</t>
  </si>
  <si>
    <t>西林县_乡村建设行动_人居环境整治_西林县西平乡皿帖村中寨屯千万工程人居环境改造提升项目</t>
  </si>
  <si>
    <t>5100001624770419</t>
  </si>
  <si>
    <t>西林县_乡村建设行动_人居环境整治_西林县西平乡皿帖村下寨屯千万工程人居环境改造提升项目</t>
  </si>
  <si>
    <t>5100001624770558</t>
  </si>
  <si>
    <t>西林县_乡村建设行动_人居环境整治_西林县八达镇那卡村伟林屯千万工程污水处理设施项目</t>
  </si>
  <si>
    <t>5100001624771542</t>
  </si>
  <si>
    <t>西林县_乡村建设行动_人居环境整治_西林县八达镇那卡村那汪屯千万工程污水处理设施项目</t>
  </si>
  <si>
    <t>5100001624771635</t>
  </si>
  <si>
    <t>西林县_乡村建设行动_人居环境整治_西林县八达镇旺子村唐家湾屯农村污水处理设施项目</t>
  </si>
  <si>
    <t>5100001624771728</t>
  </si>
  <si>
    <t>西林县_乡村建设行动_人居环境整治_西林县八达镇周帮村伟坝屯农村生活污水治理项目（续建）</t>
  </si>
  <si>
    <t>5100001624771919</t>
  </si>
  <si>
    <t>西林县_乡村建设行动_人居环境整治_西林县足别瑶族苗族乡板桥村千万工程人居环境改造提升项目</t>
  </si>
  <si>
    <t>5100001624774781</t>
  </si>
  <si>
    <t>西林县_乡村建设行动_人居环境整治_西林县那佐苗族乡弄合村一二三组千万工程人居环境排水沟建设项目</t>
  </si>
  <si>
    <t>5100001624838763</t>
  </si>
  <si>
    <t>西林县_乡村建设行动_人居环境整治_西林县那佐苗族乡弄合村千万工程农村生活污水治理项目</t>
  </si>
  <si>
    <t>5100001624844382</t>
  </si>
  <si>
    <t>农村垃圾治理</t>
  </si>
  <si>
    <t>西林县_乡村建设行动_人居环境整治_西林县那佐苗族乡龙潭村乡村人居环境整治工程</t>
  </si>
  <si>
    <t>5100001585741851</t>
  </si>
  <si>
    <t>西林县_乡村建设行动_人居环境整治_西林县西平乡者车村人居环境垃圾治理项目</t>
  </si>
  <si>
    <t>5100001585826893</t>
  </si>
  <si>
    <t>西林县_乡村建设行动_人居环境整治_西林县西平乡高维村人居环境垃圾治理项目</t>
  </si>
  <si>
    <t>5100001585827543</t>
  </si>
  <si>
    <t>西林县_乡村建设行动_人居环境整治_西林县西平乡平上村人居环境垃圾治理项目</t>
  </si>
  <si>
    <t>5100001585828220</t>
  </si>
  <si>
    <t>西林县_乡村建设行动_人居环境整治_西林县八达镇那卡村千万工程人居环境改造提升项目</t>
  </si>
  <si>
    <t>5100001624771460</t>
  </si>
  <si>
    <t>西林县_乡村建设行动_人居环境整治_西林县那佐苗族乡弄合村千万工程垃圾处理池项目</t>
  </si>
  <si>
    <t>5100001624841956</t>
  </si>
  <si>
    <t>村容村貌提升</t>
  </si>
  <si>
    <t>西林县_乡村建设行动_人居环境整治_西林县那劳镇斗皇村千万工程人居环境改造提升项目</t>
  </si>
  <si>
    <t>5100001624822243</t>
  </si>
  <si>
    <t>西林县_乡村建设行动_人居环境整治_西林县普合苗族乡普合村普驮屯千万工程人居环境改造提升项目</t>
  </si>
  <si>
    <t>5100001624866335</t>
  </si>
  <si>
    <t>西林县_乡村建设行动_人居环境整治_西林县马蚌镇马蚌村千万工程人居环境改造提升项目</t>
  </si>
  <si>
    <t>5100001625452384</t>
  </si>
  <si>
    <t>“一站式”社区综合服务设施建设</t>
  </si>
  <si>
    <t>西林县_易地搬迁后扶_易地搬迁后扶_西林县普合苗族乡平安老寨农田复垦修复项目（易安后扶项目）</t>
  </si>
  <si>
    <t>西林县普合苗族乡平安老寨农田复垦修复项目（易安后扶项目）</t>
  </si>
  <si>
    <t>5100001487839809</t>
  </si>
  <si>
    <t>西林县_易地搬迁后扶_易地搬迁后扶_西林县那佐苗族乡新隆村新丫易地搬迁安置点人居环境提升项目</t>
  </si>
  <si>
    <t>5100001583784296</t>
  </si>
  <si>
    <t>西林县_易地搬迁后扶_易地搬迁后扶_西林县那佐苗族乡龙滩村龙浪屯易地搬迁安置点人居环境提升项目</t>
  </si>
  <si>
    <t>5100001583786939</t>
  </si>
  <si>
    <t>西林县_易地搬迁后扶_易地搬迁后扶_西林县足别瑶族苗族乡者么村安置点基础设施提升项目</t>
  </si>
  <si>
    <t>西林县足别瑶族苗族乡者么村安置点基础设施提升项目</t>
  </si>
  <si>
    <t>5100001583810786</t>
  </si>
  <si>
    <t>西林县_易地搬迁后扶_易地搬迁后扶_西林县足别瑶族苗族乡者么村安置点污水处理提升项目</t>
  </si>
  <si>
    <t>西林县足别瑶族苗族乡者么村安置点污水处理提升项目</t>
  </si>
  <si>
    <t>5100001583810914</t>
  </si>
  <si>
    <t>西林县_易地搬迁后扶_易地搬迁后扶_西林县足别瑶族苗族乡异地屯威猫安置点砂石路地基平整修复项目</t>
  </si>
  <si>
    <t>5100001583811056</t>
  </si>
  <si>
    <t>西林县_易地搬迁后扶_易地搬迁后扶_西林县那劳镇易安安置点便民停车位</t>
  </si>
  <si>
    <t>西林县那劳镇易安安置点便民停车位</t>
  </si>
  <si>
    <t>5100001583817958</t>
  </si>
  <si>
    <t>西林县_易地搬迁后扶_易地搬迁后扶_西林县那劳镇易安安置点集体经济项目</t>
  </si>
  <si>
    <t>西林县那劳镇易安安置点集体经济项目</t>
  </si>
  <si>
    <t>5100001583818018</t>
  </si>
  <si>
    <t>西林县_易地搬迁后扶_易地搬迁后扶_西林县那劳镇那劳村易地搬迁安置点基础设施维修项目</t>
  </si>
  <si>
    <t>5100001583818076</t>
  </si>
  <si>
    <t>西林县_易地搬迁后扶_易地搬迁后扶_西林县八达镇城西社区易地搬迁安置点公共基础设施维护提升项目（易安后扶项目）</t>
  </si>
  <si>
    <t>5100001583855137</t>
  </si>
  <si>
    <t>西林县_易地搬迁后扶_易地搬迁后扶_西林县八达镇城南社区阳光小区易地搬迁安置点基础配套设施维护提升项目（易安后扶项目）</t>
  </si>
  <si>
    <t>5100001583862749</t>
  </si>
  <si>
    <t>西林县_易地搬迁后扶_易地搬迁后扶_西林县普合苗族乡幸福小区公共用房屋顶维修工程项目</t>
  </si>
  <si>
    <t>5100001584121506</t>
  </si>
  <si>
    <t>西林县_易地搬迁后扶_易地搬迁后扶_西林县古障镇同兴社区王子家园公共服务配套设施建设项目</t>
  </si>
  <si>
    <t>5100001584491036</t>
  </si>
  <si>
    <t>西林县_易地搬迁后扶_易地搬迁后扶_西林县古障镇同兴社区易地搬迁安置点饮水安全巩固提升项目</t>
  </si>
  <si>
    <t>西政函〔2025〕8号</t>
  </si>
  <si>
    <t>5100001584491047</t>
  </si>
  <si>
    <t>西林县_易地搬迁后扶_易地搬迁后扶_西林县那佐苗族乡永合村安置点饮水安全与防护保障工程</t>
  </si>
  <si>
    <t>5100001624874831</t>
  </si>
  <si>
    <t>西林县_易地搬迁后扶_易地搬迁后扶_西林县马蚌镇马蚌村安置点人居环境整治项目</t>
  </si>
  <si>
    <t>5100001625459776</t>
  </si>
  <si>
    <t>易地扶贫搬迁贷款债券贴息补助</t>
  </si>
  <si>
    <t>西林县_易地搬迁后扶_易地搬迁后扶_西林县2025年易地扶贫搬迁融资贴息（易地搬迁后扶）</t>
  </si>
  <si>
    <t>5100001585566123</t>
  </si>
  <si>
    <t>教育</t>
  </si>
  <si>
    <t>享受“雨露计划”职业教育补助</t>
  </si>
  <si>
    <t>西林县_巩固三保障成果_教育_西林县2025年雨露计划培训</t>
  </si>
  <si>
    <t>5100001584093609</t>
  </si>
  <si>
    <t>西林县_项目管理费_项目管理费_西林县扶贫项目资产管护经费（2025年资金）</t>
  </si>
  <si>
    <t>5100001584090476</t>
  </si>
  <si>
    <t>西林县_项目管理费_项目管理费_西林县古障镇2025年基础设施建设项目前期经费</t>
  </si>
  <si>
    <t>5100001624770618</t>
  </si>
  <si>
    <t>西林县_项目管理费_项目管理费_西林县西平乡2025年基础设施建设项目前期经费</t>
  </si>
  <si>
    <t>5100001624772058</t>
  </si>
  <si>
    <t>西林县_项目管理费_项目管理费_西林县八达镇2025年基础设施建设项目前期经费</t>
  </si>
  <si>
    <t>5100001624772434</t>
  </si>
  <si>
    <t>西林县_项目管理费_项目管理费_西林县那劳镇2025年基础设施建设项目前期经费</t>
  </si>
  <si>
    <t>5100001624817237</t>
  </si>
  <si>
    <t>西林县_项目管理费_项目管理费_西林县普合苗族乡2025年基础设施建设项目前期经费</t>
  </si>
  <si>
    <t>5100001624836508</t>
  </si>
  <si>
    <t>西林县_项目管理费_项目管理费_西林县足别瑶族苗族乡2025年基础设施建设项目前期经费</t>
  </si>
  <si>
    <t>5100001624872337</t>
  </si>
  <si>
    <t>西林县_项目管理费_项目管理费_西林县那佐苗族乡2025年基础设施建设项目前期经费</t>
  </si>
  <si>
    <t>5100001624876231</t>
  </si>
  <si>
    <t>西林县_项目管理费_项目管理费_西林县2025年基础设施建设项目前期经费（县农业农村局）</t>
  </si>
  <si>
    <t>5100001624985074</t>
  </si>
  <si>
    <t>西林县_项目管理费_项目管理费_西林县2025年基础设施建设项目前期经费（县民族宗教事务局）</t>
  </si>
  <si>
    <t>5100001624992713</t>
  </si>
  <si>
    <t>西林县_项目管理费_项目管理费_西林县2025年基础设施建设项目前期经费（县交通运输局）</t>
  </si>
  <si>
    <t>5100001624993877</t>
  </si>
  <si>
    <t>西林县_项目管理费_项目管理费_西林县2025年基础设施建设项目前期经费（县发展和改革局）</t>
  </si>
  <si>
    <t>5100001625009853</t>
  </si>
  <si>
    <t>西林县_项目管理费_项目管理费_西林县2025年基础设施建设项目前期经费（县水利局）</t>
  </si>
  <si>
    <t>5100001625021308</t>
  </si>
  <si>
    <t>西林县_项目管理费_项目管理费_西林县2025年基础设施建设项目前期经费（县生态移民发展中心）</t>
  </si>
  <si>
    <t>5100001625026285</t>
  </si>
  <si>
    <t>西林县_项目管理费_项目管理费_西林县马蚌镇2025年基础设施建设项目前期经费</t>
  </si>
  <si>
    <t>5100001625460504</t>
  </si>
  <si>
    <t>西林县-那佐苗族乡_乡村建设行动_人居环境整治_西林县那佐苗族乡达下村平达屯排水排污沟项目</t>
  </si>
  <si>
    <t>5100001586675400</t>
  </si>
  <si>
    <t>西林县2025年财政衔接推进乡村振兴补助资金指标支出明细表</t>
  </si>
  <si>
    <t>制表单位：西林县财政局</t>
  </si>
  <si>
    <t>制表日期：2025年4月17日</t>
  </si>
  <si>
    <t>单位名称</t>
  </si>
  <si>
    <t>用途名称</t>
  </si>
  <si>
    <t>下达数</t>
  </si>
  <si>
    <t>支出数</t>
  </si>
  <si>
    <t>结余数</t>
  </si>
  <si>
    <t>支出进度</t>
  </si>
  <si>
    <t>对应项目</t>
  </si>
  <si>
    <t>下达</t>
  </si>
  <si>
    <t>支出</t>
  </si>
  <si>
    <t>未清算</t>
  </si>
  <si>
    <t>清算数</t>
  </si>
  <si>
    <t>上期清算数</t>
  </si>
  <si>
    <t>新增清算数</t>
  </si>
  <si>
    <t>新增清算条目</t>
  </si>
  <si>
    <t>总   计</t>
  </si>
  <si>
    <t>西林县农业农村局 小计</t>
  </si>
  <si>
    <t>桂整合〔2024〕29号2025年中央和自治区财政衔接推进乡村振兴补助资金（自治区资金）--西林县2025年农产品认证、新型经营主体认证奖补项目</t>
  </si>
  <si>
    <t>桂整合〔2024〕29号2025年中央和自治区财政衔接推进乡村振兴补助资金（中央资金）--西林县2025年村集体经济项目</t>
  </si>
  <si>
    <t>桂整合〔2024〕29号2025年中央和自治区财政衔接推进乡村振兴补助资金（自治区资金）--西林县古障镇央革村罗炮屯茶叶产业基地道路硬化工程</t>
  </si>
  <si>
    <t>桂整合〔2024〕29号2025年中央和自治区财政衔接推进乡村振兴补助资金（中央资金）--西林县古障镇央革村罗炮屯茶叶产业基地道路硬化工程</t>
  </si>
  <si>
    <t>桂整合〔2024〕29号2025年中央和自治区财政衔接推进乡村振兴补助资金（自治区资金）--西林县西平乡高维村高维屯进村入户道路硬化工程（续建）</t>
  </si>
  <si>
    <t>桂整合〔2024〕29号2025年中央和自治区财政衔接推进乡村振兴补助资金（自治区资金）--西林县2025年百香果种植补助项目</t>
  </si>
  <si>
    <t>桂整合〔2024〕29号2025年中央和自治区财政衔接推进乡村振兴补助资金（自治区资金）--西林县2025年基础设施建设项目前期经费（县农业农村局）</t>
  </si>
  <si>
    <t>桂整合〔2024〕29号2025年中央和自治区财政衔接推进乡村振兴补助资金（中央资金）--西林县2025年基础设施建设项目前期经费（县农业农村局）</t>
  </si>
  <si>
    <t>桂整合〔2024〕29号2025年中央和自治区财政衔接推进乡村振兴补助资金（自治区资金）--西林县八达镇周帮村周帮屯至伟坝屯通屯道路硬化工程（易地搬迁后扶）（续建）</t>
  </si>
  <si>
    <t>桂整合〔2024〕29号2025年中央和自治区财政衔接推进乡村振兴补助资金（中央资金）--西林县那佐苗族乡垌硝村垌硝屯油茶产业基地道路硬化工程</t>
  </si>
  <si>
    <t>桂整合〔2024〕29号2025年中央和自治区财政衔接推进乡村振兴补助资金（中央资金）--西林县西平乡者怀村克洋屯后山沙糖桔产业基地道路硬化工程</t>
  </si>
  <si>
    <t>桂整合〔2024〕29号2025年中央和自治区财政衔接推进乡村振兴补助资金（自治区资金）--西林县西平乡木顶村木顶屯八渡至渭鲁林场沙糖桔产业基地道路硬化工程</t>
  </si>
  <si>
    <t>桂整合〔2024〕29号2025年中央和自治区财政衔接推进乡村振兴补助资金（中央资金）--西林县足别瑶族苗族乡央龙村六单屯干田保岔路候车室至田棚粮食产业基地道路硬化路</t>
  </si>
  <si>
    <t>西林县足别瑶族苗族乡央龙村六单屯干田保岔路候车室至田棚粮食产业基地道路硬化路</t>
  </si>
  <si>
    <t>桂整合〔2024〕29号2025年中央和自治区财政衔接推进乡村振兴补助资金（自治区资金）--西林县马蚌镇武定村武定屯至罗桃屯沙糖桔、油茶产业基地道路硬化工程（续建）</t>
  </si>
  <si>
    <t>桂整合〔2024〕29号2025年中央和自治区财政衔接推进乡村振兴补助资金（自治区资金）--西林县扶贫项目资产管护经费（2025年资金）</t>
  </si>
  <si>
    <t>桂整合〔2024〕29号2025年中央和自治区财政衔接推进乡村振兴补助资金（自治区资金）--西林县2025年产业转型柑桔品种改良试种（早熟优良新品种）示范项目</t>
  </si>
  <si>
    <t>桂整合〔2024〕29号2025年中央和自治区财政衔接推进乡村振兴补助资金（自治区资金）--西林县2025年水果灌溉设施建设补助项目</t>
  </si>
  <si>
    <t>桂整合〔2024〕29号2025年中央和自治区财政衔接推进乡村振兴补助资金（自治区资金）--西林县肉牛养殖补助项目（续建）</t>
  </si>
  <si>
    <t>桂整合〔2024〕29号2025年中央和自治区财政衔接推进乡村振兴补助资金（自治区资金）--西林县2025年新型经营主体培训</t>
  </si>
  <si>
    <t>桂整合〔2024〕29号2025年中央和自治区财政衔接推进乡村振兴补助资金（自治区资金）--西林县2025年咖啡种植补助项目</t>
  </si>
  <si>
    <t>桂整合〔2024〕29号2025年中央和自治区财政衔接推进乡村振兴补助资金（自治区资金）--西林县普合苗族乡者甲贡柑生态产业园产业基地道路硬化工程（续建）</t>
  </si>
  <si>
    <t>桂整合〔2024〕29号2025年中央和自治区财政衔接推进乡村振兴补助资金（中央资金）--西林县2025年雨露计划培训</t>
  </si>
  <si>
    <t>桂整合〔2024〕29号2025年中央和自治区财政衔接推进乡村振兴补助资金（自治区资金）--西林超年高品质产业园项目全产业链提升项目</t>
  </si>
  <si>
    <t>桂整合〔2024〕29号2025年中央和自治区财政衔接推进乡村振兴补助资金（自治区资金）--西林县2025年茶产业高质量发展补助项目</t>
  </si>
  <si>
    <t>桂整合〔2024〕29号2025年中央和自治区财政衔接推进乡村振兴补助资金（中央资金）--西林县八达镇土黄村那汪桥头至杭垌地沙糖桔产业基地道路硬化工程</t>
  </si>
  <si>
    <t>桂整合〔2024〕29号2025年中央和自治区财政衔接推进乡村振兴补助资金（中央资金）--西林县八达镇周帮村周帮电站到河新屯养牛坡玉米、沙糖桔产业基地道路硬化工程</t>
  </si>
  <si>
    <t>桂整合〔2024〕29号2025年中央和自治区财政衔接推进乡村振兴补助资金（自治区资金）--西林县古障镇央革村潭龙二道班屯至罗鲁沟沙糖桔、茶叶产业基地道路硬化工程</t>
  </si>
  <si>
    <t>桂整合〔2024〕29号2025年中央和自治区财政衔接推进乡村振兴补助资金（中央资金）--西林县古障镇者夯村下者屯渭额沙糖桔产业基地道路硬化工程</t>
  </si>
  <si>
    <t>桂整合〔2024〕29号2025年中央和自治区财政衔接推进乡村振兴补助资金（中央资金）--西林县古障镇西舍村西约屯寨子至渭南沟沙糖桔产业基地道路硬化工程</t>
  </si>
  <si>
    <t>桂整合〔2024〕29号2025年中央和自治区财政衔接推进乡村振兴补助资金（中央资金）--西林县古障镇同乐村那妈至那上沙糖桔产业基地道路硬化工程</t>
  </si>
  <si>
    <t>桂整合〔2024〕29号2025年中央和自治区财政衔接推进乡村振兴补助资金（中央资金）--西林县古障镇陇正村为林屯路口至发射水果、茶叶产业基地道路硬化工程</t>
  </si>
  <si>
    <t>桂整合〔2024〕29号2025年中央和自治区财政衔接推进乡村振兴补助资金（自治区资金）--西林县八达镇新达村句町咖啡试验站区域性种植试验基地配套设施项目</t>
  </si>
  <si>
    <t>桂整合〔2024〕29号2025年中央和自治区财政衔接推进乡村振兴补助资金（自治区资金）--西林县八达镇那卡村黄扭屯那岩坡特色农产品加工厂配套设施项目</t>
  </si>
  <si>
    <t>桂整合〔2024〕29号2025年中央和自治区财政衔接推进乡村振兴补助资金（自治区资金）--西林县古障镇者黑村下者黑屯通往大平山沙糖桔产业基地道路硬化工程</t>
  </si>
  <si>
    <t>桂整合〔2024〕29号2025年中央和自治区财政衔接推进乡村振兴补助资金（自治区资金）--西林县马蚌镇马蚌村下者弄屯村道至沈家湾水稻产业基地路硬化工程</t>
  </si>
  <si>
    <t>桂整合〔2024〕29号2025年中央和自治区财政衔接推进乡村振兴补助资金（自治区资金）--西林县马蚌镇浪吉村那岩屯坝岩至坝卡软枝油茶基产业基地道路硬化工程</t>
  </si>
  <si>
    <t>桂整合〔2024〕29号2025年中央和自治区财政衔接推进乡村振兴补助资金（中央资金）--西林县那劳镇新寨村那骂屯至平上二组糖料蔗产业基地道路硬化工程</t>
  </si>
  <si>
    <t>桂整合〔2024〕29号2025年中央和自治区财政衔接推进乡村振兴补助资金（中央资金）--西林县那劳镇洞坚村弄南屯弄南老寨至那班水果产业基地道路硬化工程</t>
  </si>
  <si>
    <t>桂整合〔2024〕29号2025年中央和自治区财政衔接推进乡村振兴补助资金（中央资金）--西林县那劳镇斗皇村一二组至那泵田集体经济产业基地砂石路工程</t>
  </si>
  <si>
    <t>桂整合〔2024〕29号2025年中央和自治区财政衔接推进乡村振兴补助资金（中央资金）--西林县那劳镇斗皇村渭皇屯正和牧业产业基地生产道路工程（二期）</t>
  </si>
  <si>
    <t>桂整合〔2024〕29号2025年中央和自治区财政衔接推进乡村振兴补助资金（中央资金）--西林县那佐苗族乡新隆村平轰屯至顶换种粮产业基地道路硬化工程</t>
  </si>
  <si>
    <t>桂整合〔2024〕29号2025年中央和自治区财政衔接推进乡村振兴补助资金（自治区资金）--西林县普合苗族乡大河村渭理屯渭理沟沙糖桔产业基地道路硬化工程</t>
  </si>
  <si>
    <t>桂整合〔2024〕29号2025年中央和自治区财政衔接推进乡村振兴补助资金（中央资金）--西林县普合苗族乡者底村者底屯陆基循环生态渔业养殖基地产业道路硬化工程</t>
  </si>
  <si>
    <t>桂整合〔2024〕29号2025年中央和自治区财政衔接推进乡村振兴补助资金（自治区资金）--西林县西平乡者车村者车屯拉弄至坡桑、派明沙糖桔产业基地道路硬化工程</t>
  </si>
  <si>
    <t>桂整合〔2024〕29号2025年中央和自治区财政衔接推进乡村振兴补助资金（中央资金）--西林县西平乡那俄村克林屯至渭拉沙糖桔产业基地道路硬化工程</t>
  </si>
  <si>
    <t>桂整合〔2024〕29号2025年中央和自治区财政衔接推进乡村振兴补助资金（中央资金）--西林县2025年脱贫人口小额信贷贴息</t>
  </si>
  <si>
    <t>桂整合〔2024〕29号2025年中央和自治区财政衔接推进乡村振兴补助资金（自治区资金）</t>
  </si>
  <si>
    <t>西林县交通运输局 小计</t>
  </si>
  <si>
    <t>桂整合〔2024〕29号2025年中央和自治区财政衔接推进乡村振兴补助资金（自治区资金）--西林县古障镇央革村勒德屯沙糖桔基地产业桥梁建设项目</t>
  </si>
  <si>
    <t>桂整合〔2024〕29号2025年中央和自治区财政衔接推进乡村振兴补助资金（自治区资金）--西林县古障镇者夯村那友屯至渭秋屯沙糖桔基地产业桥梁建设项目</t>
  </si>
  <si>
    <t>桂整合〔2024〕29号2025年中央和自治区财政衔接推进乡村振兴补助资金（自治区资金）--西林县古障镇者夯村那友屯沙糖桔基地产业桥梁建设项目</t>
  </si>
  <si>
    <t>桂整合〔2024〕29号2025年中央和自治区财政衔接推进乡村振兴补助资金（自治区资金）--西林县古障镇央达村上央屯罗么沟沙糖桔基地产业桥梁建设项目</t>
  </si>
  <si>
    <t>桂整合〔2024〕29号2025年中央和自治区财政衔接推进乡村振兴补助资金（自治区资金）--西林县古障镇周约村高亩屯同章沙糖桔基地产业桥梁建设项目</t>
  </si>
  <si>
    <t>桂整合〔2024〕29号2025年中央和自治区财政衔接推进乡村振兴补助资金（自治区资金）--西林县古障镇花子寨村安马沟屯熊洞沟沙糖桔、茶叶基地产业桥梁建设项目</t>
  </si>
  <si>
    <t>桂整合〔2024〕29号2025年中央和自治区财政衔接推进乡村振兴补助资金（自治区资金）--西林县古障镇泥洞村落徕至落央沙糖桔、茶叶基地产业桥梁建设项目</t>
  </si>
  <si>
    <t>桂整合〔2024〕29号2025年中央和自治区财政衔接推进乡村振兴补助资金（自治区资金）--西林县普合苗族乡普合村八行屯八行生态水果示范园产业桥梁建设项目</t>
  </si>
  <si>
    <t>桂整合〔2024〕29号2025年中央和自治区财政衔接推进乡村振兴补助资金（自治区资金）--西林县古障镇同乐村二级路口至村部便民桥（续建）</t>
  </si>
  <si>
    <t>桂整合〔2024〕29号2025年中央和自治区财政衔接推进乡村振兴补助资金（自治区资金）--西林县西平乡者怀村那马屯那合产业便民桥工程（续建）</t>
  </si>
  <si>
    <t>桂整合〔2024〕29号2025年中央和自治区财政衔接推进乡村振兴补助资金（自治区资金）--西林县古障镇大房村上八保屯硕各里沙糖桔、茶叶基地产业桥梁建设项目</t>
  </si>
  <si>
    <t>西林县生态移民发展中心  小计</t>
  </si>
  <si>
    <t>桂整合〔2024〕29号2025年中央和自治区财政衔接推进乡村振兴补助资金（自治区资金）--西林县八达镇城南社区阳光小区易地搬迁安置点基础配套设施维护提升项目（易安后扶项目）</t>
  </si>
  <si>
    <t>桂整合〔2024〕29号2025年中央和自治区财政衔接推进乡村振兴补助资金（自治区资金）--西林县八达镇城西社区易地搬迁安置点公共基础设施维护提升项目（易安后扶项目）</t>
  </si>
  <si>
    <t>桂整合〔2024〕29号2025年中央和自治区财政衔接推进乡村振兴补助资金（自治区资金）--西林县古障镇同兴社区王子家园公共服务配套设施建设项目</t>
  </si>
  <si>
    <t>桂整合〔2024〕29号2025年中央和自治区财政衔接推进乡村振兴补助资金（自治区资金）--西林县古障镇同兴社区易地搬迁安置点饮水安全巩固提升项目</t>
  </si>
  <si>
    <t>桂整合〔2024〕29号2025年中央和自治区财政衔接推进乡村振兴补助资金（自治区资金）--西林县马蚌镇马蚌村安置点人居环境整治项目</t>
  </si>
  <si>
    <t>桂整合〔2024〕29号2025年中央和自治区财政衔接推进乡村振兴补助资金（自治区资金）--西林县那劳镇那劳村易地搬迁安置点基础设施维修项目</t>
  </si>
  <si>
    <t>桂整合〔2024〕29号2025年中央和自治区财政衔接推进乡村振兴补助资金（自治区资金）--西林县那佐苗族乡永合村安置点饮水安全与防护保障工程</t>
  </si>
  <si>
    <t>桂整合〔2024〕29号2025年中央和自治区财政衔接推进乡村振兴补助资金（自治区资金）--西林县那佐苗族乡新隆村新丫易地搬迁安置点人居环境提升项目</t>
  </si>
  <si>
    <t>桂整合〔2024〕29号2025年中央和自治区财政衔接推进乡村振兴补助资金（自治区资金）--西林县普合苗族乡幸福小区公共用房屋顶维修工程项目</t>
  </si>
  <si>
    <t>桂整合〔2024〕29号2025年中央和自治区财政衔接推进乡村振兴补助资金（自治区资金）--西林县足别瑶族苗族乡异地屯威猫安置点砂石路地基平整修复项目</t>
  </si>
  <si>
    <t>桂整合〔2024〕29号2025年中央和自治区财政衔接推进乡村振兴补助资金（中央资金）--西林县2025年易地扶贫搬迁融资贴息（易地搬迁后扶）</t>
  </si>
  <si>
    <t>中国共产党西林县委员会统一战线工作部  小计</t>
  </si>
  <si>
    <t>中国共产党西林县委员会统一战线工作部</t>
  </si>
  <si>
    <t>桂整合〔2024〕29号2025年中央和自治区财政衔接推进乡村振兴补助资金（中央资金）-西林县那佐苗族乡上马草村者怀屯进村入户道路维修工程</t>
  </si>
  <si>
    <t>桂整合〔2024〕29号2025年中央和自治区财政衔接推进乡村振兴补助资金（自治区资金）-西林县足别瑶族苗族乡板桥村六川屯至维燕杉木产业基地道路硬化工程（续建）</t>
  </si>
  <si>
    <t>桂整合〔2024〕29号2025年中央和自治区财政衔接推进乡村振兴补助资金（自治区资金）-西林县那佐苗族乡渭洪村下渭贡屯至卫阳沟沙糖桔产业基地道路硬化工程（续建）</t>
  </si>
  <si>
    <t>桂整合〔2024〕29号2025年中央和自治区财政衔接推进乡村振兴补助资金（中央资金-西林县足别瑶族苗族乡平木村央报屯至那朋油茶产业基地道路硬化工程</t>
  </si>
  <si>
    <t>桂整合〔2024〕29号2025年中央和自治区财政衔接推进乡村振兴补助资金（中央资金-西林县西平乡八桥村八表屯那歪坡沙糖桔产业基地道路硬化工程</t>
  </si>
  <si>
    <t>桂整合〔2024〕29号2025年中央和自治区财政衔接推进乡村振兴补助资金（中央资金-西林县西平乡那俄村各俄屯火地小组至岩真沙糖桔产业基地道路硬化工程</t>
  </si>
  <si>
    <t>桂整合〔2024〕29号2025年中央和自治区财政衔接推进乡村振兴补助资金（中央资金）-西林县那佐苗族乡弄合村四组沙糖桔产业基地道路硬化项目</t>
  </si>
  <si>
    <t>桂整合〔2024〕29号2025年中央和自治区财政衔接推进乡村振兴补助资金（中央资金）-西林县八达镇坡皿村坡皿屯至那卡村志色屯水稻、沙糖桔产业基地道路硬化工程</t>
  </si>
  <si>
    <t>桂整合〔2024〕29号2025年中央和自治区财政衔接推进乡村振兴补助资金（中央资金）-西林县普合苗族乡者底村新建上伟徕至豆腐沟沙糖桔产业基地道路硬化项目</t>
  </si>
  <si>
    <t>西林县水利局  小计</t>
  </si>
  <si>
    <t>桂整合〔2024〕29号2025年中央和自治区财政衔接推进乡村振兴补助资金（中央资金）--西林县八达镇周帮村马土、马新屯供水保障工程</t>
  </si>
  <si>
    <t>桂整合〔2024〕29号2025年中央和自治区财政衔接推进乡村振兴补助资金（中央资金）--西林县八达镇周帮村龙帮屯供水保障工程</t>
  </si>
  <si>
    <t>桂整合〔2024〕29号2025年中央和自治区财政衔接推进乡村振兴补助资金（中央资金）--西林县古障镇西舍村小八达屯新建水池项目</t>
  </si>
  <si>
    <t>桂整合〔2024〕29号2025年中央和自治区财政衔接推进乡村振兴补助资金（中央资金）--西林县古障镇央达村央达屯、下央屯供水保障工程</t>
  </si>
  <si>
    <t>桂整合〔2024〕29号2025年中央和自治区财政衔接推进乡村振兴补助资金（中央资金）--西林县古障镇大房村那毛屯供水保障工程</t>
  </si>
  <si>
    <t>桂整合〔2024〕29号2025年中央和自治区财政衔接推进乡村振兴补助资金（中央资金）--西林县古障镇那哈村落沙屯供水保障工程</t>
  </si>
  <si>
    <t>桂整合〔2024〕29号2025年中央和自治区财政衔接推进乡村振兴补助资金（中央资金）--西林县马蚌镇八大河村平寨屯供水保障工程</t>
  </si>
  <si>
    <t>桂整合〔2024〕29号2025年中央和自治区财政衔接推进乡村振兴补助资金（中央资金）--西林县马蚌镇武定村罗桃屯供水保障工程</t>
  </si>
  <si>
    <t>桂整合〔2024〕29号2025年中央和自治区财政衔接推进乡村振兴补助资金（中央资金）--西林县那劳镇那劳村么红屯供水保障工程</t>
  </si>
  <si>
    <t>桂整合〔2024〕29号2025年中央和自治区财政衔接推进乡村振兴补助资金（中央资金）--西林县那佐苗族乡达下村新寨屯供水保障工程</t>
  </si>
  <si>
    <t>桂整合〔2024〕29号2025年中央和自治区财政衔接推进乡村振兴补助资金（中央资金）--西林县普合苗族乡平安村那当屯供水保障工程</t>
  </si>
  <si>
    <t>桂整合〔2024〕29号2025年中央和自治区财政衔接推进乡村振兴补助资金（中央资金）--西林县普合苗族乡新丰村供水保障工程</t>
  </si>
  <si>
    <t>桂整合〔2024〕29号2025年中央和自治区财政衔接推进乡村振兴补助资金（中央资金）--西林县西平乡八桥村八表屯供水保障工程</t>
  </si>
  <si>
    <t>桂整合〔2024〕29号2025年中央和自治区财政衔接推进乡村振兴补助资金（中央资金）--西林县西平乡高维村平沙屯屯内供水保障工程</t>
  </si>
  <si>
    <t>桂整合〔2024〕29号2025年中央和自治区财政衔接推进乡村振兴补助资金（中央资金）--西林县西平乡那俄村平燕屯供水保障工程</t>
  </si>
  <si>
    <t>桂整合〔2024〕29号2025年中央和自治区财政衔接推进乡村振兴补助资金（中央资金）--西林县西平乡皿帖村木卡屯供水保障工程</t>
  </si>
  <si>
    <t>桂整合〔2024〕29号2025年中央和自治区财政衔接推进乡村振兴补助资金（中央资金）--西林县足别瑶族苗族乡板桥村那叔屯供水保障工程</t>
  </si>
  <si>
    <t>桂整合〔2024〕29号2025年中央和自治区财政衔接推进乡村振兴补助资金（中央资金）--西林县足别瑶族苗族乡央龙村央龙屯供水保障工程</t>
  </si>
  <si>
    <t>桂整合〔2024〕29号2025年中央和自治区财政衔接推进乡村振兴补助资金（自治区资金）--西林县八达镇龙保村下石炮屯供水保障工程（续建）</t>
  </si>
  <si>
    <t>桂整合〔2024〕29号2025年中央和自治区财政衔接推进乡村振兴补助资金（自治区资金）--西林县古障镇泥洞村小房屯供水保障工程（续建）</t>
  </si>
  <si>
    <t>桂整合〔2024〕29号2025年中央和自治区财政衔接推进乡村振兴补助资金（自治区资金）--西林县八达镇坡皿村豆腐屯安全饮水项目（续建）</t>
  </si>
  <si>
    <t>桂整合〔2024〕29号2025年中央和自治区财政衔接推进乡村振兴补助资金（自治区资金）--西林县八达镇旺子村碰竹屯下屯供水保障工程（续建）</t>
  </si>
  <si>
    <t>桂整合〔2024〕29号2025年中央和自治区财政衔接推进乡村振兴补助资金（自治区资金）--西林县古障镇猫街村布常屯供水保障工程（续建）</t>
  </si>
  <si>
    <t>桂整合〔2024〕29号2025年中央和自治区财政衔接推进乡村振兴补助资金（自治区资金）--西林县古障镇那哈村吊达屯供水保障网改造工程（续建）</t>
  </si>
  <si>
    <t>桂整合〔2024〕29号2025年中央和自治区财政衔接推进乡村振兴补助资金（自治区资金）--西林县古障镇那哈村平佑屯提水改造工程（续建）</t>
  </si>
  <si>
    <t>桂整合〔2024〕29号2025年中央和自治区财政衔接推进乡村振兴补助资金（自治区资金）--西林县古障镇同乐村坡龙屯饮水管网维修安装工程（续建）</t>
  </si>
  <si>
    <t>桂整合〔2024〕29号2025年中央和自治区财政衔接推进乡村振兴补助资金（自治区资金）--西林县古障镇央达村碗厂屯供水保障工程（续建）</t>
  </si>
  <si>
    <t>桂整合〔2024〕29号2025年中央和自治区财政衔接推进乡村振兴补助资金（自治区资金）--西林县古障镇者夯村下者屯供水保障网改造工程（易地搬迁后扶）（续建）</t>
  </si>
  <si>
    <t>桂整合〔2024〕29号2025年中央和自治区财政衔接推进乡村振兴补助资金（自治区资金）--西林县古障镇者夯村上者屯供水管改造工程（续建）</t>
  </si>
  <si>
    <t>桂整合〔2024〕29号2025年中央和自治区财政衔接推进乡村振兴补助资金（自治区资金）--西林县古障镇者夯村渭秋屯供水保障工程（续建）</t>
  </si>
  <si>
    <t>桂整合〔2024〕29号2025年中央和自治区财政衔接推进乡村振兴补助资金（自治区资金）--西林县马蚌镇火把村火把屯供水保障工程（续建）</t>
  </si>
  <si>
    <t>桂整合〔2024〕29号2025年中央和自治区财政衔接推进乡村振兴补助资金（自治区资金）--西林县马蚌镇三脚坡村弄达屯提水供水保障工程（续建）</t>
  </si>
  <si>
    <t>桂整合〔2024〕29号2025年中央和自治区财政衔接推进乡村振兴补助资金（自治区资金）--西林县马蚌镇三脚坡村新寨屯供水保障工程（续建）</t>
  </si>
  <si>
    <t>桂整合〔2024〕29号2025年中央和自治区财政衔接推进乡村振兴补助资金（自治区资金）--西林县那劳镇斗皇村斗皇一二组供水保障管网改造工程（续建）</t>
  </si>
  <si>
    <t>桂整合〔2024〕29号2025年中央和自治区财政衔接推进乡村振兴补助资金（自治区资金）--西林县那劳镇那劳村宫保府新区供水保障管网改造工程（续建）</t>
  </si>
  <si>
    <t>桂整合〔2024〕29号2025年中央和自治区财政衔接推进乡村振兴补助资金（自治区资金）--西林县那劳镇新寨村平上一组供水保障工程（续建）</t>
  </si>
  <si>
    <t>桂整合〔2024〕29号2025年中央和自治区财政衔接推进乡村振兴补助资金（自治区资金）--西林县那佐苗族乡龙滩村街上屯供水保障工程（续建）</t>
  </si>
  <si>
    <t>桂整合〔2024〕29号2025年中央和自治区财政衔接推进乡村振兴补助资金（自治区资金）--西林县那佐苗族乡永合村龙抗屯供水保障工程（易地搬迁后扶）（续建）</t>
  </si>
  <si>
    <t>桂整合〔2024〕29号2025年中央和自治区财政衔接推进乡村振兴补助资金（自治区资金）--西林县普合苗族乡文雅村龙浪屯提水供水保障工程（续建）</t>
  </si>
  <si>
    <t>桂整合〔2024〕29号2025年中央和自治区财政衔接推进乡村振兴补助资金（自治区资金）--西林县普合苗族乡文雅村沙石口屯供水保障工程（续建）</t>
  </si>
  <si>
    <t>桂整合〔2024〕29号2025年中央和自治区财政衔接推进乡村振兴补助资金（自治区资金）--西林县普合苗族乡者底村那良屯供水保障工程（续建）</t>
  </si>
  <si>
    <t>桂整合〔2024〕29号2025年中央和自治区财政衔接推进乡村振兴补助资金（自治区资金）--西林县西平乡木顶村木顶三组供水保障工程（续建）</t>
  </si>
  <si>
    <t>桂整合〔2024〕29号2025年中央和自治区财政衔接推进乡村振兴补助资金（自治区资金）--西林县西平乡西平村西利屯供水保障工程（续建）</t>
  </si>
  <si>
    <t>桂整合〔2024〕29号2025年中央和自治区财政衔接推进乡村振兴补助资金（自治区资金）--西林县西平乡者车村弄车屯老寨供水保障工程（续建）</t>
  </si>
  <si>
    <t>桂整合〔2024〕29号2025年中央和自治区财政衔接推进乡村振兴补助资金（自治区资金）--西林县西平乡者革村者革屯供水保障工程（续建）</t>
  </si>
  <si>
    <t>桂整合〔2024〕29号2025年中央和自治区财政衔接推进乡村振兴补助资金（自治区资金）--西林县西平乡者怀村者怀屯供水保障工程（续建）</t>
  </si>
  <si>
    <t>桂整合〔2024〕29号2025年中央和自治区财政衔接推进乡村振兴补助资金（自治区资金）--西林县足别乡平木村平雅屯供水管改造工程（续建）</t>
  </si>
  <si>
    <t>桂整合〔2024〕29号2025年中央和自治区财政衔接推进乡村振兴补助资金（自治区资金）--西林县足别瑶族苗族乡板桥村板桥屯供水保障工程（续建）</t>
  </si>
  <si>
    <t>桂整合〔2024〕29号2025年中央和自治区财政衔接推进乡村振兴补助资金（自治区资金）--西林县足别瑶族苗族乡平木村那芒屯供水保障工程（续建）</t>
  </si>
  <si>
    <t>桂整合〔2024〕29号2025年中央和自治区财政衔接推进乡村振兴补助资金（自治区资金）--西林县八达镇坝弄村那哈屯老寨供水保障工程（续建）</t>
  </si>
  <si>
    <t>西林县发展与改革局  小计</t>
  </si>
  <si>
    <t>桂整合〔2024〕29号2025年中央和自治区财政衔接推进乡村振兴补助资金（中央资金）--西林县那佐苗族乡龙滩村村庄整治提升工程</t>
  </si>
  <si>
    <t>桂整合〔2024〕29号2025年中央和自治区财政衔接推进乡村振兴补助资金（中央资金）--西林县西平乡高维村伟布屯渭龙标沟口至渭龙标沟头沙糖桔产业基地道路硬化工程</t>
  </si>
  <si>
    <t>桂整合〔2024〕29号2025年中央和自治区财政衔接推进乡村振兴补助资金（中央资金）--西林县西平乡皿帖村中寨屯大桥至渭路沙糖桔产业基地道路硬化工程</t>
  </si>
  <si>
    <t>西林县八达镇政府机关  小计</t>
  </si>
  <si>
    <t>西林县八达镇政府机关</t>
  </si>
  <si>
    <t>桂整合〔2024〕29号2025年中央和自治区财政衔接推进乡村振兴补助资金（中央资金）--西林县2025年乡村建设公益性岗位</t>
  </si>
  <si>
    <t>桂整合〔2024〕29号2025年中央和自治区财政衔接推进乡村振兴补助资金（自治区资金）-西林县八达镇周帮村伟坝屯农村生活污水治理项目（续建）</t>
  </si>
  <si>
    <t>桂整合〔2024〕29号2025年中央和自治区财政衔接推进乡村振兴补助资金（自治区资金）-西林县八达镇红星村环境卫生整治提升项目（续建）</t>
  </si>
  <si>
    <t>桂整合〔2024〕29号2025年中央和自治区财政衔接推进乡村振兴补助资金（自治区资金）-西林县八达镇旺子村唐家湾屯农村污水处理设施项目</t>
  </si>
  <si>
    <t>桂整合〔2024〕29号2025年中央和自治区财政衔接推进乡村振兴补助资金（自治区资金）-西林县八达镇那卡村那汪屯千万工程污水处理设施项目</t>
  </si>
  <si>
    <t>桂整合〔2024〕29号2025年中央和自治区财政衔接推进乡村振兴补助资金（自治区资金）-西林县八达镇那卡村伟林屯千万工程污水处理设施项目</t>
  </si>
  <si>
    <t>桂整合〔2024〕29号2025年中央和自治区财政衔接推进乡村振兴补助资金（自治区资金）-西林县八达镇那卡村千万工程人居环境改造提升项目</t>
  </si>
  <si>
    <t>桂整合〔2024〕29号2025年中央和自治区财政衔接推进乡村振兴补助资金（自治区资金）-西林县八达镇红星村平用屯进村入户道路维修项目（续建）</t>
  </si>
  <si>
    <t>桂整合〔2024〕29号2025年中央和自治区财政衔接推进乡村振兴补助资金（中央资金）-西林县八达镇土黄村土黄小学路口至那汪屯内主干道路维修项目</t>
  </si>
  <si>
    <t>桂整合〔2024〕29号2025年中央和自治区财政衔接推进乡村振兴补助资金（自治区资金）-西林县八达镇坝林村伟芒屯水利渠道建设项目</t>
  </si>
  <si>
    <t>桂整合〔2024〕29号2025年中央和自治区财政衔接推进乡村振兴补助资金（自治区资金）-西林县八达镇红星村句町田园基础设施提升工程</t>
  </si>
  <si>
    <t>桂整合〔2024〕29号2025年中央和自治区财政衔接推进乡村振兴补助资金（自治区资金）-西林县八达镇坝林村坝林屯至毛桃沟沙糖桔产业基地道路硬化工程</t>
  </si>
  <si>
    <t>桂整合〔2024〕29号2025年中央和自治区财政衔接推进乡村振兴补助资金（中央资金）--西林县八达镇2025年产业以奖代补项目</t>
  </si>
  <si>
    <t>桂整合〔2024〕29号2025年中央和自治区财政衔接推进乡村振兴补助资金（中央资金）--西林县八达镇2025年脱贫劳动力跨省就业一次性交通补助</t>
  </si>
  <si>
    <t>桂整合〔2024〕29号2025年中央和自治区财政衔接推进乡村振兴补助资金（中央资金）--西林县八达镇2025年脱贫劳动力县域内稳定就业劳务补助</t>
  </si>
  <si>
    <t>西林县古障镇政府机关  小计</t>
  </si>
  <si>
    <t>西林县古障镇政府机关</t>
  </si>
  <si>
    <t>桂整合〔2024〕29号2025年中央和自治区财政衔接推进乡村振兴补助资金（中央资金）-西林县古障镇大房村下八保屯桥头公路水毁修复工程</t>
  </si>
  <si>
    <t>桂整合〔2024〕29号2025年中央和自治区财政衔接推进乡村振兴补助资金（中央资金）-西林县古障镇仙仁掌村仙仁掌屯至弄汪沟屯道路维修工程</t>
  </si>
  <si>
    <t>桂整合〔2024〕29号2025年中央和自治区财政衔接推进乡村振兴补助资金（中央资金）-西林县古障镇水头村江陇屯至大新寨屯道路维修项目</t>
  </si>
  <si>
    <t>桂整合〔2024〕29号2025年中央和自治区财政衔接推进乡村振兴补助资金（自治区资金）-西林县古障镇古障村者仙屯千万工程人居环境改造提升项目</t>
  </si>
  <si>
    <t>桂整合〔2024〕29号2025年中央和自治区财政衔接推进乡村振兴补助资金（自治区资金）-西林县古障镇大房村大房屯排水排污项目</t>
  </si>
  <si>
    <t>桂整合〔2024〕29号2025年中央和自治区财政衔接推进乡村振兴补助资金（自治区资金）-西林县古障镇者黑村孟利屯排水沟工程</t>
  </si>
  <si>
    <t>桂整合〔2024〕29号2025年中央和自治区财政衔接推进乡村振兴补助资金（自治区资金）-西林县古障镇周洞村炮台屯排污沟工程</t>
  </si>
  <si>
    <t>桂整合〔2024〕29号2025年中央和自治区财政衔接推进乡村振兴补助资金（自治区资金）-西林县古障镇泥洞村落徕屯排水排污项目</t>
  </si>
  <si>
    <t>桂整合〔2024〕29号2025年中央和自治区财政衔接推进乡村振兴补助资金（自治区资金）-西林县古障镇古障村三卡千万工程人居环境改造提升项目</t>
  </si>
  <si>
    <t>桂整合〔2024〕29号2025年中央和自治区财政衔接推进乡村振兴补助资金（自治区资金）-西林县古障镇古障村塘汪屯千万工程人居环境改造提升项目</t>
  </si>
  <si>
    <t>桂整合〔2024〕29号2025年中央和自治区财政衔接推进乡村振兴补助资金（自治区资金）-西林县古障镇西舍村上寨屯至卡列道路维修工程（续建）</t>
  </si>
  <si>
    <t>桂整合〔2024〕29号2025年中央和自治区财政衔接推进乡村振兴补助资金（自治区资金）-西林县古障镇陇正村者么屯屯级道路防护工程</t>
  </si>
  <si>
    <t>桂整合〔2024〕29号2025年中央和自治区财政衔接推进乡村振兴补助资金（自治区资金）-西林县古障镇大房村上八保屯八未晒便民桥桥头路新建项目</t>
  </si>
  <si>
    <t>桂整合〔2024〕29号2025年中央和自治区财政衔接推进乡村振兴补助资金（自治区资金）-西林县古障镇花子寨村安马沟屯熊洞沟通屯道路维修项目</t>
  </si>
  <si>
    <t>桂整合〔2024〕29号2025年中央和自治区财政衔接推进乡村振兴补助资金（自治区资金）-西林县古障镇那哈村龙窝屯道路维修项目</t>
  </si>
  <si>
    <t>桂整合〔2024〕29号2025年中央和自治区财政衔接推进乡村振兴补助资金（自治区资金）-西林县古障镇者黑村上者屯至卡麦一屯道路维修工程</t>
  </si>
  <si>
    <t>桂整合〔2024〕29号2025年中央和自治区财政衔接推进乡村振兴补助资金（自治区资金）-西林县古障镇者夯村渭秋通屯道路维修项目</t>
  </si>
  <si>
    <t>桂整合〔2024〕29号2025年中央和自治区财政衔接推进乡村振兴补助资金（自治区资金）-西林县古障镇水头村江陇屯为米沟至水头屯道路维修项目</t>
  </si>
  <si>
    <t>桂整合〔2024〕29号2025年中央和自治区财政衔接推进乡村振兴补助资金（自治区资金）-西林县古障镇央革村勒德屯入屯道路维修项目</t>
  </si>
  <si>
    <t>桂整合〔2024〕29号2025年中央和自治区财政衔接推进乡村振兴补助资金（自治区资金）-西林县古障镇花子寨村安马沟水利渠道建设项目</t>
  </si>
  <si>
    <t>桂整合〔2024〕29号2025年中央和自治区财政衔接推进乡村振兴补助资金（自治区资金）-西林县古障镇大房村老木土屯水利渠道建设项目</t>
  </si>
  <si>
    <t>桂整合〔2024〕29号2025年中央和自治区财政衔接推进乡村振兴补助资金（自治区资金）-西林县古障镇妈蒿村妈蒿水库至文洞屯沙糖桔产业基地道路硬化工程</t>
  </si>
  <si>
    <t>桂整合〔2024〕29号2025年中央和自治区财政衔接推进乡村振兴补助资金（中央资金）--西林县古障镇2025年产业以奖代补项目</t>
  </si>
  <si>
    <t>桂整合〔2024〕29号2025年中央和自治区财政衔接推进乡村振兴补助资金（中央资金）--西林县古障镇2025年脱贫劳动力县域内稳定就业劳务补助</t>
  </si>
  <si>
    <t>桂整合〔2024〕29号2025年中央和自治区财政衔接推进乡村振兴补助资金（中央资金）--西林县古障镇2025年脱贫劳动力跨省就业一次性交通补助</t>
  </si>
  <si>
    <t>西林县马蚌镇政府机关  小计</t>
  </si>
  <si>
    <t>西林县马蚌镇政府机关</t>
  </si>
  <si>
    <t>桂整合〔2024〕29号2025年中央和自治区财政衔接推进乡村振兴补助资金（中央资金）-西林县马蚌镇八大河村平寨屯通村道路扩建项目</t>
  </si>
  <si>
    <t>桂整合〔2024〕29号2025年中央和自治区财政衔接推进乡村振兴补助资金（中央资金）-西林县马蚌镇那扛桥头至农业农村码头道路改建项目</t>
  </si>
  <si>
    <t>桂整合〔2024〕29号2025年中央和自治区财政衔接推进乡村振兴补助资金（中央资金）-西林县马蚌镇合社村卡列屯至平纳屯通村道路扩建项目</t>
  </si>
  <si>
    <t>桂整合〔2024〕29号2025年中央和自治区财政衔接推进乡村振兴补助资金（中央资金）-西林县马蚌镇那扛村冷水沟路口至西舍路口产业道路维修项目</t>
  </si>
  <si>
    <t>桂整合〔2024〕29号2025年中央和自治区财政衔接推进乡村振兴补助资金（中央资金）-西林县马蚌镇武定村武定屯道路维修工程</t>
  </si>
  <si>
    <t>桂整合〔2024〕29号2025年中央和自治区财政衔接推进乡村振兴补助资金（中央资金）-西林县马蚌镇合社村合社屯级道路维修工程</t>
  </si>
  <si>
    <t>桂整合〔2024〕29号2025年中央和自治区财政衔接推进乡村振兴补助资金（自治区资金）-西林县马蚌镇马蚌村千万工程人居环境改造提升项目</t>
  </si>
  <si>
    <t>桂整合〔2024〕29号2025年中央和自治区财政衔接推进乡村振兴补助资金（自治区资金）-西林县马蚌镇八大河村旅游码头配套道路项目</t>
  </si>
  <si>
    <t>桂整合〔2024〕29号2025年中央和自治区财政衔接推进乡村振兴补助资金（自治区资金）-西林县红绸湾钓鱼基地至平纳沟通村道路扩建项目</t>
  </si>
  <si>
    <t>桂整合〔2024〕29号2025年中央和自治区财政衔接推进乡村振兴补助资金（自治区资金）-西林县马蚌镇那扛村十拗路口至冷水沟路口产业道路维修项目</t>
  </si>
  <si>
    <t>桂整合〔2024〕29号2025年中央和自治区财政衔接推进乡村振兴补助资金（自治区资金）-西林县马蚌镇八大河村教关屯至蚌关屯油茶、沙糖桔产业基地道路工程</t>
  </si>
  <si>
    <t>桂整合〔2024〕29号2025年中央和自治区财政衔接推进乡村振兴补助资金（自治区资金）-西林县马蚌镇八大河村板央屯至教关屯油茶、沙糖桔产业基地道路工程</t>
  </si>
  <si>
    <t>桂整合〔2024〕29号2025年中央和自治区财政衔接推进乡村振兴补助资金（自治区资金）-西林县马蚌镇八大河村平寨屯至板央屯沙糖桔、油茶产业基地道路工程</t>
  </si>
  <si>
    <t>桂整合〔2024〕29号2025年中央和自治区财政衔接推进乡村振兴补助资金（中央资金）--西林县马蚌镇2025年产业以奖代补项目</t>
  </si>
  <si>
    <t>桂整合〔2024〕29号2025年中央和自治区财政衔接推进乡村振兴补助资金（中央资金）--西林县马蚌镇2025年脱贫劳动力县域内稳定就业劳务补助</t>
  </si>
  <si>
    <t>桂整合〔2024〕29号2025年中央和自治区财政衔接推进乡村振兴补助资金（中央资金）--西林县马蚌镇2025年脱贫劳动力跨省就业一次性交通补助</t>
  </si>
  <si>
    <t>西林县那劳镇政府机关  小计</t>
  </si>
  <si>
    <t>西林县那劳镇政府机关</t>
  </si>
  <si>
    <t>桂整合〔2024〕29号2025年中央和自治区财政衔接推进乡村振兴补助资金（自治区资金）--西林县那劳镇那宾村顶务屯通屯道路维修项目</t>
  </si>
  <si>
    <t>桂整合〔2024〕29号2025年中央和自治区财政衔接推进乡村振兴补助资金（中央资金）--西林县那劳镇那劳村岩扛通屯道路维修项目</t>
  </si>
  <si>
    <t>桂整合〔2024〕29号2025年中央和自治区财政衔接推进乡村振兴补助资金（自治区资金）--西林县那劳镇斗皇村千万工程人居环境改造提升</t>
  </si>
  <si>
    <t>西林县那劳镇斗皇村千万工程人居环境改造提升</t>
  </si>
  <si>
    <t>桂整合〔2024〕29号2025年中央和自治区财政衔接推进乡村振兴补助资金（中央资金）--西林县那劳镇2025年产业以奖代补项目</t>
  </si>
  <si>
    <t>桂整合〔2024〕29号2025年中央和自治区财政衔接推进乡村振兴补助资金（中央资金）--西林县那劳镇2025年脱贫劳动力跨省就业一次性交通补助</t>
  </si>
  <si>
    <t>西林县那劳镇2025年脱贫劳动力跨省就业一次性交通补助</t>
  </si>
  <si>
    <t>桂整合〔2024〕29号2025年中央和自治区财政衔接推进乡村振兴补助资金（中央资金）--西林县那劳镇2025年脱贫劳动力县域内稳定就业劳务补助</t>
  </si>
  <si>
    <t>西林县那劳镇2025年脱贫劳动力县域内稳定就业劳务补助</t>
  </si>
  <si>
    <t>西林县那佐乡政府机关  小计</t>
  </si>
  <si>
    <t>西林县那佐乡政府机关</t>
  </si>
  <si>
    <t>桂整合〔2024〕29号2025年中央和自治区财政衔接推进乡村振兴补助资金（自治区资金）-西林县那佐苗族乡新隆村平子屯排水排污项目</t>
  </si>
  <si>
    <t>桂整合〔2024〕29号2025年中央和自治区财政衔接推进乡村振兴补助资金（自治区资金）-西林县那佐苗族乡达下村平达屯排水排污沟项目</t>
  </si>
  <si>
    <t>桂整合〔2024〕29号2025年中央和自治区财政衔接推进乡村振兴补助资金（自治区资金）-西林县那佐苗族乡龙潭村乡村人居环境整治工程</t>
  </si>
  <si>
    <t>桂整合〔2024〕29号2025年中央和自治区财政衔接推进乡村振兴补助资金（自治区资金）-西林县那佐苗族乡母鲁村小米大屯排污沟项目工程</t>
  </si>
  <si>
    <t>桂整合〔2024〕29号2025年中央和自治区财政衔接推进乡村振兴补助资金（自治区资金）-西林县那佐苗族乡那讪村沙梨屯排污沟</t>
  </si>
  <si>
    <t>桂整合〔2024〕29号2025年中央和自治区财政衔接推进乡村振兴补助资金（自治区资金）-西林县那佐苗族乡弄合村千万工程农村生活污水治理项目</t>
  </si>
  <si>
    <t>桂整合〔2024〕29号2025年中央和自治区财政衔接推进乡村振兴补助资金（自治区资金）-西林县那佐苗族乡弄合村千万工程垃圾处理池项目</t>
  </si>
  <si>
    <t>桂整合〔2024〕29号2025年中央和自治区财政衔接推进乡村振兴补助资金（自治区资金）-西林县那佐苗族乡弄合村一二三组千万工程人居环境排水沟建设项目</t>
  </si>
  <si>
    <t>桂整合〔2024〕29号2025年中央和自治区财政衔接推进乡村振兴补助资金（自治区资金）-西林县那佐苗族乡永合村龙抗屯一组农田水塘维修项目</t>
  </si>
  <si>
    <t>桂整合〔2024〕29号2025年中央和自治区财政衔接推进乡村振兴补助资金（自治区资金）-西林县那佐苗族乡那佐村未鲁屯水利渠道建设项目</t>
  </si>
  <si>
    <t>桂整合〔2024〕29号2025年中央和自治区财政衔接推进乡村振兴补助资金（中央资金）--西林县那佐苗族乡2025年产业以奖代补项目</t>
  </si>
  <si>
    <t>桂整合〔2024〕29号2025年中央和自治区财政衔接推进乡村振兴补助资金（中央资金）--西林县那佐苗族乡2025年脱贫劳动力跨省就业一次性交通补助</t>
  </si>
  <si>
    <t>桂整合〔2024〕29号2025年中央和自治区财政衔接推进乡村振兴补助资金（中央资金）--西林县那佐苗族乡2025年脱贫劳动力县域内稳定就业劳务补助</t>
  </si>
  <si>
    <t>西林县普合苗族乡人民政府 小计</t>
  </si>
  <si>
    <t>西林县普合苗族乡人民政府</t>
  </si>
  <si>
    <t>桂整合〔2024〕29号2025年中央和自治区财政衔接推进乡村振兴补助资金（自治区资金）-西林县普合苗族乡普合村普驮屯千万工程人居环境改造提升项目</t>
  </si>
  <si>
    <t>桂整合〔2024〕29号2025年中央和自治区财政衔接推进乡村振兴补助资金（中央资金）-西林县普合苗族乡文雅村龙浪屯至岩腊村三棵树屯道路恢复工程</t>
  </si>
  <si>
    <t>桂整合〔2024〕29号2025年中央和自治区财政衔接推进乡村振兴补助资金（自治区资金）-西林县普合苗族乡新丰村乡村旅游入户路硬化改造工程（续建）</t>
  </si>
  <si>
    <t>桂整合〔2024〕29号2025年中央和自治区财政衔接推进乡村振兴补助资金（自治区资金）-西林县普合苗族乡普合村、者底村水利渠道建设项目</t>
  </si>
  <si>
    <t>桂整合〔2024〕29号2025年中央和自治区财政衔接推进乡村振兴补助资金（自治区资金）-西林县普合苗族乡岩腊村、普合村电灌站建设项目</t>
  </si>
  <si>
    <t>桂整合〔2024〕29号2025年中央和自治区财政衔接推进乡村振兴补助资金（中央资金）--西林县普合苗族乡2025年产业以奖代补项目</t>
  </si>
  <si>
    <t>桂整合〔2024〕29号2025年中央和自治区财政衔接推进乡村振兴补助资金（中央资金）--西林县普合苗族乡2025年脱贫劳动力跨省就业一次性交通补助</t>
  </si>
  <si>
    <t>桂整合〔2024〕29号2025年中央和自治区财政衔接推进乡村振兴补助资金（中央资金）--西林县普合苗族乡2025年脱贫劳动力县域内稳定就业劳务补助</t>
  </si>
  <si>
    <t>西林县西平乡人民政府 小计</t>
  </si>
  <si>
    <t>西林县西平乡人民政府</t>
  </si>
  <si>
    <t>桂整合〔2024〕29号2025年中央和自治区财政衔接推进乡村振兴补助资金（自治区资金）-西林县西平乡那俄村克林屯污水治理项目</t>
  </si>
  <si>
    <t>桂整合〔2024〕29号2025年中央和自治区财政衔接推进乡村振兴补助资金（自治区资金）-西林县西平乡者怀村那马屯生活污水治理项目</t>
  </si>
  <si>
    <t>桂整合〔2024〕29号2025年中央和自治区财政衔接推进乡村振兴补助资金（自治区资金）-西林县西平乡者革村者革屯村部至一组路口污水治理项目</t>
  </si>
  <si>
    <t>桂整合〔2024〕29号2025年中央和自治区财政衔接推进乡村振兴补助资金（自治区资金）-西林县西平乡那务村猪街屯农村生活污水治理项目</t>
  </si>
  <si>
    <t>桂整合〔2024〕29号2025年中央和自治区财政衔接推进乡村振兴补助资金（自治区资金）-西林县西平乡平上村人居环境垃圾治理项目</t>
  </si>
  <si>
    <t>桂整合〔2024〕29号2025年中央和自治区财政衔接推进乡村振兴补助资金（自治区资金）-西林县西平乡高维村人居环境垃圾治理项目</t>
  </si>
  <si>
    <t>桂整合〔2024〕29号2025年中央和自治区财政衔接推进乡村振兴补助资金（自治区资金）-西林县西平乡者车村人居环境垃圾治理项目</t>
  </si>
  <si>
    <t>桂整合〔2024〕29号2025年中央和自治区财政衔接推进乡村振兴补助资金（自治区资金）-西林县西平乡皿帖村下寨屯千万工程人居环境改造提升项目</t>
  </si>
  <si>
    <t>桂整合〔2024〕29号2025年中央和自治区财政衔接推进乡村振兴补助资金（自治区资金）-西林县西平乡皿帖村中寨屯千万工程人居环境改造提升项目</t>
  </si>
  <si>
    <t>桂整合〔2024〕29号2025年中央和自治区财政衔接推进乡村振兴补助资金（自治区资金）-西林县西平乡八桥村八桥屯进村入户道路硬化项目</t>
  </si>
  <si>
    <t>桂整合〔2024〕29号2025年中央和自治区财政衔接推进乡村振兴补助资金（自治区资金）-西林县西平乡皿帖村中寨屯进村入户道路维修工程</t>
  </si>
  <si>
    <t>桂整合〔2024〕29号2025年中央和自治区财政衔接推进乡村振兴补助资金（自治区资金）-西林县西平乡者怀村那马屯进村入户道路硬化工程</t>
  </si>
  <si>
    <t>桂整合〔2024〕29号2025年中央和自治区财政衔接推进乡村振兴补助资金（自治区资金）-西林县西平乡皿帖村八柴屯进村入户道路硬化工程</t>
  </si>
  <si>
    <t>桂整合〔2024〕29号2025年中央和自治区财政衔接推进乡村振兴补助资金（自治区资金）-西林县西平乡木顶村三组水利渠道建设项目</t>
  </si>
  <si>
    <t>桂整合〔2024〕29号2025年中央和自治区财政衔接推进乡村振兴补助资金（自治区资金）-西林县西平乡皿帖村八柴屯至渭才沙糖桔产业基地道路硬化工程</t>
  </si>
  <si>
    <t>桂整合〔2024〕29号2025年中央和自治区财政衔接推进乡村振兴补助资金（中央资金）--西林县西平乡2025年产业以奖代补项目</t>
  </si>
  <si>
    <t>桂整合〔2024〕29号2025年中央和自治区财政衔接推进乡村振兴补助资金（中央资金）--西林县西平乡2025年脱贫劳动力跨省就业一次性交通补助</t>
  </si>
  <si>
    <t>桂整合〔2024〕29号2025年中央和自治区财政衔接推进乡村振兴补助资金（中央资金）--西林县西平乡2025年脱贫劳动力县域内稳定就业劳务补助</t>
  </si>
  <si>
    <t>西林县足别瑶族苗族乡政府机关  小计</t>
  </si>
  <si>
    <t>西林县足别瑶族苗族乡政府机关</t>
  </si>
  <si>
    <t>桂整合〔2024〕29号2025年中央和自治区财政衔接推进乡村振兴补助资金（自治区资金）-西林县足别瑶族苗族乡南灰村南汪屯农村排污沟工程</t>
  </si>
  <si>
    <t>桂整合〔2024〕29号2025年中央和自治区财政衔接推进乡村振兴补助资金（自治区资金）-西林县足别瑶族苗族乡南灰村坡鸦屯农村排污沟工程</t>
  </si>
  <si>
    <t>桂整合〔2024〕29号2025年中央和自治区财政衔接推进乡村振兴补助资金（自治区资金）-西林县足别瑶族苗族乡板桥村千万工程人居环境改造提升项目</t>
  </si>
  <si>
    <t>桂整合〔2024〕29号2025年中央和自治区财政衔接推进乡村振兴补助资金（自治区资金）-西林县足别瑶族苗族乡央龙村干田坝屯水利渠道建设项目</t>
  </si>
  <si>
    <t>桂整合〔2024〕29号2025年中央和自治区财政衔接推进乡村振兴补助资金（中央资金）--西林县足别瑶族苗族乡2025年产业以奖代补项目</t>
  </si>
  <si>
    <t>桂整合〔2024〕29号2025年中央和自治区财政衔接推进乡村振兴补助资金（中央资金）--西林县足别瑶族苗族乡2025年脱贫劳动力跨省就业一次性交通补助</t>
  </si>
  <si>
    <t>桂整合〔2024〕29号2025年中央和自治区财政衔接推进乡村振兴补助资金（中央资金）--西林县足别瑶族苗族乡2025年脱贫劳动力县域内稳定就业劳务补助</t>
  </si>
  <si>
    <t>县级资金（未分配）</t>
  </si>
  <si>
    <t>县级财政衔接推进乡村振兴补助资金</t>
  </si>
  <si>
    <t>西林县2025年财政衔接推进乡村振兴补助资金收支情况汇总表</t>
  </si>
  <si>
    <t>单位：万元</t>
  </si>
  <si>
    <t>单  位</t>
  </si>
  <si>
    <t>系统报账           支出数</t>
  </si>
  <si>
    <t>其中:已报账未清算数</t>
  </si>
  <si>
    <t>已清算             支出数</t>
  </si>
  <si>
    <t>报账支          出进度</t>
  </si>
  <si>
    <t>清算支          出进度</t>
  </si>
  <si>
    <t>系统报账支出数</t>
  </si>
  <si>
    <t>西林县那佐苗族乡人民政府</t>
  </si>
  <si>
    <t>制表日期：2025年4月18日</t>
  </si>
  <si>
    <t>已清算支出数</t>
  </si>
  <si>
    <t>报账支出进度</t>
  </si>
  <si>
    <t>清算支出进度</t>
  </si>
  <si>
    <t>单位：元</t>
  </si>
  <si>
    <t>原指标</t>
  </si>
  <si>
    <t>桂整合〔2024〕29号2025年中央和自治区财政衔接推进乡村振兴补助资金（中央资金）</t>
  </si>
  <si>
    <t>桂整合〔2024〕29号2025年中央和自治区财政衔接推进乡村振兴补助资金（中央资金</t>
  </si>
  <si>
    <t>西林县2024年财政衔接推进乡村振兴补助资金指标支出明细表</t>
  </si>
  <si>
    <t>制表日期：2024年12月27日</t>
  </si>
  <si>
    <t>项目分类1</t>
  </si>
  <si>
    <t>项目分类2</t>
  </si>
  <si>
    <t>具体对应项目</t>
  </si>
  <si>
    <t>资金安排有出入的项目</t>
  </si>
  <si>
    <t>县级统筹，拆分到乡镇</t>
  </si>
  <si>
    <t>资金安排类型</t>
  </si>
  <si>
    <t>桂整合〔2023〕35号2024年中央和自治区财政衔接推进乡村振兴补助资金--西林县2024年水果灌溉设施建设补助项目</t>
  </si>
  <si>
    <t>特色产业补助项目</t>
  </si>
  <si>
    <t>西林县2024年水果灌溉设施建设补助项目</t>
  </si>
  <si>
    <t>桂整合〔2023〕35号2024年中央和自治区财政衔接推进乡村振兴补助资金--西林县2024年特色种植业补助项目</t>
  </si>
  <si>
    <t>西林县2024年特色种植业补助项目</t>
  </si>
  <si>
    <t>桂整合〔2023〕35号2024年中央和自治区财政衔接推进乡村振兴补助资金--西林县生猪养殖补助项目</t>
  </si>
  <si>
    <t>西林县生猪养殖补助项目</t>
  </si>
  <si>
    <t>桂整合〔2023〕35号2024年中央和自治区财政衔接推进乡村振兴补助资金--西林县2024年西林麻鸭养殖补助项目</t>
  </si>
  <si>
    <t>西林县2024年西林麻鸭养殖补助项目</t>
  </si>
  <si>
    <t>桂整合〔2023〕35号2024年中央和自治区财政衔接推进乡村振兴补助资金--产业种植基地配套设施项目</t>
  </si>
  <si>
    <t>西林县普合苗族乡者甲贡柑生态产业园产业基地道路硬化工程</t>
  </si>
  <si>
    <t>桂整合〔2023〕35号2024年中央和自治区财政衔接推进乡村振兴补助资金--西林县农产品冷藏保鲜设施建设补助项目</t>
  </si>
  <si>
    <t>西林县农产品冷藏保鲜设施建设补助项目</t>
  </si>
  <si>
    <t>桂整合〔2023〕35号2024年中央和自治区财政衔接推进乡村振兴补助资金--西林县水果水肥一体化建设补助项目</t>
  </si>
  <si>
    <t>桂整合〔2023〕35号2024年中央和自治区财政衔接推进乡村振兴补助资金-产业种植基地配套设施项目</t>
  </si>
  <si>
    <t>桂整合〔2023〕35号2024年中央和自治区财政衔接推进乡村振兴补助资金--西林县肉牛养殖补助项目</t>
  </si>
  <si>
    <t>西林县肉牛养殖补助项目</t>
  </si>
  <si>
    <t>桂整合〔2023〕35号2024年中央和自治区财政衔接推进乡村振兴补助资金-农村人居环境整治推进示范项目工程</t>
  </si>
  <si>
    <t>农业农村局3个人居环境整治推进示范项目工程</t>
  </si>
  <si>
    <t>桂整合〔2023〕35号2024年中央和自治区财政衔接推进乡村振兴补助资金--西林县2024年产业转型柑橘品种改良高接换种（川津5号）试种示范项目</t>
  </si>
  <si>
    <t>西林县2024年产业转型柑橘品种改良高接换种（川津5号）试种示范项目</t>
  </si>
  <si>
    <t>桂整合〔2023〕35号2024年中央和自治区财政衔接推进乡村振兴补助资金--农村人居环境整治推进示范项目工程</t>
  </si>
  <si>
    <t>桂整合〔2023〕35号2024年中央和自治区财政衔接推进乡村振兴补助资金--西林县稻鸭种养补助项目</t>
  </si>
  <si>
    <t>桂整合〔2023〕35号2024年中央和自治区财政衔接推进乡村振兴补助资金--西林县农产品认证、新型经营主体认证奖补项目</t>
  </si>
  <si>
    <t>西林县农产品认证、新型经营主体认证奖补项目</t>
  </si>
  <si>
    <t>桂整合〔2023〕35号2024年中央和自治区财政衔接推进乡村振兴补助资金--西林县2024年“川津5号”柑桔品种补助项目</t>
  </si>
  <si>
    <t>西人发〔2024〕4号县级财政衔接推进乡村振兴补助资金--2024年基础设施建设项目前期经费</t>
  </si>
  <si>
    <t>项目前期经费</t>
  </si>
  <si>
    <t>西林县2024年基础设施建设项目前期经费（农业农村局）</t>
  </si>
  <si>
    <t>西林县乡村振兴局 小计</t>
  </si>
  <si>
    <t>西林县乡村振兴局</t>
  </si>
  <si>
    <t>桂整合〔2024〕2号2024年中央财政衔接推进乡村振兴补助资金--西林县西平乡高维村高维屯进村入户道路硬化工程</t>
  </si>
  <si>
    <t>基础设施</t>
  </si>
  <si>
    <t>桂整合〔2024〕2号2024年中央财政衔接推进乡村振兴补助资金--西林县古障镇央革村罗炮屯沙糖桔产业基地道路硬化工程</t>
  </si>
  <si>
    <t>桂整合〔2024〕2号2024年中央财政衔接推进乡村振兴补助资金--西林县古障镇西舍村上寨屯河边到渭班沙糖桔产业基地道路硬化工程</t>
  </si>
  <si>
    <t>桂整合〔2024〕2号2024年中央财政衔接推进乡村振兴补助资金--西林县古障镇古障村罗仕屯未龙雷沟沙糖桔产业基地道路硬化工程（易地搬迁后扶）</t>
  </si>
  <si>
    <t>桂整合〔2024〕2号2024年中央财政衔接推进乡村振兴补助资金--西林县那劳镇那劳村那洋屯那洋至那日沙糖桔产业基地道路硬化工程（易地搬迁后扶）</t>
  </si>
  <si>
    <t>桂整合〔2024〕2号2024年中央财政衔接推进乡村振兴补助资金--西林县那佐苗族乡弄汪村弄同屯渭都沟沙糖桔产业基地道路硬化工程</t>
  </si>
  <si>
    <t>桂整合〔2024〕2号2024年中央财政衔接推进乡村振兴补助资金--西林县西平乡者怀村那马屯沙糖桔产业基地道路硬化工程</t>
  </si>
  <si>
    <t>桂整合〔2024〕2号2024年中央财政衔接推进乡村振兴补助资金--西林县古障镇央革村罗拉沙糖桔产业基地道路硬化工程</t>
  </si>
  <si>
    <t>桂整合〔2024〕2号2024年中央财政衔接推进乡村振兴补助资金--西林县八达镇土黄村那汪屯渭洗木至坡应沙糖桔产业基地道路硬化工程</t>
  </si>
  <si>
    <t>桂整合〔2024〕2号2024年中央财政衔接推进乡村振兴补助资金--西林县八达镇土黄村岩怀屯沙糖桔产业基地道路硬化工程</t>
  </si>
  <si>
    <t>桂整合〔2024〕2号2024年中央财政衔接推进乡村振兴补助资金--西林县八达镇八达村火亮山屯沙糖桔产业基地道路硬化工程</t>
  </si>
  <si>
    <t>桂整合〔2024〕2号2024年中央财政衔接推进乡村振兴补助资金--西林县马蚌镇那扛村那扛屯渭约至坡雄沙糖桔、油茶产业基地道路硬化工程</t>
  </si>
  <si>
    <t>桂整合〔2024〕2号2024年中央财政衔接推进乡村振兴补助资金--西林县马蚌镇武定村武定屯至罗桃屯沙糖桔、油茶产业基地道路硬化工程</t>
  </si>
  <si>
    <t>桂整合〔2024〕2号2024年中央财政衔接推进乡村振兴补助资金--西林县马蚌镇罗广村罗广屯至罗雄屯沙糖桔基地道路硬化工程</t>
  </si>
  <si>
    <t>桂整合〔2024〕2号2024年中央财政衔接推进乡村振兴补助资金--西林县西平乡西平村平寨屯八干沙糖桔产业基地道路硬化工程（易地搬迁后扶）</t>
  </si>
  <si>
    <t>桂整合〔2024〕2号2024年中央财政衔接推进乡村振兴补助资金--西林县西平乡皿帖村布懒屯八王至油茶产业基地道路硬化工程</t>
  </si>
  <si>
    <t>桂整合〔2024〕2号2024年中央财政衔接推进乡村振兴补助资金--西林县足别瑶族苗族乡平木村渭季屯至沙石坡甘蔗产业基地道路硬化工程</t>
  </si>
  <si>
    <t>桂整合〔2024〕2号2024年中央财政衔接推进乡村振兴补助资金--西林县那佐苗族乡达下村巴林屯同仙坡油茶产业基地道路硬化工程</t>
  </si>
  <si>
    <t>桂整合〔2024〕2号2024年中央财政衔接推进乡村振兴补助资金--西林县那佐苗族乡甘界村上甘屯至垌硝村龙骨单屯油茶产业基地道路硬化工程</t>
  </si>
  <si>
    <t>桂整合〔2024〕2号2024年中央财政衔接推进乡村振兴补助资金--西林县八达镇周帮村周帮屯至伟坝屯通屯道路硬化工程（易地搬迁后扶）</t>
  </si>
  <si>
    <t>桂整合〔2024〕2号2024年中央财政衔接推进乡村振兴补助资金--西林县西平乡西平村西利屯三组至五组进村入户道路硬化工程（易地搬迁后扶）</t>
  </si>
  <si>
    <t>桂整合〔2024〕2号2024年中央财政衔接推进乡村振兴补助资金--西林县那佐苗族乡上马草村平安寨屯进村入户道路硬化工程</t>
  </si>
  <si>
    <t>桂整合〔2024〕2号2024年中央财政衔接推进乡村振兴补助资金--西林县那劳镇斗皇村渭皇屯正和牧业产业基地生产道路硬化工程</t>
  </si>
  <si>
    <t>桂整合〔2024〕2号2024年中央财政衔接推进乡村振兴补助资金--西林县古障镇同乐村同乐屯三、四组防护工程</t>
  </si>
  <si>
    <t>桂整合〔2024〕2号2024年中央财政衔接推进乡村振兴补助资金--西林县西平乡那俄村那俄屯养牛产业基地道路硬化工程</t>
  </si>
  <si>
    <t>桂整合〔2024〕2号2024年中央财政衔接推进乡村振兴补助资金--西林县普合苗族乡者底村者底屯后龙山、渭顶沟沙糖桔产业基地道路硬化工程</t>
  </si>
  <si>
    <t>桂整合〔2023〕35号2024年中央和自治区财政衔接推进乡村振兴补助资金--脱贫人口小额信贷贴息</t>
  </si>
  <si>
    <t>小额信贷</t>
  </si>
  <si>
    <t>桂整合〔2023〕35号2024年中央和自治区财政衔接推进乡村振兴补助资金--联网路项目</t>
  </si>
  <si>
    <t>桂整合〔2023〕35号2024年中央和自治区财政衔接推进乡村振兴补助资金--进村入户道路硬化工程</t>
  </si>
  <si>
    <t>桂整合〔2023〕35号2024年中央和自治区财政衔接推进乡村振兴补助资金--2024年雨露计划培训</t>
  </si>
  <si>
    <t>桂整合〔2023〕35号2024年中央和自治区财政衔接推进乡村振兴补助资金--基础设施建设项目前期经费</t>
  </si>
  <si>
    <t>桂整合〔2023〕35号2024年中央和自治区财政衔接推进乡村振兴补助资金—西林县八达镇周帮村周帮屯至伟坝屯通屯道路硬化工程</t>
  </si>
  <si>
    <t>桂整合〔2024〕11号2024年自治区财政衔接推进乡村振兴补助资金--西林县西平乡高维村高维屯进村入户道路硬化工程</t>
  </si>
  <si>
    <t>桂整合〔2024〕11号2024年自治区财政衔接推进乡村振兴补助资金--西林县古障镇西舍村上寨屯河边到渭班沙糖桔产业基地道路硬化工程</t>
  </si>
  <si>
    <t>桂整合〔2023〕35号2024年中央和自治区财政衔接推进乡村振兴补助资金--西林县古障镇同乐村同乐屯三、四组防护工程</t>
  </si>
  <si>
    <t>桂整合〔2024〕11号2024年自治区财政衔接推进乡村振兴补助资金--西林县2024年雨露计划培训</t>
  </si>
  <si>
    <t>桂整合〔2024〕11号2024年自治区财政衔接推进乡村振兴补助资金--西林县2024年脱贫人口小额信贷贴息</t>
  </si>
  <si>
    <t>百财预〔2024〕186号市级财政衔接推进乡村振兴补助资金--西林县古障镇西舍村上寨屯河边到渭班沙糖桔产业基地道路硬化工程</t>
  </si>
  <si>
    <t>西人发〔2024〕4号县级财政衔接推进乡村振兴补助资金--西林县八达镇周帮村周帮屯至伟坝屯通屯道路硬化工程（易地搬迁后扶）</t>
  </si>
  <si>
    <t>西人发〔2024〕4号县级财政衔接推进乡村振兴补助资金----2024年基础设施建设项目前期经费</t>
  </si>
  <si>
    <t>西人发〔2024〕4号县级财政衔接推进乡村振兴补助资金—西林县八达镇周帮村周帮屯至伟坝屯通屯道路硬化工程（易地搬迁后扶）</t>
  </si>
  <si>
    <t>西人发〔2024〕4号县级财政衔接推进乡村振兴补助资金—西林县八达镇土黄村岩怀屯沙糖桔产业基地道路硬化工程</t>
  </si>
  <si>
    <t>西人发〔2024〕4号县级财政衔接推进乡村振兴补助资金--西林县西平乡西平村西利屯三组至五组进村入户道路硬化工程（易地搬迁后扶）</t>
  </si>
  <si>
    <t>西人发〔2024〕4号县级财政衔接推进乡村振兴补助资金--西林县西平乡高维村高维屯进村入户道路硬化工程</t>
  </si>
  <si>
    <t>西人发〔2024〕4号县级财政衔接推进乡村振兴补助资金--西林县古障镇西舍村上寨屯河边到渭班沙糖桔产业基地道路硬化工程</t>
  </si>
  <si>
    <t>西人发〔2024〕4号县级财政衔接推进乡村振兴补助资金--西林县古障镇央革村罗拉沙糖桔产业基地道路硬化工程</t>
  </si>
  <si>
    <t>西人发〔2024〕4号县级财政衔接推进乡村振兴补助资金--西林县八达镇土黄村岩怀屯沙糖桔产业基地道路硬化工程</t>
  </si>
  <si>
    <t>西人发〔2024〕4号县级财政衔接推进乡村振兴补助资金--西林县2024年雨露计划培训</t>
  </si>
  <si>
    <t>雨露计划</t>
  </si>
  <si>
    <t>西人发〔2024〕4号县级财政衔接推进乡村振兴补助资金—西林县2024年雨露计划培训</t>
  </si>
  <si>
    <t>西人发〔2024〕4号2024年县级财政衔接推进乡村振兴补助资金--2024年基础设施建设项目前期经费</t>
  </si>
  <si>
    <t>桂整合〔2023〕35号2024年中央财政衔接推进乡村振兴补助资金--便民桥</t>
  </si>
  <si>
    <t>桂整合〔2024〕2号2024年中央财政衔接推进乡村振兴补助资金--西林县古障镇大房村上八保屯便民桥</t>
  </si>
  <si>
    <t>西林县古障大房村上八保屯便民桥</t>
  </si>
  <si>
    <t>桂整合〔2024〕2号2024年中央财政衔接推进乡村振兴补助资金--西林县西平乡皿帖村六楼屯便民桥建设工程</t>
  </si>
  <si>
    <t>西林县西平乡皿帖村六楼屯便民桥建设工程</t>
  </si>
  <si>
    <t>交通局多个便民桥项目</t>
  </si>
  <si>
    <t>桂整合〔2023〕35号2024年自治区财政衔接推进乡村振兴补助资金--便民桥</t>
  </si>
  <si>
    <t>交通局4个便民桥项目</t>
  </si>
  <si>
    <t>桂整合〔2023〕35号2024年自治区财政衔接推进乡村振兴补助资金--排水沟项目</t>
  </si>
  <si>
    <t>道路维修工程</t>
  </si>
  <si>
    <t>西林县古障镇古障村坡岩屯至高亩屯道路排水沟工程项目</t>
  </si>
  <si>
    <t>西人发〔2024〕4号县级财政衔接推进乡村振兴补助资金--西林县西平乡者车村者车屯挖弄便民桥工程</t>
  </si>
  <si>
    <t>西林县西平乡者车村者车屯挖弄便民桥工程</t>
  </si>
  <si>
    <t>西人发〔2024〕4号县级财政衔接推进乡村振兴补助资金--便民桥</t>
  </si>
  <si>
    <t>西林县2024年基础设施建设项目前期经费（交通局）</t>
  </si>
  <si>
    <t>西林县马蚌镇火把村清水江跨河便民桥（续建）</t>
  </si>
  <si>
    <t>西林县发展和改革局  小计</t>
  </si>
  <si>
    <t>桂整合〔2023〕35号2024年中央财政衔接推进乡村振兴补助资金--基础设施建设项目前期经费</t>
  </si>
  <si>
    <t>桂整合〔2023〕35号2024年中央财政衔接推进乡村振兴补助资金--产业种植基地配套设施项目</t>
  </si>
  <si>
    <t>桂整合〔2024〕11号2024年中央财政衔接推进乡村振兴补助资金--西林县足别瑶族苗族乡者么村易地搬迁安置点饮水安全巩固提升项目（易地搬迁后扶）</t>
  </si>
  <si>
    <t>桂整合〔2024〕2号2024年中央财政衔接推进乡村振兴补助资金--西林县八达镇阳光小区易地搬迁安置点基础设施提升工程（易地搬迁后扶）</t>
  </si>
  <si>
    <t>易安后扶</t>
  </si>
  <si>
    <t>桂整合〔2024〕2号2024年中央财政衔接推进乡村振兴补助资金--2024年8-12月易安点公益性岗位人员补贴（普合乡）</t>
  </si>
  <si>
    <t>就业</t>
  </si>
  <si>
    <t>西林县2024年乡村建设公益性岗位</t>
  </si>
  <si>
    <t>乡村振兴局</t>
  </si>
  <si>
    <t>桂整合〔2024〕2号2024年中央财政衔接推进乡村振兴补助资金--2024年8-12月易安点公益性岗位人员补贴（那佐乡）</t>
  </si>
  <si>
    <t>桂整合〔2024〕2号2024年中央财政衔接推进乡村振兴补助资金--2024年易安点公益性岗位人员补贴（西平乡）</t>
  </si>
  <si>
    <t>桂整合〔2024〕2号2024年中央财政衔接推进乡村振兴补助资金--2024年易安点公益性岗位人员补贴（足别乡）</t>
  </si>
  <si>
    <t>桂整合〔2024〕2号2024年中央财政衔接推进乡村振兴补助资金--2024年易安点公益性岗位人员补贴（那劳镇）</t>
  </si>
  <si>
    <t>桂整合〔2024〕2号2024年中央财政衔接推进乡村振兴补助资金--西林县足别瑶族苗族乡者么村易地搬迁安置点饮水安全巩固提升项目（易地搬迁后扶）</t>
  </si>
  <si>
    <t>桂整合〔2024〕2号2024年中央财政衔接推进乡村振兴补助资金--西林县八达镇新红小区易地搬迁安置点公共照明项目（易地搬迁后扶）</t>
  </si>
  <si>
    <t>桂整合〔2024〕2号2024年中央财政衔接推进乡村振兴补助资金--西林县西平乡西平村易地搬迁安置点基础设施提升项目（易地搬迁后扶）</t>
  </si>
  <si>
    <t>桂整合〔2024〕11号2024年自治区财政衔接推进乡村振兴补助资金--2024年8-12月易安点公益性岗位人员补贴（八达镇）</t>
  </si>
  <si>
    <t>桂整合〔2024〕11号2024年自治区财政衔接推进乡村振兴补助资金--2024年8-12月易安点公益性岗位人员补贴（古障镇）</t>
  </si>
  <si>
    <t>桂整合〔2024〕2号2024年中央财政衔接推进乡村振兴补助资金--2024年8-12月易安点公益性岗位人员补贴（古障镇）</t>
  </si>
  <si>
    <t>桂整合〔2023〕35号2024年自治区财政衔接推进乡村振兴补助资金--易地搬迁后扶项目</t>
  </si>
  <si>
    <t>桂整合〔2023〕35号2024年自治区财政衔接推进乡村振兴补助资金---乡村建设公益性岗位</t>
  </si>
  <si>
    <t>桂整合〔2023〕35号2024年自治区财政衔接推进乡村振兴补助资金--乡村建设公益性岗位</t>
  </si>
  <si>
    <t>桂整合〔2023〕35号2024年自治区财政衔接推进乡村振兴补助资金--西林县2024年易地扶贫融资贴息（易地搬迁后扶）</t>
  </si>
  <si>
    <t>易安搬迁融资贴息</t>
  </si>
  <si>
    <t>西人发〔2024〕4号县级财政衔接推进乡村振兴补助资金--西林县西平乡西平村易地搬迁安置点基础设施提升项目（易地搬迁后扶）</t>
  </si>
  <si>
    <t>西人发〔2024〕4号县级财政衔接推进乡村振兴补助资金--西林县八达镇阳光小区易地搬迁安置点基础设施提升工程（易地搬迁后扶）</t>
  </si>
  <si>
    <t>西人发〔2024〕4号县级财政衔接推进乡村振兴补助资金--2024年11-12月易安点公益性岗位人员补贴（那劳镇）</t>
  </si>
  <si>
    <t>西人发〔2024〕4号县级财政衔接推进乡村振兴补助资金--那劳镇易地搬迁安置点排污排水项目</t>
  </si>
  <si>
    <t>桂整合〔2023〕35号2024年中央和自治区财政衔接推进乡村振兴补助资金--足别瑶族苗族乡南灰村进村入户道路硬化工程--中央资金</t>
  </si>
  <si>
    <t>桂整合〔2023〕35号2024年中央财政衔接推进乡村振兴补助资金--产业种植基地配套设施项目--中央资金</t>
  </si>
  <si>
    <t>桂整合〔2024〕2号2024年中央财政衔接推进乡村振兴补助资金--西林县那佐苗族乡渭洪村下渭贡屯至卫阳沟沙糖桔产业基地道路硬化工程</t>
  </si>
  <si>
    <t>桂整合〔2024〕2号2024年中央财政衔接推进乡村振兴补助资金--西林县足别瑶族苗族乡板桥村六川屯至维燕杉木产业基地道路硬化工程</t>
  </si>
  <si>
    <t>桂整合〔2024〕2号2024年中央财政衔接推进乡村振兴补助资金--西林县普合苗族乡岩腊村岩腊屯至肖家湾屯花椒产业基地道路硬化工程</t>
  </si>
  <si>
    <t>桂整合〔2023〕35号2024年中央财政衔接推进乡村振兴补助资金--基础设施建设项目前期经费--中央资金</t>
  </si>
  <si>
    <t>桂整合〔2023〕35号2024年中央财政衔接推进乡村振兴补助资金--足别瑶族苗族乡南灰村进村入户道路硬化工程--中央资金</t>
  </si>
  <si>
    <t>西林县文化体育广电和旅游局 小计</t>
  </si>
  <si>
    <t>西林县文化体育广电和旅游局</t>
  </si>
  <si>
    <t>桂整合〔2023〕35号2024年中央财政衔接推进乡村振兴补助资金-村集体经济的项目--中央资金</t>
  </si>
  <si>
    <t>村集体经济</t>
  </si>
  <si>
    <t>桂整合〔2023〕35号2024年中央财政衔接推进乡村振兴补助资金-村集体经济的项目--自治区资金</t>
  </si>
  <si>
    <t>桂整合〔2023〕35号2024年中央和自治区财政衔接推进乡村振兴补助资金--供水保障工程</t>
  </si>
  <si>
    <t>供水保障</t>
  </si>
  <si>
    <t>百财预〔2024〕186号市级财政衔接推进乡村振兴补助资金--西林县八达镇坡皿村豆腐屯安全饮水项目</t>
  </si>
  <si>
    <t>西林县财政局   小计</t>
  </si>
  <si>
    <t>西林县财政局</t>
  </si>
  <si>
    <t>西人发〔2024〕4号县级财政衔接推进乡村振兴补助资金----排水排污项目</t>
  </si>
  <si>
    <t>桂整合〔2023〕35号2024年中央和自治区财政衔接推进乡村振兴补助资金--乡村建设公益性岗位</t>
  </si>
  <si>
    <t>桂整合〔2023〕35号2024年中央和自治区财政衔接推进乡村振兴补助资金--脱贫劳动力县域内稳定就业劳务补助</t>
  </si>
  <si>
    <t>稳岗就业补助</t>
  </si>
  <si>
    <t>西林县2024年脱贫劳动力县域内稳定就业劳务补助</t>
  </si>
  <si>
    <t>桂整合〔2023〕35号2024年中央财政衔接推进乡村振兴补助资金--农村人居环境整治提升项目</t>
  </si>
  <si>
    <t>桂整合〔2023〕35号2024年中央财政衔接推进乡村振兴补助资金---2024年产业以奖代补项目</t>
  </si>
  <si>
    <t>桂整合〔2024〕2号2024年中央财政衔接推进乡村振兴补助资金—西林县2024年乡村建设公益性岗位</t>
  </si>
  <si>
    <t>桂整合〔2023〕35号2024年中央财政衔接推进乡村振兴补助资金—脱贫劳动力跨省就业一次性交通补</t>
  </si>
  <si>
    <t>一次性交通补助</t>
  </si>
  <si>
    <t>西林县2024年脱贫劳动力跨省就业一次性交通补助</t>
  </si>
  <si>
    <t>桂整合〔2023〕35号2024年中央财政衔接推进乡村振兴补助资金--村集体经济项目</t>
  </si>
  <si>
    <t>桂整合〔2023〕35号2024年中央和自治区财政衔接推进乡村振兴补助资金—2024年产业以奖代补项目</t>
  </si>
  <si>
    <t>桂整合〔2023〕35号2024年自治区财政衔接推进乡村振兴补助资金--扶贫项目资产管护经费</t>
  </si>
  <si>
    <t>西林县扶贫项目资产管护经费（2024年资金）</t>
  </si>
  <si>
    <t>桂整合〔2024〕11号2024年自治区财政衔接推进乡村振兴补助资金—2024年产业以奖代补项目</t>
  </si>
  <si>
    <t>桂整合〔2024〕11号2024年自治区财政衔接推进乡村振兴补助资金-西林县2024年乡村建设公益性岗位</t>
  </si>
  <si>
    <t>桂整合〔2023〕35号2024年自治区财政衔接推进乡村振兴补助资金—脱贫劳动力县域内稳定就业劳务补助</t>
  </si>
  <si>
    <t>桂整合〔2023〕35号2024年自治区财政衔接推进乡村振兴补助资金--西林县2024年新型经营主体培训</t>
  </si>
  <si>
    <t>新型经营主体</t>
  </si>
  <si>
    <t>西林县2024年新型经营主体培训</t>
  </si>
  <si>
    <t>农业农村局</t>
  </si>
  <si>
    <t>桂整合〔2023〕35号2024年自治区财政衔接推进乡村振兴补助资金—2024年产业以奖代补项目</t>
  </si>
  <si>
    <t>桂整合〔2023〕35号2024年自治区财政衔接推进乡村振兴补助资金--产业种植基地配套设施项目</t>
  </si>
  <si>
    <t>百财预〔2024〕186号市级财政衔接推进乡村振兴补助资金--西林县八达镇那卡村木独屯进村入户道路维修</t>
  </si>
  <si>
    <t>百财预〔2024〕186号市级财政衔接推进乡村振兴补助资金--西林县八达镇红星村平用屯进村入户道路维修项目</t>
  </si>
  <si>
    <t>西人发〔2024〕4号县级财政衔接推进乡村振兴补助资金--基础设施建设项目奖补</t>
  </si>
  <si>
    <t>西人发〔2024〕4号县级财政衔接推进乡村振兴补助资金----脱贫劳动力跨省一次性交通补助</t>
  </si>
  <si>
    <t>西人发〔2024〕4号县级财政衔接推进乡村振兴补助资金--脱贫劳动力县域内稳定就业劳务补助</t>
  </si>
  <si>
    <t>西人发〔2024〕4号县级财政衔接推进乡村振兴补助资金----2024年乡村建设公益性岗位</t>
  </si>
  <si>
    <t>西人发〔2024〕4号县级财政衔接推进乡村振兴补助资金----西林县阳光小区易地搬迁安置点公共服务配套设施项目</t>
  </si>
  <si>
    <t>西人发〔2024〕4号县级财政衔接推进乡村振兴补助资金--脱贫劳动力跨省一次性交通补助</t>
  </si>
  <si>
    <t>西人发〔2024〕4号县级财政衔接推进乡村振兴补助资金--2024年乡村建设公益性岗位</t>
  </si>
  <si>
    <t>西人发〔2024〕4号县级财政衔接推进乡村振兴补助资金--生活垃圾治理项目</t>
  </si>
  <si>
    <t>西人发〔2024〕4号县级财政衔接推进乡村振兴补助资金—西林县阳光小区易地搬迁安置点公共服务配套设施项目</t>
  </si>
  <si>
    <t>西人发〔2024〕4号县级财政衔接推进乡村振兴补助资金--西林县阳光小区易地搬迁安置点公共服务配套设施项目</t>
  </si>
  <si>
    <t>桂整合〔2023〕35号2024年自治区财政衔接推进乡村振兴补助资金--道路维修项目</t>
  </si>
  <si>
    <t>桂整合〔2023〕35号2024年中央财政衔接推进乡村振兴补助资金--便民桥项目</t>
  </si>
  <si>
    <t>桂整合〔2023〕35号2024年中央财政衔接推进乡村振兴补助资金--进村入户路项目</t>
  </si>
  <si>
    <t>桂整合〔2023〕35号2024年自治区财政衔接推进乡村振兴补助资金--2024年产业以奖代补项目</t>
  </si>
  <si>
    <t>桂整合〔2023〕35号2024年中央和自治区财政衔接推进乡村振兴补助资金--道路维修项目</t>
  </si>
  <si>
    <t>桂整合〔2023〕35号2024年自治区财政衔接推进乡村振兴补助资金--西林县2024年脱贫劳动力县域内稳定就业劳务补助</t>
  </si>
  <si>
    <t>桂整合〔2023〕35号2024年自治区财政衔接推进乡村振兴补助资金--便民桥项目</t>
  </si>
  <si>
    <t>便民桥</t>
  </si>
  <si>
    <t>桂整合〔2023〕35号2024年自治区财政衔接推进乡村振兴补助资金--道路提升项目</t>
  </si>
  <si>
    <t>百财预〔2024〕186号市级财政衔接推进乡村振兴补助资金--西林县古障镇古障村集体经济商铺建设项目</t>
  </si>
  <si>
    <t>西人发〔2024〕4号县级财政衔接推进乡村振兴补助资金--2024产业以奖代补项目</t>
  </si>
  <si>
    <t>西人发〔2024〕4号县级财政衔接推进乡村振兴补助资金--西林县古障镇那哈下龙窝至上龙窝砂石路工程</t>
  </si>
  <si>
    <t>西人发〔2024〕4号县级财政衔接推进乡村振兴补助资金--西林县古障镇西舍村上寨屯卡列道路维修工程</t>
  </si>
  <si>
    <t>西人发〔2024〕4号县级财政衔接推进乡村振兴补助资金--2024年产业以奖代补项目</t>
  </si>
  <si>
    <t>西人发〔2024〕4号县级财政衔接推进乡村振兴补助资金—2024年产业以奖代补项目</t>
  </si>
  <si>
    <t>桂整合〔2023〕35号2024年中央财政衔接推进乡村振兴补助资金--脱贫劳动力县域内稳定就业劳务补助</t>
  </si>
  <si>
    <t>桂整合〔2023〕35号2024年中央财政衔接推进乡村振兴补助资金--道路维修工程</t>
  </si>
  <si>
    <t>桂整合〔2023〕35号2024年自治区财政衔接推进乡村振兴补助资金--脱贫劳动力县域内稳定就业劳务补助</t>
  </si>
  <si>
    <t>桂整合〔2023〕35号2024年自治区财政衔接推进乡村振兴补助资金--村集体经济项目</t>
  </si>
  <si>
    <t>桂整合〔2023〕35号2024年自治区财政衔接推进乡村振兴补助资金--道路维修工程</t>
  </si>
  <si>
    <t>西人发〔2024〕4号县级财政衔接推进乡村振兴补助资金--2024年基层设施建设项前期经费</t>
  </si>
  <si>
    <t>西人发〔2024〕4号县级财政衔接推进乡村振兴补助资金--脱贫劳动力跨省就业一次性交通补助</t>
  </si>
  <si>
    <t>西人发〔2024〕4号县级财政衔接推进乡村振兴补助资金--道路维修</t>
  </si>
  <si>
    <t>西人发〔2024〕4号县级财政衔接推进乡村振兴补助资金--水利设施工程</t>
  </si>
  <si>
    <t>水利设施</t>
  </si>
  <si>
    <t>桂整合〔2023〕35号2024年中央财政衔接推进乡村振兴补助资金—脱贫劳动力县域内稳定就业劳务补助</t>
  </si>
  <si>
    <t>桂整合〔2024〕2号关于下达2024年中央财政衔接推进乡村振兴补助资金—2024年产业以奖代补项目</t>
  </si>
  <si>
    <t>桂整合〔2023〕35号2024年中央财政衔接推进乡村振兴补助资金—跨省就业一次性交通补贴</t>
  </si>
  <si>
    <t>桂整合〔2023〕35号2024年自治区财政衔接推进乡村振兴补助资金--脱贫劳动力跨省就业一次性交通补</t>
  </si>
  <si>
    <t>桂整合〔2023〕35号2024年自治区财政衔接推进乡村振兴补助资金--脱贫劳动力跨省就业一次性交通补助</t>
  </si>
  <si>
    <t>桂整合〔2023〕35号2024年自治区财政衔接推进乡村振兴补助资金----2024年产业以奖代补项目</t>
  </si>
  <si>
    <t>百财预〔2024〕186号市级财政衔接推进乡村振兴补助资金--西林县那劳镇顶蚌村渭老屯进村入户道路维修</t>
  </si>
  <si>
    <t>百财预〔2024〕186号市级财政衔接推进乡村振兴补助资金--西林县那劳镇斗皇村斗皇屯进村入户道路扩建项目</t>
  </si>
  <si>
    <t>西人发〔2024〕4号县级财政衔接推进乡村振兴补助资金--西林县那劳镇那宾村八意屯水利渠道项目</t>
  </si>
  <si>
    <t>桂整合〔2023〕35号2024年中央财政衔接推进乡村振兴补助资金--2024年产业以奖代补项目</t>
  </si>
  <si>
    <t>桂整合〔2023〕35号2024年中央财政衔接推进乡村振兴补助资金----2024产业以奖代补项目</t>
  </si>
  <si>
    <t>桂整合〔2023〕35号2024年中央财政衔接推进乡村振兴补助资金—--2024产业以奖代补项目</t>
  </si>
  <si>
    <t>桂整合〔2023〕35号2024年中央和自治区财政衔接推进乡村振兴补助资金--2024产业以奖代补项目</t>
  </si>
  <si>
    <t>桂整合〔2023〕35号2024年中央和自治区财政衔接推进乡村振兴补助资金--2024年产业以奖代补项目</t>
  </si>
  <si>
    <t>桂整合〔2023〕35号2024年自治区财政衔接推进乡村振兴补助资金----2024产业以奖代补项目</t>
  </si>
  <si>
    <t>桂整合〔2023〕35号2024年自治区财政衔接推进乡村振兴补助资金--2024产业以奖代补项目</t>
  </si>
  <si>
    <t>桂整合〔2023〕35号2024年自治区财政衔接推进乡村振兴补助资金--进村入户路项目</t>
  </si>
  <si>
    <t>西人发〔2024〕4号2024年县级财政衔接推进乡村振兴补助资金--2024年产业以奖代补项目</t>
  </si>
  <si>
    <t>西人发〔2024〕4号县级财政衔接推进乡村振兴补助资金----2024年产业以奖代补项目</t>
  </si>
  <si>
    <t>桂整合〔2024〕2号2024年中央财政衔接推进乡村振兴补助资金—2024年产业以奖代补项目</t>
  </si>
  <si>
    <t>桂整合〔2024〕2号2024年中央财政衔接推进乡村振兴补助资金—新丰村民族特色村寨与乡村旅游融合发展项目</t>
  </si>
  <si>
    <t>桂整合〔2024〕2号2024年中央财政衔接推进乡村振兴补助资金—者底村南丈坡二级路口至威后湖生态养殖场道路硬化工程</t>
  </si>
  <si>
    <t>桂整合〔2023〕35号2024年中央财政衔接推进乡村振兴补助资金—2024年产业以奖代补项目</t>
  </si>
  <si>
    <t>百财预〔2024〕186号市级财政衔接推进乡村振兴补助资金--西林县普合苗族乡平安村新寨屯农村人居环境提升项目</t>
  </si>
  <si>
    <t>百财预〔2024〕186号市级财政衔接推进乡村振兴补助资金--西林县普合苗族乡大河村母湖屯农村人居环境提升项目</t>
  </si>
  <si>
    <t>西人发〔2024〕4号县级财政衔接推进乡村振兴补助资金--环境卫生整治项目</t>
  </si>
  <si>
    <t>西人发〔2024〕4号县级财政衔接推进乡村振兴补助资金--生活垃圾清运治理项目</t>
  </si>
  <si>
    <t>西林县供销合作社联合社  小计</t>
  </si>
  <si>
    <t>桂整合〔2023〕35号2024年自治区财政衔接推进乡村振兴补助资金--西林县2024年发展“粮烟双收”产业补助项目</t>
  </si>
  <si>
    <t>桂整合〔2024〕11号2024年自治区财政衔接推进乡村振兴补助资金--西林县2024年烟叶生产烤房建设项目</t>
  </si>
  <si>
    <t>桂整合〔2024〕2号2024年中央财政衔接推进乡村振兴补助资金--西林县烟叶生产烤房建设项目</t>
  </si>
  <si>
    <t>西林县2024年财政衔接推进乡村振兴补助资金收支情况汇总表</t>
  </si>
  <si>
    <t>制表日期：2024年12月26日</t>
  </si>
  <si>
    <t>系统报账     支出数</t>
  </si>
  <si>
    <t>已清算        支出数</t>
  </si>
  <si>
    <t>报账支         出进度</t>
  </si>
  <si>
    <t>12月底进度达100%支出任务</t>
  </si>
  <si>
    <t>十七、西林县财政局小计：</t>
  </si>
  <si>
    <t>十八、西林县供销合作社联合社小计：</t>
  </si>
  <si>
    <t>十五、西林县乡村振兴局小计：</t>
  </si>
  <si>
    <t>十六、西林县文化体育广电和旅游局小计：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</si>
</sst>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_ * #,##0.000000_ ;_ * \-#,##0.000000_ ;_ * &quot;-&quot;??????_ ;_ @_ "/>
    <numFmt numFmtId="179" formatCode="#,##0.00_ "/>
    <numFmt numFmtId="180" formatCode="0.00_);[Red]\(0.00\)"/>
    <numFmt numFmtId="181" formatCode="_ * #,##0.000_ ;_ * \-#,##0.000_ ;_ * &quot;-&quot;???_ ;_ @_ "/>
    <numFmt numFmtId="182" formatCode="yyyy&quot;年&quot;m&quot;月&quot;;@"/>
    <numFmt numFmtId="183" formatCode="0_ "/>
    <numFmt numFmtId="184" formatCode="0.0000_ "/>
    <numFmt numFmtId="185" formatCode="yyyy/m/d;@"/>
    <numFmt numFmtId="186" formatCode="yyyy&quot;年&quot;m&quot;月&quot;d&quot;日&quot;;@"/>
  </numFmts>
  <fonts count="75">
    <font>
      <sz val="11"/>
      <color indexed="8"/>
      <name val="宋体"/>
      <charset val="134"/>
    </font>
    <font>
      <sz val="11"/>
      <color theme="1"/>
      <name val="宋体"/>
      <charset val="134"/>
      <scheme val="minor"/>
    </font>
    <font>
      <sz val="11"/>
      <name val="宋体"/>
      <charset val="134"/>
      <scheme val="minor"/>
    </font>
    <font>
      <b/>
      <sz val="20"/>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name val="宋体"/>
      <charset val="134"/>
    </font>
    <font>
      <b/>
      <sz val="11"/>
      <color rgb="FFFF0000"/>
      <name val="宋体"/>
      <charset val="134"/>
      <scheme val="minor"/>
    </font>
    <font>
      <sz val="10"/>
      <color theme="1"/>
      <name val="宋体"/>
      <charset val="134"/>
      <scheme val="minor"/>
    </font>
    <font>
      <b/>
      <sz val="20"/>
      <color theme="1"/>
      <name val="宋体"/>
      <charset val="134"/>
      <scheme val="minor"/>
    </font>
    <font>
      <b/>
      <sz val="11"/>
      <name val="宋体"/>
      <charset val="134"/>
      <scheme val="minor"/>
    </font>
    <font>
      <b/>
      <sz val="11"/>
      <color theme="1"/>
      <name val="宋体"/>
      <charset val="134"/>
    </font>
    <font>
      <b/>
      <sz val="11"/>
      <name val="宋体"/>
      <charset val="134"/>
    </font>
    <font>
      <sz val="10"/>
      <name val="宋体"/>
      <charset val="134"/>
    </font>
    <font>
      <sz val="10"/>
      <name val="SimSun"/>
      <charset val="134"/>
    </font>
    <font>
      <sz val="10"/>
      <name val="宋体"/>
      <charset val="134"/>
      <scheme val="minor"/>
    </font>
    <font>
      <b/>
      <sz val="10"/>
      <name val="宋体"/>
      <charset val="134"/>
      <scheme val="minor"/>
    </font>
    <font>
      <b/>
      <sz val="10"/>
      <name val="SimSun"/>
      <charset val="134"/>
    </font>
    <font>
      <sz val="11"/>
      <color indexed="10"/>
      <name val="宋体"/>
      <charset val="134"/>
    </font>
    <font>
      <b/>
      <sz val="10"/>
      <color theme="1"/>
      <name val="宋体"/>
      <charset val="134"/>
      <scheme val="minor"/>
    </font>
    <font>
      <b/>
      <sz val="10"/>
      <color theme="1"/>
      <name val="宋体"/>
      <charset val="134"/>
    </font>
    <font>
      <sz val="10"/>
      <color theme="1"/>
      <name val="宋体"/>
      <charset val="134"/>
    </font>
    <font>
      <sz val="9"/>
      <name val="SimSun"/>
      <charset val="134"/>
    </font>
    <font>
      <b/>
      <sz val="11"/>
      <color theme="1"/>
      <name val="SimSun"/>
      <charset val="134"/>
    </font>
    <font>
      <b/>
      <sz val="12"/>
      <name val="宋体"/>
      <charset val="134"/>
      <scheme val="minor"/>
    </font>
    <font>
      <b/>
      <sz val="10"/>
      <name val="宋体"/>
      <charset val="134"/>
    </font>
    <font>
      <sz val="10"/>
      <color rgb="FFFF0000"/>
      <name val="宋体"/>
      <charset val="134"/>
    </font>
    <font>
      <b/>
      <sz val="28"/>
      <color theme="1"/>
      <name val="宋体"/>
      <charset val="134"/>
      <scheme val="minor"/>
    </font>
    <font>
      <b/>
      <sz val="28"/>
      <name val="宋体"/>
      <charset val="134"/>
      <scheme val="minor"/>
    </font>
    <font>
      <b/>
      <sz val="10"/>
      <color theme="1"/>
      <name val="SimSun"/>
      <charset val="134"/>
    </font>
    <font>
      <sz val="11"/>
      <color indexed="8"/>
      <name val="宋体"/>
      <charset val="134"/>
      <scheme val="minor"/>
    </font>
    <font>
      <b/>
      <sz val="11"/>
      <name val="Courier New"/>
      <charset val="134"/>
    </font>
    <font>
      <sz val="11"/>
      <name val="Courier New"/>
      <charset val="134"/>
    </font>
    <font>
      <b/>
      <sz val="11"/>
      <color indexed="8"/>
      <name val="宋体"/>
      <charset val="134"/>
    </font>
    <font>
      <sz val="9"/>
      <name val="等线"/>
      <charset val="134"/>
    </font>
    <font>
      <sz val="28"/>
      <color indexed="8"/>
      <name val="宋体"/>
      <charset val="134"/>
    </font>
    <font>
      <sz val="9"/>
      <name val="宋体"/>
      <charset val="134"/>
    </font>
    <font>
      <b/>
      <sz val="12"/>
      <name val="宋体"/>
      <charset val="134"/>
    </font>
    <font>
      <sz val="10"/>
      <color indexed="8"/>
      <name val="宋体"/>
      <charset val="134"/>
    </font>
    <font>
      <b/>
      <sz val="24"/>
      <color indexed="8"/>
      <name val="黑体"/>
      <charset val="134"/>
    </font>
    <font>
      <b/>
      <sz val="24"/>
      <name val="黑体"/>
      <charset val="134"/>
    </font>
    <font>
      <b/>
      <sz val="18"/>
      <color indexed="8"/>
      <name val="宋体"/>
      <charset val="134"/>
    </font>
    <font>
      <b/>
      <sz val="18"/>
      <name val="宋体"/>
      <charset val="134"/>
    </font>
    <font>
      <b/>
      <sz val="14"/>
      <name val="宋体"/>
      <charset val="134"/>
    </font>
    <font>
      <b/>
      <sz val="12"/>
      <color rgb="FFFF0000"/>
      <name val="宋体"/>
      <charset val="134"/>
    </font>
    <font>
      <b/>
      <sz val="9"/>
      <name val="宋体"/>
      <charset val="134"/>
    </font>
    <font>
      <sz val="9"/>
      <color rgb="FFFF0000"/>
      <name val="宋体"/>
      <charset val="134"/>
    </font>
    <font>
      <sz val="11"/>
      <color rgb="FFFF0000"/>
      <name val="宋体"/>
      <charset val="134"/>
    </font>
    <font>
      <b/>
      <sz val="9"/>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
    </font>
    <font>
      <sz val="12"/>
      <name val="宋体"/>
      <charset val="134"/>
    </font>
    <font>
      <sz val="12"/>
      <name val="Times New Roman"/>
      <charset val="134"/>
    </font>
    <font>
      <b/>
      <sz val="10"/>
      <color indexed="10"/>
      <name val="宋体"/>
      <charset val="134"/>
    </font>
    <font>
      <b/>
      <sz val="11"/>
      <color rgb="FFFF0000"/>
      <name val="宋体"/>
      <charset val="134"/>
    </font>
    <font>
      <b/>
      <sz val="9"/>
      <color rgb="FFFF0000"/>
      <name val="宋体"/>
      <charset val="134"/>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rgb="FF8EF883"/>
        <bgColor indexed="64"/>
      </patternFill>
    </fill>
    <fill>
      <patternFill patternType="solid">
        <fgColor rgb="FF92D050"/>
        <bgColor indexed="64"/>
      </patternFill>
    </fill>
    <fill>
      <patternFill patternType="solid">
        <fgColor rgb="FFFFC000"/>
        <bgColor indexed="64"/>
      </patternFill>
    </fill>
    <fill>
      <patternFill patternType="solid">
        <fgColor indexed="44"/>
        <bgColor indexed="64"/>
      </patternFill>
    </fill>
    <fill>
      <patternFill patternType="solid">
        <fgColor rgb="FF00B0F0"/>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969696"/>
      </left>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969696"/>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000000"/>
      </left>
      <right style="thin">
        <color rgb="FF000000"/>
      </right>
      <top style="thin">
        <color rgb="FF000000"/>
      </top>
      <bottom/>
      <diagonal/>
    </border>
    <border>
      <left style="thin">
        <color rgb="FF969696"/>
      </left>
      <right style="thin">
        <color rgb="FF969696"/>
      </right>
      <top style="thin">
        <color rgb="FF969696"/>
      </top>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14" borderId="19"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0" applyNumberFormat="0" applyFill="0" applyAlignment="0" applyProtection="0">
      <alignment vertical="center"/>
    </xf>
    <xf numFmtId="0" fontId="57" fillId="0" borderId="20" applyNumberFormat="0" applyFill="0" applyAlignment="0" applyProtection="0">
      <alignment vertical="center"/>
    </xf>
    <xf numFmtId="0" fontId="58" fillId="0" borderId="21" applyNumberFormat="0" applyFill="0" applyAlignment="0" applyProtection="0">
      <alignment vertical="center"/>
    </xf>
    <xf numFmtId="0" fontId="58" fillId="0" borderId="0" applyNumberFormat="0" applyFill="0" applyBorder="0" applyAlignment="0" applyProtection="0">
      <alignment vertical="center"/>
    </xf>
    <xf numFmtId="0" fontId="59" fillId="15" borderId="22" applyNumberFormat="0" applyAlignment="0" applyProtection="0">
      <alignment vertical="center"/>
    </xf>
    <xf numFmtId="0" fontId="60" fillId="5" borderId="23" applyNumberFormat="0" applyAlignment="0" applyProtection="0">
      <alignment vertical="center"/>
    </xf>
    <xf numFmtId="0" fontId="61" fillId="5" borderId="22" applyNumberFormat="0" applyAlignment="0" applyProtection="0">
      <alignment vertical="center"/>
    </xf>
    <xf numFmtId="0" fontId="62" fillId="16" borderId="24" applyNumberFormat="0" applyAlignment="0" applyProtection="0">
      <alignment vertical="center"/>
    </xf>
    <xf numFmtId="0" fontId="63" fillId="0" borderId="25" applyNumberFormat="0" applyFill="0" applyAlignment="0" applyProtection="0">
      <alignment vertical="center"/>
    </xf>
    <xf numFmtId="0" fontId="64" fillId="0" borderId="26" applyNumberFormat="0" applyFill="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9" borderId="0" applyNumberFormat="0" applyBorder="0" applyAlignment="0" applyProtection="0">
      <alignment vertical="center"/>
    </xf>
    <xf numFmtId="0" fontId="67" fillId="9" borderId="0" applyNumberFormat="0" applyBorder="0" applyAlignment="0" applyProtection="0">
      <alignment vertical="center"/>
    </xf>
    <xf numFmtId="0" fontId="67" fillId="22" borderId="0" applyNumberFormat="0" applyBorder="0" applyAlignment="0" applyProtection="0">
      <alignment vertical="center"/>
    </xf>
    <xf numFmtId="0" fontId="68" fillId="15" borderId="0" applyNumberFormat="0" applyBorder="0" applyAlignment="0" applyProtection="0">
      <alignment vertical="center"/>
    </xf>
    <xf numFmtId="0" fontId="68" fillId="15" borderId="0" applyNumberFormat="0" applyBorder="0" applyAlignment="0" applyProtection="0">
      <alignment vertical="center"/>
    </xf>
    <xf numFmtId="0" fontId="67" fillId="18" borderId="0" applyNumberFormat="0" applyBorder="0" applyAlignment="0" applyProtection="0">
      <alignment vertical="center"/>
    </xf>
    <xf numFmtId="0" fontId="67" fillId="16" borderId="0" applyNumberFormat="0" applyBorder="0" applyAlignment="0" applyProtection="0">
      <alignment vertical="center"/>
    </xf>
    <xf numFmtId="0" fontId="68" fillId="5" borderId="0" applyNumberFormat="0" applyBorder="0" applyAlignment="0" applyProtection="0">
      <alignment vertical="center"/>
    </xf>
    <xf numFmtId="0" fontId="68" fillId="23" borderId="0" applyNumberFormat="0" applyBorder="0" applyAlignment="0" applyProtection="0">
      <alignment vertical="center"/>
    </xf>
    <xf numFmtId="0" fontId="67" fillId="23"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5" borderId="0" applyNumberFormat="0" applyBorder="0" applyAlignment="0" applyProtection="0">
      <alignment vertical="center"/>
    </xf>
    <xf numFmtId="0" fontId="67" fillId="20" borderId="0" applyNumberFormat="0" applyBorder="0" applyAlignment="0" applyProtection="0">
      <alignment vertical="center"/>
    </xf>
    <xf numFmtId="0" fontId="68" fillId="24" borderId="0" applyNumberFormat="0" applyBorder="0" applyAlignment="0" applyProtection="0">
      <alignment vertical="center"/>
    </xf>
    <xf numFmtId="0" fontId="68" fillId="9" borderId="0" applyNumberFormat="0" applyBorder="0" applyAlignment="0" applyProtection="0">
      <alignment vertical="center"/>
    </xf>
    <xf numFmtId="0" fontId="67" fillId="9" borderId="0" applyNumberFormat="0" applyBorder="0" applyAlignment="0" applyProtection="0">
      <alignment vertical="center"/>
    </xf>
    <xf numFmtId="0" fontId="67" fillId="25"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7" fillId="25" borderId="0" applyNumberFormat="0" applyBorder="0" applyAlignment="0" applyProtection="0">
      <alignment vertical="center"/>
    </xf>
    <xf numFmtId="0" fontId="69" fillId="0" borderId="0">
      <alignment vertical="center"/>
    </xf>
    <xf numFmtId="0" fontId="70" fillId="0" borderId="0">
      <alignment vertical="center"/>
    </xf>
    <xf numFmtId="0" fontId="71" fillId="0" borderId="0">
      <alignment vertical="center"/>
    </xf>
  </cellStyleXfs>
  <cellXfs count="3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176" fontId="1" fillId="0" borderId="0" xfId="0" applyNumberFormat="1" applyFont="1" applyFill="1" applyAlignment="1">
      <alignment vertical="center"/>
    </xf>
    <xf numFmtId="0" fontId="0"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horizontal="left" vertical="center"/>
    </xf>
    <xf numFmtId="176"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0" fontId="5" fillId="2" borderId="1" xfId="3"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3" fontId="7" fillId="0" borderId="1" xfId="0" applyNumberFormat="1" applyFont="1" applyFill="1" applyBorder="1" applyAlignment="1">
      <alignment vertical="center"/>
    </xf>
    <xf numFmtId="10"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3" fontId="2" fillId="0" borderId="1" xfId="0" applyNumberFormat="1" applyFont="1" applyFill="1" applyBorder="1" applyAlignment="1">
      <alignment vertical="center"/>
    </xf>
    <xf numFmtId="43" fontId="6" fillId="0" borderId="1" xfId="0" applyNumberFormat="1" applyFont="1" applyFill="1" applyBorder="1" applyAlignment="1">
      <alignment vertical="center"/>
    </xf>
    <xf numFmtId="178" fontId="7" fillId="0" borderId="1" xfId="0" applyNumberFormat="1" applyFont="1" applyFill="1" applyBorder="1" applyAlignment="1">
      <alignment vertical="center"/>
    </xf>
    <xf numFmtId="179" fontId="1" fillId="0" borderId="1" xfId="0" applyNumberFormat="1" applyFont="1" applyFill="1" applyBorder="1" applyAlignment="1">
      <alignment horizontal="center" vertical="center" wrapText="1"/>
    </xf>
    <xf numFmtId="0" fontId="8" fillId="0" borderId="0" xfId="0" applyFont="1" applyFill="1" applyAlignment="1">
      <alignment vertical="center"/>
    </xf>
    <xf numFmtId="0" fontId="4" fillId="0" borderId="0" xfId="0" applyNumberFormat="1" applyFont="1" applyFill="1" applyAlignment="1">
      <alignment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80" fontId="5" fillId="2" borderId="1" xfId="0" applyNumberFormat="1" applyFont="1" applyFill="1" applyBorder="1" applyAlignment="1">
      <alignment horizontal="center" vertical="center"/>
    </xf>
    <xf numFmtId="0" fontId="6" fillId="2" borderId="1" xfId="0" applyFont="1" applyFill="1" applyBorder="1" applyAlignment="1">
      <alignment vertical="center"/>
    </xf>
    <xf numFmtId="176" fontId="0" fillId="0" borderId="0" xfId="0" applyNumberFormat="1" applyFont="1" applyFill="1" applyAlignment="1">
      <alignment vertical="center"/>
    </xf>
    <xf numFmtId="43" fontId="6" fillId="0" borderId="1" xfId="0" applyNumberFormat="1" applyFont="1" applyFill="1" applyBorder="1" applyAlignment="1">
      <alignment horizontal="center" vertical="center"/>
    </xf>
    <xf numFmtId="179" fontId="1" fillId="0" borderId="1" xfId="0" applyNumberFormat="1" applyFont="1" applyFill="1" applyBorder="1" applyAlignment="1">
      <alignment vertical="center"/>
    </xf>
    <xf numFmtId="0" fontId="1" fillId="0" borderId="1" xfId="0" applyFont="1" applyFill="1" applyBorder="1" applyAlignment="1">
      <alignment vertical="center"/>
    </xf>
    <xf numFmtId="0" fontId="10" fillId="0" borderId="0" xfId="0" applyFont="1" applyFill="1" applyAlignment="1">
      <alignment vertical="center"/>
    </xf>
    <xf numFmtId="0" fontId="1" fillId="2" borderId="0" xfId="0" applyFont="1" applyFill="1" applyAlignment="1">
      <alignment vertical="center"/>
    </xf>
    <xf numFmtId="0" fontId="4" fillId="0"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vertical="center"/>
    </xf>
    <xf numFmtId="0" fontId="1" fillId="0" borderId="0" xfId="0" applyFont="1" applyFill="1" applyAlignment="1">
      <alignment horizontal="center" vertical="center"/>
    </xf>
    <xf numFmtId="179" fontId="2" fillId="0" borderId="0" xfId="0" applyNumberFormat="1" applyFont="1" applyFill="1" applyAlignment="1">
      <alignment horizontal="center" vertical="center"/>
    </xf>
    <xf numFmtId="179" fontId="1" fillId="0" borderId="0" xfId="0" applyNumberFormat="1"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lignment vertical="center"/>
    </xf>
    <xf numFmtId="0" fontId="11" fillId="0" borderId="0" xfId="0" applyFont="1" applyFill="1" applyAlignment="1">
      <alignment horizontal="center" vertical="center"/>
    </xf>
    <xf numFmtId="179" fontId="3" fillId="0" borderId="0" xfId="0" applyNumberFormat="1" applyFont="1" applyFill="1" applyAlignment="1">
      <alignment horizontal="center" vertical="center"/>
    </xf>
    <xf numFmtId="179" fontId="11" fillId="0" borderId="0" xfId="0" applyNumberFormat="1" applyFont="1" applyFill="1" applyAlignment="1">
      <alignment horizontal="center" vertical="center"/>
    </xf>
    <xf numFmtId="179" fontId="12" fillId="0" borderId="0" xfId="0" applyNumberFormat="1" applyFont="1" applyFill="1" applyAlignment="1">
      <alignment horizontal="center" vertical="center"/>
    </xf>
    <xf numFmtId="179" fontId="4" fillId="0" borderId="0" xfId="0" applyNumberFormat="1" applyFont="1" applyFill="1" applyAlignment="1">
      <alignment horizontal="center" vertical="center"/>
    </xf>
    <xf numFmtId="0" fontId="13" fillId="0" borderId="1" xfId="0"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179" fontId="4" fillId="4"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9" fontId="4" fillId="2"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79" fontId="19" fillId="2"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alignment vertical="center" wrapText="1"/>
    </xf>
    <xf numFmtId="0" fontId="21" fillId="0" borderId="0" xfId="0" applyFont="1" applyFill="1" applyAlignment="1">
      <alignment vertical="center"/>
    </xf>
    <xf numFmtId="10" fontId="13"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10" fontId="4" fillId="4" borderId="1" xfId="0" applyNumberFormat="1" applyFont="1" applyFill="1" applyBorder="1" applyAlignment="1">
      <alignment horizontal="center" vertical="center"/>
    </xf>
    <xf numFmtId="0" fontId="0" fillId="5" borderId="0" xfId="0" applyFont="1" applyFill="1" applyAlignment="1">
      <alignment vertical="center"/>
    </xf>
    <xf numFmtId="10" fontId="4" fillId="2" borderId="1" xfId="0" applyNumberFormat="1" applyFont="1" applyFill="1" applyBorder="1" applyAlignment="1">
      <alignment horizontal="center" vertical="center"/>
    </xf>
    <xf numFmtId="43" fontId="23"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4" fontId="24" fillId="0" borderId="7" xfId="0" applyNumberFormat="1" applyFont="1" applyFill="1" applyBorder="1" applyAlignment="1">
      <alignment horizontal="right" vertical="center" wrapText="1"/>
    </xf>
    <xf numFmtId="0" fontId="0" fillId="0" borderId="0" xfId="0" applyNumberFormat="1" applyFont="1" applyFill="1" applyAlignment="1">
      <alignment vertical="center"/>
    </xf>
    <xf numFmtId="0" fontId="0" fillId="6" borderId="0" xfId="0" applyNumberFormat="1" applyFont="1" applyFill="1" applyAlignment="1">
      <alignment vertical="center" wrapText="1"/>
    </xf>
    <xf numFmtId="0" fontId="0" fillId="2" borderId="0" xfId="0" applyNumberFormat="1" applyFont="1" applyFill="1" applyAlignment="1">
      <alignment vertical="center" wrapText="1"/>
    </xf>
    <xf numFmtId="0" fontId="0" fillId="6" borderId="0" xfId="0" applyFont="1" applyFill="1" applyAlignment="1">
      <alignment vertical="center" wrapText="1"/>
    </xf>
    <xf numFmtId="179" fontId="25" fillId="2"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20" fillId="0" borderId="0" xfId="0" applyFont="1" applyFill="1" applyAlignment="1">
      <alignment horizontal="center" vertical="center" wrapText="1"/>
    </xf>
    <xf numFmtId="0" fontId="26" fillId="0" borderId="0" xfId="0" applyNumberFormat="1" applyFont="1" applyFill="1" applyAlignment="1">
      <alignment horizontal="center" vertical="center"/>
    </xf>
    <xf numFmtId="0" fontId="12" fillId="0" borderId="0" xfId="0" applyNumberFormat="1" applyFont="1" applyFill="1" applyAlignment="1">
      <alignment horizontal="center" vertical="center"/>
    </xf>
    <xf numFmtId="0" fontId="4" fillId="4"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0" fillId="0" borderId="0" xfId="0" applyNumberFormat="1" applyFont="1" applyFill="1" applyAlignment="1">
      <alignment vertical="center" wrapText="1"/>
    </xf>
    <xf numFmtId="0" fontId="19" fillId="2"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9" fontId="27" fillId="2" borderId="1" xfId="0" applyNumberFormat="1" applyFont="1" applyFill="1" applyBorder="1" applyAlignment="1">
      <alignment horizontal="center" vertical="center" wrapText="1"/>
    </xf>
    <xf numFmtId="4" fontId="14" fillId="2" borderId="7" xfId="0" applyNumberFormat="1" applyFont="1" applyFill="1" applyBorder="1" applyAlignment="1">
      <alignment horizontal="right" vertical="center" wrapText="1"/>
    </xf>
    <xf numFmtId="43" fontId="23" fillId="0" borderId="4" xfId="0" applyNumberFormat="1" applyFont="1" applyFill="1" applyBorder="1" applyAlignment="1">
      <alignment horizontal="center" vertical="center"/>
    </xf>
    <xf numFmtId="4" fontId="14" fillId="2" borderId="7" xfId="0" applyNumberFormat="1" applyFont="1" applyFill="1" applyBorder="1" applyAlignment="1">
      <alignment horizontal="center" vertical="center" wrapText="1"/>
    </xf>
    <xf numFmtId="43" fontId="23" fillId="0" borderId="5" xfId="0" applyNumberFormat="1" applyFont="1" applyFill="1" applyBorder="1" applyAlignment="1">
      <alignment horizontal="center" vertical="center"/>
    </xf>
    <xf numFmtId="0" fontId="0" fillId="2" borderId="0" xfId="0" applyFont="1" applyFill="1" applyAlignment="1">
      <alignment vertical="center" wrapText="1"/>
    </xf>
    <xf numFmtId="0" fontId="27" fillId="2"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16" fillId="2" borderId="1"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79" fontId="16" fillId="0" borderId="8" xfId="0" applyNumberFormat="1"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43" fontId="23" fillId="0" borderId="1" xfId="0" applyNumberFormat="1" applyFont="1" applyFill="1" applyBorder="1" applyAlignment="1">
      <alignment vertical="center"/>
    </xf>
    <xf numFmtId="179" fontId="16" fillId="0" borderId="9" xfId="0" applyNumberFormat="1" applyFont="1" applyFill="1" applyBorder="1" applyAlignment="1">
      <alignment horizontal="center" vertical="center" wrapText="1"/>
    </xf>
    <xf numFmtId="179" fontId="15" fillId="0" borderId="3" xfId="0" applyNumberFormat="1" applyFont="1" applyFill="1" applyBorder="1" applyAlignment="1">
      <alignment horizontal="center" vertical="center" wrapText="1"/>
    </xf>
    <xf numFmtId="179" fontId="18" fillId="2" borderId="1"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4" fontId="24" fillId="0" borderId="10" xfId="0" applyNumberFormat="1" applyFont="1" applyFill="1" applyBorder="1" applyAlignment="1">
      <alignment horizontal="right" vertical="center" wrapText="1"/>
    </xf>
    <xf numFmtId="4" fontId="24" fillId="0" borderId="1" xfId="0" applyNumberFormat="1" applyFont="1" applyFill="1" applyBorder="1" applyAlignment="1">
      <alignment horizontal="right" vertical="center" wrapText="1"/>
    </xf>
    <xf numFmtId="43" fontId="4" fillId="2" borderId="1" xfId="0" applyNumberFormat="1" applyFont="1" applyFill="1" applyBorder="1" applyAlignment="1">
      <alignment vertical="center"/>
    </xf>
    <xf numFmtId="0" fontId="18" fillId="2" borderId="1" xfId="0" applyNumberFormat="1" applyFont="1" applyFill="1" applyBorder="1" applyAlignment="1">
      <alignment horizontal="center" vertical="center"/>
    </xf>
    <xf numFmtId="179" fontId="1" fillId="0" borderId="0" xfId="0" applyNumberFormat="1" applyFont="1" applyFill="1" applyAlignment="1">
      <alignment vertical="center"/>
    </xf>
    <xf numFmtId="0" fontId="1" fillId="0" borderId="0" xfId="0" applyFont="1" applyFill="1" applyBorder="1" applyAlignment="1">
      <alignment vertical="center"/>
    </xf>
    <xf numFmtId="43" fontId="2" fillId="0" borderId="0" xfId="0" applyNumberFormat="1" applyFont="1" applyFill="1" applyAlignment="1">
      <alignment horizontal="center" vertical="center"/>
    </xf>
    <xf numFmtId="43" fontId="1" fillId="0" borderId="0" xfId="0" applyNumberFormat="1" applyFont="1" applyFill="1" applyAlignment="1">
      <alignment horizontal="center" vertical="center"/>
    </xf>
    <xf numFmtId="0" fontId="29" fillId="0" borderId="0" xfId="0" applyFont="1" applyFill="1" applyAlignment="1">
      <alignment horizontal="center" vertical="center"/>
    </xf>
    <xf numFmtId="43" fontId="30" fillId="0" borderId="0" xfId="0" applyNumberFormat="1" applyFont="1" applyFill="1" applyAlignment="1">
      <alignment horizontal="center" vertical="center"/>
    </xf>
    <xf numFmtId="43" fontId="29" fillId="0" borderId="0" xfId="0" applyNumberFormat="1" applyFont="1" applyFill="1" applyAlignment="1">
      <alignment horizontal="center" vertical="center"/>
    </xf>
    <xf numFmtId="43" fontId="14" fillId="0" borderId="1" xfId="0" applyNumberFormat="1" applyFont="1" applyFill="1" applyBorder="1" applyAlignment="1">
      <alignment horizontal="center" vertical="center" wrapText="1"/>
    </xf>
    <xf numFmtId="43" fontId="13" fillId="0"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43" fontId="4" fillId="7"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43" fontId="21" fillId="2"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43" fontId="22" fillId="2" borderId="1" xfId="0" applyNumberFormat="1" applyFont="1" applyFill="1" applyBorder="1" applyAlignment="1">
      <alignment horizontal="center" vertical="center"/>
    </xf>
    <xf numFmtId="43" fontId="23" fillId="2" borderId="1" xfId="0" applyNumberFormat="1" applyFont="1" applyFill="1" applyBorder="1" applyAlignment="1">
      <alignment horizontal="center" vertical="center"/>
    </xf>
    <xf numFmtId="179" fontId="22" fillId="2" borderId="0" xfId="0" applyNumberFormat="1" applyFont="1" applyFill="1" applyAlignment="1">
      <alignment horizontal="center" vertical="center" wrapText="1"/>
    </xf>
    <xf numFmtId="0" fontId="0" fillId="2" borderId="0" xfId="0" applyFont="1" applyFill="1" applyAlignment="1">
      <alignment horizontal="center" vertical="center"/>
    </xf>
    <xf numFmtId="43" fontId="21" fillId="7" borderId="1" xfId="0" applyNumberFormat="1" applyFont="1" applyFill="1" applyBorder="1" applyAlignment="1">
      <alignment horizontal="center" vertical="center"/>
    </xf>
    <xf numFmtId="10" fontId="21" fillId="7" borderId="1" xfId="0" applyNumberFormat="1" applyFont="1" applyFill="1" applyBorder="1" applyAlignment="1">
      <alignment horizontal="center" vertical="center"/>
    </xf>
    <xf numFmtId="43" fontId="21" fillId="7" borderId="0" xfId="0" applyNumberFormat="1" applyFont="1" applyFill="1" applyAlignment="1">
      <alignment horizontal="center" vertical="center"/>
    </xf>
    <xf numFmtId="10" fontId="21" fillId="2" borderId="1" xfId="0" applyNumberFormat="1" applyFont="1" applyFill="1" applyBorder="1" applyAlignment="1">
      <alignment horizontal="center" vertical="center"/>
    </xf>
    <xf numFmtId="43" fontId="21" fillId="2" borderId="0" xfId="0" applyNumberFormat="1" applyFont="1" applyFill="1" applyAlignment="1">
      <alignment horizontal="center" vertical="center"/>
    </xf>
    <xf numFmtId="10" fontId="21" fillId="0" borderId="1" xfId="0" applyNumberFormat="1" applyFont="1" applyFill="1" applyBorder="1" applyAlignment="1">
      <alignment horizontal="center" vertical="center"/>
    </xf>
    <xf numFmtId="4" fontId="16" fillId="0" borderId="7" xfId="0" applyNumberFormat="1" applyFont="1" applyFill="1" applyBorder="1" applyAlignment="1">
      <alignment horizontal="right" vertical="center" wrapText="1"/>
    </xf>
    <xf numFmtId="0" fontId="16" fillId="0" borderId="0" xfId="0" applyNumberFormat="1" applyFont="1" applyFill="1" applyAlignment="1">
      <alignment horizontal="center" vertical="center" wrapText="1"/>
    </xf>
    <xf numFmtId="43" fontId="22" fillId="2"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4" fillId="7" borderId="1"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23" fillId="0" borderId="1" xfId="0" applyNumberFormat="1" applyFont="1" applyFill="1" applyBorder="1" applyAlignment="1">
      <alignment horizontal="center" vertical="center"/>
    </xf>
    <xf numFmtId="0" fontId="10" fillId="0" borderId="0" xfId="0" applyNumberFormat="1" applyFont="1" applyFill="1" applyAlignment="1">
      <alignment horizontal="center" vertical="center"/>
    </xf>
    <xf numFmtId="0" fontId="23" fillId="2" borderId="1" xfId="0" applyNumberFormat="1" applyFont="1" applyFill="1" applyBorder="1" applyAlignment="1">
      <alignment horizontal="center" vertical="center"/>
    </xf>
    <xf numFmtId="0" fontId="16" fillId="0" borderId="8" xfId="0" applyFont="1" applyFill="1" applyBorder="1" applyAlignment="1">
      <alignment horizontal="left" vertical="center" wrapText="1"/>
    </xf>
    <xf numFmtId="4" fontId="16" fillId="0" borderId="7" xfId="0" applyNumberFormat="1" applyFont="1" applyFill="1" applyBorder="1" applyAlignment="1">
      <alignment horizontal="center" vertical="center" wrapText="1"/>
    </xf>
    <xf numFmtId="179" fontId="31" fillId="2" borderId="1" xfId="0" applyNumberFormat="1" applyFont="1" applyFill="1" applyBorder="1" applyAlignment="1">
      <alignment horizontal="center" vertical="center" wrapText="1"/>
    </xf>
    <xf numFmtId="179" fontId="31" fillId="2" borderId="0" xfId="0" applyNumberFormat="1" applyFont="1" applyFill="1" applyAlignment="1">
      <alignment horizontal="center" vertical="center" wrapText="1"/>
    </xf>
    <xf numFmtId="4" fontId="16" fillId="0" borderId="1" xfId="0" applyNumberFormat="1" applyFont="1" applyFill="1" applyBorder="1" applyAlignment="1">
      <alignment horizontal="righ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10" fontId="22" fillId="2" borderId="1" xfId="0" applyNumberFormat="1" applyFont="1" applyFill="1" applyBorder="1" applyAlignment="1">
      <alignment horizontal="center" vertical="center"/>
    </xf>
    <xf numFmtId="0" fontId="24" fillId="0" borderId="8" xfId="0" applyFont="1" applyFill="1" applyBorder="1" applyAlignment="1">
      <alignment horizontal="left" vertical="center" wrapText="1"/>
    </xf>
    <xf numFmtId="0" fontId="4" fillId="0" borderId="0" xfId="0" applyNumberFormat="1" applyFont="1" applyFill="1" applyAlignment="1">
      <alignment horizontal="center" vertical="center"/>
    </xf>
    <xf numFmtId="10" fontId="21" fillId="0" borderId="4" xfId="0" applyNumberFormat="1" applyFont="1" applyFill="1" applyBorder="1" applyAlignment="1">
      <alignment horizontal="center" vertical="center"/>
    </xf>
    <xf numFmtId="4" fontId="16" fillId="0" borderId="10" xfId="0" applyNumberFormat="1" applyFont="1" applyFill="1" applyBorder="1" applyAlignment="1">
      <alignment horizontal="right" vertical="center" wrapText="1"/>
    </xf>
    <xf numFmtId="0" fontId="15" fillId="0" borderId="4"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vertical="center"/>
    </xf>
    <xf numFmtId="43" fontId="1" fillId="0" borderId="0" xfId="0" applyNumberFormat="1" applyFont="1" applyFill="1" applyAlignment="1">
      <alignment vertical="center"/>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43" fontId="7" fillId="0" borderId="1" xfId="0" applyNumberFormat="1" applyFont="1" applyFill="1" applyBorder="1" applyAlignment="1">
      <alignment horizontal="center" vertical="center"/>
    </xf>
    <xf numFmtId="0" fontId="4" fillId="0" borderId="0" xfId="0" applyNumberFormat="1" applyFont="1" applyFill="1" applyAlignment="1">
      <alignment horizontal="right" vertical="center"/>
    </xf>
    <xf numFmtId="181" fontId="1" fillId="0" borderId="1" xfId="0" applyNumberFormat="1" applyFont="1" applyFill="1" applyBorder="1" applyAlignment="1">
      <alignment vertical="center"/>
    </xf>
    <xf numFmtId="0" fontId="23" fillId="0" borderId="1" xfId="0" applyFont="1" applyFill="1" applyBorder="1" applyAlignment="1">
      <alignment horizontal="left" vertical="center" wrapText="1"/>
    </xf>
    <xf numFmtId="0" fontId="18" fillId="2" borderId="2" xfId="0" applyFont="1" applyFill="1" applyBorder="1" applyAlignment="1">
      <alignment vertical="center"/>
    </xf>
    <xf numFmtId="0" fontId="32" fillId="0" borderId="0" xfId="0" applyFont="1" applyFill="1" applyAlignment="1">
      <alignment vertical="center"/>
    </xf>
    <xf numFmtId="0" fontId="32" fillId="0" borderId="0" xfId="0" applyFont="1" applyFill="1" applyAlignment="1">
      <alignment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4" fillId="0" borderId="12" xfId="0" applyFont="1" applyFill="1" applyBorder="1" applyAlignment="1">
      <alignment horizontal="center" vertical="center"/>
    </xf>
    <xf numFmtId="0" fontId="33" fillId="2" borderId="1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34" fillId="0" borderId="12" xfId="0" applyNumberFormat="1" applyFont="1" applyFill="1" applyBorder="1" applyAlignment="1">
      <alignment horizontal="center" vertical="center"/>
    </xf>
    <xf numFmtId="0" fontId="14" fillId="0" borderId="12" xfId="0" applyFont="1" applyFill="1" applyBorder="1" applyAlignment="1">
      <alignment horizontal="center" vertical="center" wrapText="1"/>
    </xf>
    <xf numFmtId="0" fontId="35" fillId="0" borderId="0" xfId="0" applyFont="1">
      <alignment vertical="center"/>
    </xf>
    <xf numFmtId="0" fontId="36"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0" fontId="37" fillId="0" borderId="0" xfId="0" applyFont="1" applyAlignment="1">
      <alignment horizontal="center" vertical="center" wrapText="1"/>
    </xf>
    <xf numFmtId="0" fontId="0" fillId="0" borderId="0" xfId="0" applyAlignment="1">
      <alignment horizontal="left" vertical="center"/>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NumberFormat="1" applyFont="1" applyFill="1" applyBorder="1" applyAlignment="1">
      <alignment horizontal="left" vertical="center" wrapText="1"/>
    </xf>
    <xf numFmtId="0" fontId="39" fillId="2"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76" fontId="27" fillId="0" borderId="4"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xf>
    <xf numFmtId="176" fontId="27" fillId="0" borderId="5" xfId="0"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176" fontId="27" fillId="0" borderId="2" xfId="0" applyNumberFormat="1" applyFont="1" applyFill="1" applyBorder="1" applyAlignment="1">
      <alignment horizontal="center" vertical="center" wrapText="1"/>
    </xf>
    <xf numFmtId="176" fontId="27" fillId="0" borderId="14" xfId="0" applyNumberFormat="1" applyFont="1" applyFill="1" applyBorder="1" applyAlignment="1">
      <alignment horizontal="center" vertical="center" wrapText="1"/>
    </xf>
    <xf numFmtId="176" fontId="27" fillId="0" borderId="3"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182" fontId="27" fillId="0" borderId="4" xfId="0" applyNumberFormat="1" applyFont="1" applyFill="1" applyBorder="1" applyAlignment="1">
      <alignment horizontal="center" vertical="center" wrapText="1"/>
    </xf>
    <xf numFmtId="182" fontId="27" fillId="0" borderId="13" xfId="0" applyNumberFormat="1" applyFont="1" applyFill="1" applyBorder="1" applyAlignment="1">
      <alignment horizontal="center" vertical="center" wrapText="1"/>
    </xf>
    <xf numFmtId="182" fontId="27" fillId="0" borderId="5" xfId="0" applyNumberFormat="1"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0" borderId="1" xfId="0" applyNumberFormat="1" applyFont="1" applyFill="1" applyBorder="1" applyAlignment="1">
      <alignment horizontal="center" vertical="center"/>
    </xf>
    <xf numFmtId="9" fontId="36"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10" fontId="36" fillId="0" borderId="1" xfId="0" applyNumberFormat="1" applyFont="1" applyFill="1" applyBorder="1" applyAlignment="1">
      <alignment horizontal="center" vertical="center"/>
    </xf>
    <xf numFmtId="0" fontId="0" fillId="0" borderId="0" xfId="0" applyNumberFormat="1">
      <alignment vertical="center"/>
    </xf>
    <xf numFmtId="0" fontId="39" fillId="8" borderId="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39" fillId="10" borderId="4" xfId="0" applyFont="1" applyFill="1" applyBorder="1" applyAlignment="1">
      <alignment horizontal="center" vertical="center" wrapText="1"/>
    </xf>
    <xf numFmtId="0" fontId="39" fillId="7" borderId="4" xfId="0" applyFont="1" applyFill="1" applyBorder="1" applyAlignment="1">
      <alignment vertical="center" wrapText="1"/>
    </xf>
    <xf numFmtId="0" fontId="39" fillId="8" borderId="13" xfId="0" applyFont="1" applyFill="1" applyBorder="1" applyAlignment="1">
      <alignment horizontal="center" vertical="center" wrapText="1"/>
    </xf>
    <xf numFmtId="0" fontId="39" fillId="9" borderId="13"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7" borderId="13" xfId="0" applyNumberFormat="1" applyFont="1" applyFill="1" applyBorder="1" applyAlignment="1">
      <alignment vertical="center" wrapText="1"/>
    </xf>
    <xf numFmtId="0" fontId="39" fillId="8" borderId="5"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7" borderId="5" xfId="0" applyFont="1" applyFill="1" applyBorder="1" applyAlignment="1">
      <alignment vertical="center" wrapText="1"/>
    </xf>
    <xf numFmtId="10" fontId="38" fillId="0" borderId="1" xfId="0" applyNumberFormat="1" applyFont="1" applyFill="1" applyBorder="1" applyAlignment="1">
      <alignment horizontal="center" vertical="center" wrapText="1"/>
    </xf>
    <xf numFmtId="0" fontId="0" fillId="0" borderId="0" xfId="0" applyAlignment="1">
      <alignment horizontal="right" vertical="center"/>
    </xf>
    <xf numFmtId="0" fontId="35" fillId="0" borderId="0" xfId="0" applyNumberFormat="1" applyFont="1">
      <alignment vertical="center"/>
    </xf>
    <xf numFmtId="4" fontId="35" fillId="0" borderId="0" xfId="0" applyNumberFormat="1" applyFont="1">
      <alignment vertical="center"/>
    </xf>
    <xf numFmtId="0" fontId="36" fillId="0" borderId="1" xfId="0" applyFont="1" applyFill="1" applyBorder="1" applyAlignment="1">
      <alignment horizontal="center" vertical="center"/>
    </xf>
    <xf numFmtId="0" fontId="40" fillId="0" borderId="0" xfId="0" applyFont="1" applyAlignment="1">
      <alignment horizontal="center" vertical="center"/>
    </xf>
    <xf numFmtId="0" fontId="14" fillId="0" borderId="0" xfId="0" applyFont="1" applyFill="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8" fillId="0" borderId="0" xfId="0" applyFont="1" applyAlignment="1">
      <alignment horizontal="center" vertical="center"/>
    </xf>
    <xf numFmtId="0" fontId="0" fillId="0" borderId="0" xfId="0" applyFill="1" applyAlignment="1">
      <alignment horizontal="center" vertical="center"/>
    </xf>
    <xf numFmtId="176" fontId="41" fillId="0" borderId="0" xfId="0" applyNumberFormat="1" applyFont="1" applyFill="1" applyBorder="1" applyAlignment="1">
      <alignment horizontal="center" vertical="center"/>
    </xf>
    <xf numFmtId="176" fontId="42" fillId="0" borderId="0" xfId="0" applyNumberFormat="1" applyFont="1" applyFill="1" applyBorder="1" applyAlignment="1">
      <alignment horizontal="center" vertical="center" wrapText="1"/>
    </xf>
    <xf numFmtId="9" fontId="41" fillId="0" borderId="0" xfId="3" applyFont="1" applyFill="1" applyBorder="1" applyAlignment="1">
      <alignment horizontal="center" vertical="center"/>
    </xf>
    <xf numFmtId="0" fontId="43"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9" fontId="43" fillId="0" borderId="15" xfId="3" applyFont="1" applyFill="1" applyBorder="1" applyAlignment="1">
      <alignment horizontal="center" vertical="center"/>
    </xf>
    <xf numFmtId="9" fontId="43" fillId="0" borderId="0" xfId="3" applyFont="1" applyFill="1" applyBorder="1" applyAlignment="1">
      <alignment horizontal="center" vertical="center"/>
    </xf>
    <xf numFmtId="0" fontId="45" fillId="0" borderId="1" xfId="0" applyFont="1" applyFill="1" applyBorder="1" applyAlignment="1">
      <alignment horizontal="center" vertical="center"/>
    </xf>
    <xf numFmtId="0" fontId="45" fillId="0" borderId="16" xfId="0" applyFont="1" applyFill="1" applyBorder="1" applyAlignment="1">
      <alignment horizontal="center" vertical="center" wrapText="1"/>
    </xf>
    <xf numFmtId="0" fontId="45" fillId="0" borderId="17" xfId="0" applyFont="1" applyFill="1" applyBorder="1" applyAlignment="1">
      <alignment horizontal="center" vertical="center" wrapText="1"/>
    </xf>
    <xf numFmtId="183" fontId="45" fillId="0" borderId="1" xfId="3" applyNumberFormat="1"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15" xfId="0" applyFont="1" applyFill="1" applyBorder="1" applyAlignment="1">
      <alignment horizontal="center" vertical="center" wrapText="1"/>
    </xf>
    <xf numFmtId="184" fontId="27" fillId="0" borderId="1" xfId="0" applyNumberFormat="1" applyFont="1" applyFill="1" applyBorder="1" applyAlignment="1">
      <alignment horizontal="center" vertical="center" wrapText="1"/>
    </xf>
    <xf numFmtId="0" fontId="39" fillId="11" borderId="1" xfId="0" applyFont="1" applyFill="1" applyBorder="1" applyAlignment="1">
      <alignment horizontal="center" vertical="center"/>
    </xf>
    <xf numFmtId="0" fontId="39" fillId="11" borderId="1" xfId="0" applyFont="1" applyFill="1" applyBorder="1" applyAlignment="1">
      <alignment horizontal="center" vertical="center" wrapText="1"/>
    </xf>
    <xf numFmtId="0" fontId="39" fillId="11"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10" fontId="39" fillId="11" borderId="5" xfId="0" applyNumberFormat="1" applyFont="1" applyFill="1" applyBorder="1" applyAlignment="1">
      <alignment horizontal="center" vertical="center" wrapText="1"/>
    </xf>
    <xf numFmtId="10" fontId="39" fillId="2" borderId="5" xfId="0" applyNumberFormat="1" applyFont="1" applyFill="1" applyBorder="1" applyAlignment="1">
      <alignment horizontal="center" vertical="center" wrapText="1"/>
    </xf>
    <xf numFmtId="176" fontId="39" fillId="2" borderId="5"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41" fillId="0" borderId="0" xfId="0" applyNumberFormat="1" applyFont="1" applyFill="1" applyBorder="1" applyAlignment="1">
      <alignment horizontal="center" vertical="top" wrapText="1"/>
    </xf>
    <xf numFmtId="0" fontId="43" fillId="0" borderId="0" xfId="0" applyFont="1" applyFill="1" applyBorder="1" applyAlignment="1">
      <alignment horizontal="center" vertical="top" wrapText="1"/>
    </xf>
    <xf numFmtId="9" fontId="46" fillId="11" borderId="5"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47" fillId="0" borderId="0" xfId="0" applyFont="1" applyFill="1" applyAlignment="1">
      <alignment horizontal="center" vertical="center" wrapText="1"/>
    </xf>
    <xf numFmtId="0" fontId="38" fillId="0" borderId="0" xfId="0" applyFont="1" applyFill="1" applyAlignment="1">
      <alignment vertical="center"/>
    </xf>
    <xf numFmtId="0" fontId="38" fillId="0" borderId="0" xfId="0" applyFont="1" applyFill="1" applyAlignment="1">
      <alignment horizontal="center" vertical="center" wrapText="1"/>
    </xf>
    <xf numFmtId="0" fontId="48" fillId="0" borderId="0" xfId="0" applyFont="1" applyFill="1" applyAlignment="1">
      <alignment vertical="center"/>
    </xf>
    <xf numFmtId="0" fontId="38" fillId="0" borderId="0" xfId="0" applyFont="1" applyFill="1" applyAlignment="1">
      <alignment horizontal="center" vertical="center"/>
    </xf>
    <xf numFmtId="0" fontId="49" fillId="0" borderId="0" xfId="0" applyFont="1" applyFill="1">
      <alignment vertical="center"/>
    </xf>
    <xf numFmtId="0" fontId="35" fillId="9" borderId="1" xfId="0" applyFont="1" applyFill="1" applyBorder="1">
      <alignment vertical="center"/>
    </xf>
    <xf numFmtId="0" fontId="35" fillId="9" borderId="1" xfId="0" applyFont="1" applyFill="1" applyBorder="1" applyAlignment="1">
      <alignment horizontal="center" vertical="center"/>
    </xf>
    <xf numFmtId="0" fontId="35" fillId="12" borderId="1" xfId="0" applyFont="1" applyFill="1" applyBorder="1" applyAlignment="1">
      <alignment vertical="center" wrapText="1"/>
    </xf>
    <xf numFmtId="0" fontId="35" fillId="12" borderId="1" xfId="0" applyFont="1" applyFill="1" applyBorder="1" applyAlignment="1">
      <alignment horizontal="center" vertical="center" wrapText="1"/>
    </xf>
    <xf numFmtId="0" fontId="48" fillId="0" borderId="1" xfId="0" applyNumberFormat="1" applyFont="1" applyFill="1" applyBorder="1" applyAlignment="1">
      <alignment horizontal="left" vertical="center" wrapText="1"/>
    </xf>
    <xf numFmtId="0" fontId="35" fillId="12" borderId="1" xfId="0" applyNumberFormat="1" applyFont="1" applyFill="1" applyBorder="1" applyAlignment="1">
      <alignment horizontal="center" vertical="center" wrapText="1"/>
    </xf>
    <xf numFmtId="0" fontId="39" fillId="13"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5" fillId="9" borderId="1" xfId="0" applyNumberFormat="1" applyFont="1" applyFill="1" applyBorder="1" applyAlignment="1">
      <alignment horizontal="center" vertical="center"/>
    </xf>
    <xf numFmtId="0" fontId="50" fillId="12" borderId="1" xfId="0" applyFont="1" applyFill="1" applyBorder="1" applyAlignment="1">
      <alignment horizontal="center" vertical="center" wrapText="1"/>
    </xf>
    <xf numFmtId="0" fontId="38" fillId="0" borderId="1" xfId="0" applyFont="1" applyFill="1" applyBorder="1" applyAlignment="1">
      <alignment horizontal="center" vertical="center"/>
    </xf>
    <xf numFmtId="10" fontId="35" fillId="9" borderId="1" xfId="0" applyNumberFormat="1" applyFont="1" applyFill="1" applyBorder="1" applyAlignment="1">
      <alignment horizontal="center" vertical="center"/>
    </xf>
    <xf numFmtId="10" fontId="35" fillId="12" borderId="1" xfId="0" applyNumberFormat="1" applyFont="1" applyFill="1" applyBorder="1" applyAlignment="1">
      <alignment horizontal="center" vertical="center" wrapText="1"/>
    </xf>
    <xf numFmtId="10" fontId="35" fillId="12" borderId="1" xfId="0" applyNumberFormat="1" applyFont="1" applyFill="1" applyBorder="1" applyAlignment="1">
      <alignment horizontal="center" vertical="center"/>
    </xf>
    <xf numFmtId="9" fontId="38" fillId="0" borderId="1" xfId="0" applyNumberFormat="1" applyFont="1" applyFill="1" applyBorder="1" applyAlignment="1">
      <alignment horizontal="center" vertical="center" wrapText="1"/>
    </xf>
    <xf numFmtId="9" fontId="38" fillId="0" borderId="1" xfId="0" applyNumberFormat="1" applyFont="1" applyFill="1" applyBorder="1" applyAlignment="1">
      <alignment horizontal="center" vertical="center"/>
    </xf>
    <xf numFmtId="10" fontId="38" fillId="0" borderId="1" xfId="0" applyNumberFormat="1" applyFont="1" applyFill="1" applyBorder="1" applyAlignment="1">
      <alignment horizontal="center" vertical="center"/>
    </xf>
    <xf numFmtId="9" fontId="35" fillId="12" borderId="1" xfId="0" applyNumberFormat="1" applyFont="1" applyFill="1" applyBorder="1" applyAlignment="1">
      <alignment horizontal="center" vertical="center" wrapText="1"/>
    </xf>
    <xf numFmtId="9" fontId="35" fillId="9" borderId="1" xfId="0" applyNumberFormat="1" applyFont="1" applyFill="1" applyBorder="1" applyAlignment="1">
      <alignment horizontal="center" vertical="center"/>
    </xf>
    <xf numFmtId="0" fontId="48" fillId="0" borderId="1" xfId="0" applyFont="1" applyFill="1" applyBorder="1" applyAlignment="1">
      <alignment vertical="center"/>
    </xf>
    <xf numFmtId="0" fontId="48" fillId="0" borderId="1" xfId="0" applyNumberFormat="1" applyFont="1" applyFill="1" applyBorder="1" applyAlignment="1">
      <alignment vertical="center"/>
    </xf>
    <xf numFmtId="14" fontId="38" fillId="0" borderId="1" xfId="0" applyNumberFormat="1" applyFont="1" applyFill="1" applyBorder="1" applyAlignment="1">
      <alignment horizontal="center" vertical="center"/>
    </xf>
    <xf numFmtId="14" fontId="36" fillId="0" borderId="1" xfId="0" applyNumberFormat="1" applyFont="1" applyFill="1" applyBorder="1" applyAlignment="1">
      <alignment horizontal="center" vertical="center"/>
    </xf>
    <xf numFmtId="31" fontId="38" fillId="0" borderId="1" xfId="0" applyNumberFormat="1" applyFont="1" applyFill="1" applyBorder="1" applyAlignment="1">
      <alignment horizontal="center" vertical="center"/>
    </xf>
    <xf numFmtId="31" fontId="36" fillId="0" borderId="1" xfId="0" applyNumberFormat="1" applyFont="1" applyFill="1" applyBorder="1" applyAlignment="1">
      <alignment horizontal="center" vertical="center"/>
    </xf>
    <xf numFmtId="0" fontId="38" fillId="5" borderId="1" xfId="0" applyFont="1" applyFill="1" applyBorder="1" applyAlignment="1">
      <alignment horizontal="center" vertical="center" wrapText="1"/>
    </xf>
    <xf numFmtId="0" fontId="38" fillId="0" borderId="1" xfId="0" applyFont="1" applyFill="1" applyBorder="1" applyAlignment="1">
      <alignment vertical="center" wrapText="1"/>
    </xf>
    <xf numFmtId="0" fontId="38" fillId="5" borderId="1" xfId="0" applyNumberFormat="1" applyFont="1" applyFill="1" applyBorder="1" applyAlignment="1">
      <alignment horizontal="center" vertical="center" wrapText="1"/>
    </xf>
    <xf numFmtId="0" fontId="38" fillId="5" borderId="1" xfId="0" applyFont="1" applyFill="1" applyBorder="1" applyAlignment="1">
      <alignment horizontal="center" vertical="center"/>
    </xf>
    <xf numFmtId="0" fontId="38" fillId="0" borderId="1" xfId="0" applyFont="1" applyFill="1" applyBorder="1" applyAlignment="1">
      <alignment horizontal="justify" vertical="center" wrapText="1"/>
    </xf>
    <xf numFmtId="0" fontId="38" fillId="0" borderId="1" xfId="0" applyNumberFormat="1" applyFont="1" applyFill="1" applyBorder="1" applyAlignment="1">
      <alignment vertical="center"/>
    </xf>
    <xf numFmtId="0" fontId="38" fillId="0" borderId="1" xfId="0" applyFont="1" applyFill="1" applyBorder="1" applyAlignment="1">
      <alignment vertical="center"/>
    </xf>
    <xf numFmtId="0" fontId="48" fillId="0" borderId="1" xfId="0" applyFont="1" applyFill="1" applyBorder="1" applyAlignment="1">
      <alignment horizontal="center" vertical="center"/>
    </xf>
    <xf numFmtId="0" fontId="38" fillId="0" borderId="1" xfId="0" applyNumberFormat="1" applyFont="1" applyFill="1" applyBorder="1" applyAlignment="1">
      <alignment vertical="center" wrapText="1"/>
    </xf>
    <xf numFmtId="0" fontId="4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49" fontId="38" fillId="0" borderId="1" xfId="0" applyNumberFormat="1" applyFont="1" applyFill="1" applyBorder="1" applyAlignment="1">
      <alignment horizontal="center" vertical="center" wrapText="1"/>
    </xf>
    <xf numFmtId="185" fontId="38" fillId="0" borderId="1" xfId="0" applyNumberFormat="1" applyFont="1" applyFill="1" applyBorder="1" applyAlignment="1">
      <alignment horizontal="left" vertical="center" wrapText="1"/>
    </xf>
    <xf numFmtId="183"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31" fontId="38"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186" fontId="38"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9" fontId="0" fillId="0" borderId="0" xfId="0" applyNumberFormat="1">
      <alignment vertical="center"/>
    </xf>
    <xf numFmtId="186" fontId="15" fillId="0" borderId="1" xfId="0" applyNumberFormat="1" applyFont="1" applyFill="1" applyBorder="1" applyAlignment="1">
      <alignment horizontal="center" vertical="center" wrapText="1"/>
    </xf>
    <xf numFmtId="182" fontId="28"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重大工程基本情况表0318" xfId="50"/>
    <cellStyle name="常规 3" xfId="51"/>
  </cellStyles>
  <tableStyles count="0" defaultTableStyle="TableStyleMedium2" defaultPivotStyle="PivotStyleLight16"/>
  <colors>
    <mruColors>
      <color rgb="0025F14B"/>
      <color rgb="002BEB85"/>
      <color rgb="008EF883"/>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495</xdr:row>
      <xdr:rowOff>0</xdr:rowOff>
    </xdr:from>
    <xdr:to>
      <xdr:col>8</xdr:col>
      <xdr:colOff>50800</xdr:colOff>
      <xdr:row>495</xdr:row>
      <xdr:rowOff>6350</xdr:rowOff>
    </xdr:to>
    <xdr:pic>
      <xdr:nvPicPr>
        <xdr:cNvPr id="2"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5"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6"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7"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8"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9"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0"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1"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2"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3"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4"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5"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6"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7"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8"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19"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0"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1"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2"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3"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4"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5"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6"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7"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8"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29"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0"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1"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2"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3"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4"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5"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6"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7"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8"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39"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0"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1"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2"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3"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4"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5"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6"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7"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8"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8</xdr:col>
      <xdr:colOff>0</xdr:colOff>
      <xdr:row>495</xdr:row>
      <xdr:rowOff>0</xdr:rowOff>
    </xdr:from>
    <xdr:to>
      <xdr:col>8</xdr:col>
      <xdr:colOff>50800</xdr:colOff>
      <xdr:row>495</xdr:row>
      <xdr:rowOff>6350</xdr:rowOff>
    </xdr:to>
    <xdr:pic>
      <xdr:nvPicPr>
        <xdr:cNvPr id="49" name="Picture 8182" descr="clip_image9318"/>
        <xdr:cNvPicPr>
          <a:picLocks noChangeAspect="1"/>
        </xdr:cNvPicPr>
      </xdr:nvPicPr>
      <xdr:blipFill>
        <a:blip r:embed="rId1">
          <a:lum/>
        </a:blip>
        <a:stretch>
          <a:fillRect/>
        </a:stretch>
      </xdr:blipFill>
      <xdr:spPr>
        <a:xfrm>
          <a:off x="5613400" y="28946157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0"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1"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2"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3"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4"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5"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6"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7"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8"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59"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0"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1"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2"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3"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4"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5"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6"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7"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8"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69"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0"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1"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2"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3"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4"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5"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6"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7"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8"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79"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0"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1"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2"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3"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4"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5"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6"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7"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8"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89"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0"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1"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2"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3"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4"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5"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6"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7</xdr:col>
      <xdr:colOff>0</xdr:colOff>
      <xdr:row>283</xdr:row>
      <xdr:rowOff>0</xdr:rowOff>
    </xdr:from>
    <xdr:to>
      <xdr:col>7</xdr:col>
      <xdr:colOff>50800</xdr:colOff>
      <xdr:row>283</xdr:row>
      <xdr:rowOff>6350</xdr:rowOff>
    </xdr:to>
    <xdr:pic>
      <xdr:nvPicPr>
        <xdr:cNvPr id="97" name="Picture 8182" descr="clip_image9318"/>
        <xdr:cNvPicPr>
          <a:picLocks noChangeAspect="1"/>
        </xdr:cNvPicPr>
      </xdr:nvPicPr>
      <xdr:blipFill>
        <a:blip r:embed="rId1">
          <a:lum/>
        </a:blip>
        <a:stretch>
          <a:fillRect/>
        </a:stretch>
      </xdr:blipFill>
      <xdr:spPr>
        <a:xfrm>
          <a:off x="4196715"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98"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99"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0"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1"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2"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3"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4"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5"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6"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7"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8"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09"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0"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1"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2"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3"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4"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5"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6"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7"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8"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19"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0"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1"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2"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3"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4"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5"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6"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7"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8"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29"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0"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1"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2"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3"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4"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5"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6"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7"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8"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39"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0"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1"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2"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3"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4"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twoCellAnchor editAs="oneCell">
    <xdr:from>
      <xdr:col>6</xdr:col>
      <xdr:colOff>0</xdr:colOff>
      <xdr:row>283</xdr:row>
      <xdr:rowOff>0</xdr:rowOff>
    </xdr:from>
    <xdr:to>
      <xdr:col>6</xdr:col>
      <xdr:colOff>50800</xdr:colOff>
      <xdr:row>283</xdr:row>
      <xdr:rowOff>6350</xdr:rowOff>
    </xdr:to>
    <xdr:pic>
      <xdr:nvPicPr>
        <xdr:cNvPr id="145" name="Picture 8182" descr="clip_image9318"/>
        <xdr:cNvPicPr>
          <a:picLocks noChangeAspect="1"/>
        </xdr:cNvPicPr>
      </xdr:nvPicPr>
      <xdr:blipFill>
        <a:blip r:embed="rId1">
          <a:lum/>
        </a:blip>
        <a:stretch>
          <a:fillRect/>
        </a:stretch>
      </xdr:blipFill>
      <xdr:spPr>
        <a:xfrm>
          <a:off x="2780030" y="251367925"/>
          <a:ext cx="50800" cy="63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7</xdr:row>
      <xdr:rowOff>0</xdr:rowOff>
    </xdr:from>
    <xdr:to>
      <xdr:col>8</xdr:col>
      <xdr:colOff>50800</xdr:colOff>
      <xdr:row>7</xdr:row>
      <xdr:rowOff>6350</xdr:rowOff>
    </xdr:to>
    <xdr:pic>
      <xdr:nvPicPr>
        <xdr:cNvPr id="614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4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4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4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4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5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6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7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8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9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9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8</xdr:col>
      <xdr:colOff>0</xdr:colOff>
      <xdr:row>7</xdr:row>
      <xdr:rowOff>0</xdr:rowOff>
    </xdr:from>
    <xdr:to>
      <xdr:col>8</xdr:col>
      <xdr:colOff>50800</xdr:colOff>
      <xdr:row>7</xdr:row>
      <xdr:rowOff>6350</xdr:rowOff>
    </xdr:to>
    <xdr:pic>
      <xdr:nvPicPr>
        <xdr:cNvPr id="619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19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0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1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2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1"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2"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3"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4"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5"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6"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7"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8"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39"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7</xdr:col>
      <xdr:colOff>0</xdr:colOff>
      <xdr:row>7</xdr:row>
      <xdr:rowOff>0</xdr:rowOff>
    </xdr:from>
    <xdr:to>
      <xdr:col>8</xdr:col>
      <xdr:colOff>50800</xdr:colOff>
      <xdr:row>7</xdr:row>
      <xdr:rowOff>6350</xdr:rowOff>
    </xdr:to>
    <xdr:pic>
      <xdr:nvPicPr>
        <xdr:cNvPr id="6240" name="Picture 8182" descr="clip_image9318"/>
        <xdr:cNvPicPr>
          <a:picLocks noChangeAspect="1"/>
        </xdr:cNvPicPr>
      </xdr:nvPicPr>
      <xdr:blipFill>
        <a:blip r:embed="rId1">
          <a:lum/>
        </a:blip>
        <a:stretch>
          <a:fillRect/>
        </a:stretch>
      </xdr:blipFill>
      <xdr:spPr>
        <a:xfrm>
          <a:off x="3242945"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5"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6"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7"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8"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9"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0"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1"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2"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3"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4"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5"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6"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7"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8"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19"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0"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1"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2"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3"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4"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5"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6"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7"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8"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29"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0"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1"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2"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3"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4"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5"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6"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7"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8"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39"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0"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1"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2"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3"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4"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5"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6"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7"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8"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twoCellAnchor editAs="oneCell">
    <xdr:from>
      <xdr:col>6</xdr:col>
      <xdr:colOff>0</xdr:colOff>
      <xdr:row>7</xdr:row>
      <xdr:rowOff>0</xdr:rowOff>
    </xdr:from>
    <xdr:to>
      <xdr:col>6</xdr:col>
      <xdr:colOff>50800</xdr:colOff>
      <xdr:row>7</xdr:row>
      <xdr:rowOff>6350</xdr:rowOff>
    </xdr:to>
    <xdr:pic>
      <xdr:nvPicPr>
        <xdr:cNvPr id="49" name="Picture 8182" descr="clip_image9318"/>
        <xdr:cNvPicPr>
          <a:picLocks noChangeAspect="1"/>
        </xdr:cNvPicPr>
      </xdr:nvPicPr>
      <xdr:blipFill>
        <a:blip r:embed="rId1">
          <a:lum/>
        </a:blip>
        <a:stretch>
          <a:fillRect/>
        </a:stretch>
      </xdr:blipFill>
      <xdr:spPr>
        <a:xfrm>
          <a:off x="1826260" y="3743325"/>
          <a:ext cx="50800" cy="63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1"/>
    <pageSetUpPr fitToPage="1"/>
  </sheetPr>
  <dimension ref="A1:BT294"/>
  <sheetViews>
    <sheetView workbookViewId="0">
      <pane ySplit="5" topLeftCell="A6" activePane="bottomLeft" state="frozen"/>
      <selection/>
      <selection pane="bottomLeft" activeCell="A232" sqref="$A10:$XFD232"/>
    </sheetView>
  </sheetViews>
  <sheetFormatPr defaultColWidth="9" defaultRowHeight="13.5"/>
  <cols>
    <col min="1" max="1" width="5.19166666666667" style="196" customWidth="1"/>
    <col min="2" max="6" width="6.25833333333333" customWidth="1"/>
    <col min="7" max="8" width="18.5916666666667" customWidth="1"/>
    <col min="9" max="9" width="4.88333333333333" customWidth="1"/>
    <col min="10" max="11" width="7.34166666666667" customWidth="1"/>
    <col min="12" max="13" width="4.225" customWidth="1"/>
    <col min="14" max="14" width="7.75833333333333" customWidth="1"/>
    <col min="15" max="15" width="6.925" customWidth="1"/>
    <col min="16" max="16" width="20.4333333333333" customWidth="1"/>
    <col min="17" max="17" width="5.30833333333333" style="197" customWidth="1"/>
    <col min="18" max="20" width="8.74166666666667" style="197" customWidth="1"/>
    <col min="21" max="22" width="7.96666666666667" customWidth="1"/>
    <col min="23" max="23" width="8.375" customWidth="1"/>
    <col min="24" max="27" width="7.96666666666667" customWidth="1"/>
    <col min="28" max="29" width="7.96666666666667" style="198" customWidth="1"/>
    <col min="30" max="33" width="5.875" customWidth="1"/>
    <col min="34" max="35" width="4.125" customWidth="1"/>
    <col min="36" max="37" width="7.5" customWidth="1"/>
    <col min="38" max="39" width="11.2583333333333" customWidth="1"/>
    <col min="40" max="40" width="7.625" customWidth="1"/>
    <col min="41" max="41" width="16.375" customWidth="1"/>
    <col min="42" max="43" width="6.25833333333333" style="197" customWidth="1"/>
    <col min="44" max="46" width="8.375" style="197" customWidth="1"/>
    <col min="47" max="47" width="11.875" style="197" customWidth="1"/>
    <col min="48" max="48" width="7.125" style="197" customWidth="1"/>
    <col min="49" max="50" width="11.2416666666667" customWidth="1"/>
    <col min="51" max="51" width="5.775" customWidth="1"/>
    <col min="52" max="52" width="8.625" customWidth="1"/>
    <col min="53" max="53" width="10.7583333333333" customWidth="1"/>
    <col min="54" max="54" width="7.34166666666667" customWidth="1"/>
    <col min="55" max="55" width="8.625" customWidth="1"/>
    <col min="56" max="56" width="15.375" customWidth="1"/>
    <col min="57" max="58" width="9" customWidth="1"/>
    <col min="59" max="59" width="15.375" customWidth="1"/>
    <col min="60" max="61" width="9" customWidth="1"/>
    <col min="62" max="62" width="12.3583333333333" customWidth="1"/>
    <col min="63" max="63" width="13.825" customWidth="1"/>
    <col min="64" max="65" width="8.375" customWidth="1"/>
    <col min="66" max="70" width="13.825" customWidth="1"/>
    <col min="71" max="71" width="8.25833333333333" customWidth="1"/>
    <col min="72" max="72" width="14.125"/>
    <col min="73" max="73" width="10.375"/>
  </cols>
  <sheetData>
    <row r="1" ht="35.25" spans="1:71">
      <c r="A1" s="199" t="s">
        <v>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220"/>
      <c r="AC1" s="220"/>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row>
    <row r="2" spans="1:71">
      <c r="A2" s="200" t="s">
        <v>1</v>
      </c>
      <c r="BO2" s="237"/>
      <c r="BP2" s="237"/>
      <c r="BQ2" s="237"/>
      <c r="BR2" s="237"/>
      <c r="BS2" s="251" t="s">
        <v>2</v>
      </c>
    </row>
    <row r="3" s="194" customFormat="1" ht="28" customHeight="1" spans="1:71">
      <c r="A3" s="201" t="s">
        <v>3</v>
      </c>
      <c r="B3" s="201" t="s">
        <v>4</v>
      </c>
      <c r="C3" s="201" t="s">
        <v>5</v>
      </c>
      <c r="D3" s="201"/>
      <c r="E3" s="202" t="s">
        <v>6</v>
      </c>
      <c r="F3" s="202" t="s">
        <v>7</v>
      </c>
      <c r="G3" s="202" t="s">
        <v>8</v>
      </c>
      <c r="H3" s="203" t="s">
        <v>9</v>
      </c>
      <c r="I3" s="202" t="s">
        <v>10</v>
      </c>
      <c r="J3" s="202" t="s">
        <v>11</v>
      </c>
      <c r="K3" s="202" t="s">
        <v>12</v>
      </c>
      <c r="L3" s="202" t="s">
        <v>13</v>
      </c>
      <c r="M3" s="202" t="s">
        <v>14</v>
      </c>
      <c r="N3" s="202" t="s">
        <v>15</v>
      </c>
      <c r="O3" s="202" t="s">
        <v>16</v>
      </c>
      <c r="P3" s="202" t="s">
        <v>17</v>
      </c>
      <c r="Q3" s="202" t="s">
        <v>18</v>
      </c>
      <c r="R3" s="302" t="s">
        <v>19</v>
      </c>
      <c r="S3" s="303" t="s">
        <v>20</v>
      </c>
      <c r="T3" s="213" t="s">
        <v>21</v>
      </c>
      <c r="U3" s="201" t="s">
        <v>22</v>
      </c>
      <c r="V3" s="201"/>
      <c r="W3" s="201"/>
      <c r="X3" s="201"/>
      <c r="Y3" s="201"/>
      <c r="Z3" s="201"/>
      <c r="AA3" s="201"/>
      <c r="AB3" s="215"/>
      <c r="AC3" s="215"/>
      <c r="AD3" s="201" t="s">
        <v>23</v>
      </c>
      <c r="AE3" s="201"/>
      <c r="AF3" s="201"/>
      <c r="AG3" s="201"/>
      <c r="AH3" s="225" t="s">
        <v>24</v>
      </c>
      <c r="AI3" s="226"/>
      <c r="AJ3" s="227" t="s">
        <v>25</v>
      </c>
      <c r="AK3" s="227" t="s">
        <v>26</v>
      </c>
      <c r="AL3" s="202" t="s">
        <v>27</v>
      </c>
      <c r="AM3" s="202" t="s">
        <v>28</v>
      </c>
      <c r="AN3" s="202" t="s">
        <v>29</v>
      </c>
      <c r="AO3" s="230" t="s">
        <v>30</v>
      </c>
      <c r="AP3" s="212" t="s">
        <v>31</v>
      </c>
      <c r="AQ3" s="212" t="s">
        <v>32</v>
      </c>
      <c r="AR3" s="230" t="s">
        <v>33</v>
      </c>
      <c r="AS3" s="230" t="s">
        <v>34</v>
      </c>
      <c r="AT3" s="230" t="s">
        <v>35</v>
      </c>
      <c r="AU3" s="230" t="s">
        <v>36</v>
      </c>
      <c r="AV3" s="230" t="s">
        <v>37</v>
      </c>
      <c r="AW3" s="230" t="s">
        <v>38</v>
      </c>
      <c r="AX3" s="230" t="s">
        <v>39</v>
      </c>
      <c r="AY3" s="230" t="s">
        <v>40</v>
      </c>
      <c r="AZ3" s="230" t="s">
        <v>41</v>
      </c>
      <c r="BA3" s="230" t="s">
        <v>42</v>
      </c>
      <c r="BB3" s="212" t="s">
        <v>43</v>
      </c>
      <c r="BC3" s="230" t="s">
        <v>44</v>
      </c>
      <c r="BD3" s="230" t="s">
        <v>45</v>
      </c>
      <c r="BE3" s="212" t="s">
        <v>46</v>
      </c>
      <c r="BF3" s="230" t="s">
        <v>47</v>
      </c>
      <c r="BG3" s="230" t="s">
        <v>48</v>
      </c>
      <c r="BH3" s="212" t="s">
        <v>49</v>
      </c>
      <c r="BI3" s="230" t="s">
        <v>50</v>
      </c>
      <c r="BJ3" s="238" t="s">
        <v>51</v>
      </c>
      <c r="BK3" s="239" t="s">
        <v>52</v>
      </c>
      <c r="BL3" s="239" t="s">
        <v>53</v>
      </c>
      <c r="BM3" s="239" t="s">
        <v>54</v>
      </c>
      <c r="BN3" s="240" t="s">
        <v>55</v>
      </c>
      <c r="BO3" s="241" t="e">
        <f t="shared" ref="BO3:BR3" si="0">BO6-BO4</f>
        <v>#REF!</v>
      </c>
      <c r="BP3" s="241" t="e">
        <f t="shared" si="0"/>
        <v>#REF!</v>
      </c>
      <c r="BQ3" s="241" t="e">
        <f t="shared" si="0"/>
        <v>#REF!</v>
      </c>
      <c r="BR3" s="241" t="e">
        <f t="shared" si="0"/>
        <v>#REF!</v>
      </c>
      <c r="BS3" s="201" t="s">
        <v>56</v>
      </c>
    </row>
    <row r="4" s="194" customFormat="1" ht="14" customHeight="1" spans="1:72">
      <c r="A4" s="201"/>
      <c r="B4" s="201"/>
      <c r="C4" s="201" t="s">
        <v>57</v>
      </c>
      <c r="D4" s="201" t="s">
        <v>58</v>
      </c>
      <c r="E4" s="204"/>
      <c r="F4" s="204"/>
      <c r="G4" s="204"/>
      <c r="H4" s="205"/>
      <c r="I4" s="204"/>
      <c r="J4" s="204"/>
      <c r="K4" s="204"/>
      <c r="L4" s="204"/>
      <c r="M4" s="204"/>
      <c r="N4" s="204"/>
      <c r="O4" s="204"/>
      <c r="P4" s="204"/>
      <c r="Q4" s="204"/>
      <c r="R4" s="302"/>
      <c r="S4" s="303"/>
      <c r="T4" s="214"/>
      <c r="U4" s="215" t="s">
        <v>59</v>
      </c>
      <c r="V4" s="216" t="s">
        <v>60</v>
      </c>
      <c r="W4" s="221" t="s">
        <v>61</v>
      </c>
      <c r="X4" s="222"/>
      <c r="Y4" s="223"/>
      <c r="Z4" s="215" t="s">
        <v>62</v>
      </c>
      <c r="AA4" s="215" t="s">
        <v>63</v>
      </c>
      <c r="AB4" s="215" t="s">
        <v>64</v>
      </c>
      <c r="AC4" s="106" t="s">
        <v>65</v>
      </c>
      <c r="AD4" s="201" t="s">
        <v>66</v>
      </c>
      <c r="AE4" s="201" t="s">
        <v>67</v>
      </c>
      <c r="AF4" s="201" t="s">
        <v>68</v>
      </c>
      <c r="AG4" s="201"/>
      <c r="AH4" s="201" t="s">
        <v>69</v>
      </c>
      <c r="AI4" s="201" t="s">
        <v>70</v>
      </c>
      <c r="AJ4" s="228"/>
      <c r="AK4" s="228"/>
      <c r="AL4" s="204"/>
      <c r="AM4" s="204"/>
      <c r="AN4" s="204"/>
      <c r="AO4" s="231"/>
      <c r="AP4" s="212"/>
      <c r="AQ4" s="212"/>
      <c r="AR4" s="231"/>
      <c r="AS4" s="231"/>
      <c r="AT4" s="231"/>
      <c r="AU4" s="231"/>
      <c r="AV4" s="231"/>
      <c r="AW4" s="231"/>
      <c r="AX4" s="231"/>
      <c r="AY4" s="231"/>
      <c r="AZ4" s="231"/>
      <c r="BA4" s="231"/>
      <c r="BB4" s="212"/>
      <c r="BC4" s="231"/>
      <c r="BD4" s="231"/>
      <c r="BE4" s="212"/>
      <c r="BF4" s="231"/>
      <c r="BG4" s="231"/>
      <c r="BH4" s="212"/>
      <c r="BI4" s="231"/>
      <c r="BJ4" s="242"/>
      <c r="BK4" s="243"/>
      <c r="BL4" s="243"/>
      <c r="BM4" s="243"/>
      <c r="BN4" s="244"/>
      <c r="BO4" s="245"/>
      <c r="BP4" s="245"/>
      <c r="BQ4" s="245"/>
      <c r="BR4" s="245"/>
      <c r="BS4" s="201"/>
      <c r="BT4" s="252"/>
    </row>
    <row r="5" s="194" customFormat="1" ht="70" customHeight="1" spans="1:72">
      <c r="A5" s="201"/>
      <c r="B5" s="201"/>
      <c r="C5" s="201"/>
      <c r="D5" s="201"/>
      <c r="E5" s="206"/>
      <c r="F5" s="206"/>
      <c r="G5" s="206"/>
      <c r="H5" s="207"/>
      <c r="I5" s="206"/>
      <c r="J5" s="206"/>
      <c r="K5" s="206"/>
      <c r="L5" s="206"/>
      <c r="M5" s="206"/>
      <c r="N5" s="206"/>
      <c r="O5" s="206"/>
      <c r="P5" s="206"/>
      <c r="Q5" s="206"/>
      <c r="R5" s="302"/>
      <c r="S5" s="303"/>
      <c r="T5" s="217"/>
      <c r="U5" s="215"/>
      <c r="V5" s="218"/>
      <c r="W5" s="224" t="s">
        <v>71</v>
      </c>
      <c r="X5" s="224" t="s">
        <v>72</v>
      </c>
      <c r="Y5" s="224" t="s">
        <v>73</v>
      </c>
      <c r="Z5" s="215"/>
      <c r="AA5" s="215"/>
      <c r="AB5" s="215"/>
      <c r="AC5" s="106"/>
      <c r="AD5" s="201"/>
      <c r="AE5" s="201"/>
      <c r="AF5" s="201" t="s">
        <v>74</v>
      </c>
      <c r="AG5" s="201" t="s">
        <v>75</v>
      </c>
      <c r="AH5" s="201"/>
      <c r="AI5" s="201"/>
      <c r="AJ5" s="229"/>
      <c r="AK5" s="229"/>
      <c r="AL5" s="206"/>
      <c r="AM5" s="206"/>
      <c r="AN5" s="206"/>
      <c r="AO5" s="232"/>
      <c r="AP5" s="212"/>
      <c r="AQ5" s="212"/>
      <c r="AR5" s="232"/>
      <c r="AS5" s="232"/>
      <c r="AT5" s="232"/>
      <c r="AU5" s="232"/>
      <c r="AV5" s="232"/>
      <c r="AW5" s="232"/>
      <c r="AX5" s="232"/>
      <c r="AY5" s="232"/>
      <c r="AZ5" s="232"/>
      <c r="BA5" s="232"/>
      <c r="BB5" s="212"/>
      <c r="BC5" s="232"/>
      <c r="BD5" s="232"/>
      <c r="BE5" s="212"/>
      <c r="BF5" s="232"/>
      <c r="BG5" s="232"/>
      <c r="BH5" s="212"/>
      <c r="BI5" s="232"/>
      <c r="BJ5" s="246"/>
      <c r="BK5" s="247"/>
      <c r="BL5" s="247"/>
      <c r="BM5" s="247"/>
      <c r="BN5" s="248"/>
      <c r="BO5" s="249" t="s">
        <v>76</v>
      </c>
      <c r="BP5" s="249" t="s">
        <v>77</v>
      </c>
      <c r="BQ5" s="249" t="s">
        <v>78</v>
      </c>
      <c r="BR5" s="249" t="s">
        <v>65</v>
      </c>
      <c r="BS5" s="201"/>
      <c r="BT5" s="253"/>
    </row>
    <row r="6" s="194" customFormat="1" ht="25" customHeight="1" spans="1:71">
      <c r="A6" s="296"/>
      <c r="B6" s="296"/>
      <c r="C6" s="296"/>
      <c r="D6" s="296"/>
      <c r="E6" s="296"/>
      <c r="F6" s="296"/>
      <c r="G6" s="297" t="s">
        <v>59</v>
      </c>
      <c r="H6" s="297" t="s">
        <v>59</v>
      </c>
      <c r="I6" s="296"/>
      <c r="J6" s="296"/>
      <c r="K6" s="296"/>
      <c r="L6" s="296"/>
      <c r="M6" s="296"/>
      <c r="N6" s="296"/>
      <c r="O6" s="296"/>
      <c r="P6" s="296"/>
      <c r="Q6" s="304">
        <f t="shared" ref="Q6:S6" si="1">Q7+Q25+Q52+Q70+Q80+Q95+Q107+Q127+Q136+Q141+Q154+Q165+Q215+Q229+Q282</f>
        <v>262</v>
      </c>
      <c r="R6" s="304">
        <f t="shared" si="1"/>
        <v>0</v>
      </c>
      <c r="S6" s="304">
        <f t="shared" si="1"/>
        <v>20073.458793</v>
      </c>
      <c r="T6" s="304"/>
      <c r="U6" s="304">
        <f t="shared" ref="U6:AB6" si="2">U7+U25+U52+U70+U80+U95+U107+U127+U136+U141+U154+U165+U215+U229+U282</f>
        <v>15217</v>
      </c>
      <c r="V6" s="304">
        <f t="shared" si="2"/>
        <v>7832</v>
      </c>
      <c r="W6" s="304">
        <f t="shared" si="2"/>
        <v>6135</v>
      </c>
      <c r="X6" s="304">
        <f t="shared" si="2"/>
        <v>547</v>
      </c>
      <c r="Y6" s="304">
        <f t="shared" si="2"/>
        <v>1150</v>
      </c>
      <c r="Z6" s="304">
        <f t="shared" si="2"/>
        <v>5647</v>
      </c>
      <c r="AA6" s="304">
        <f t="shared" si="2"/>
        <v>0</v>
      </c>
      <c r="AB6" s="304">
        <f t="shared" si="2"/>
        <v>1738</v>
      </c>
      <c r="AC6" s="304"/>
      <c r="AD6" s="297"/>
      <c r="AE6" s="297"/>
      <c r="AF6" s="297"/>
      <c r="AG6" s="297"/>
      <c r="AH6" s="297"/>
      <c r="AI6" s="297"/>
      <c r="AJ6" s="296"/>
      <c r="AK6" s="296"/>
      <c r="AL6" s="297"/>
      <c r="AM6" s="297"/>
      <c r="AN6" s="297"/>
      <c r="AO6" s="297"/>
      <c r="AP6" s="304" t="e">
        <f>AP7+AP25+AP52+AP70+AP80+AP95+AP107+AP127+AP136+AP141+AP154+AP165+AP215+AP229+#REF!+#REF!+#REF!+AP282</f>
        <v>#REF!</v>
      </c>
      <c r="AQ6" s="304" t="e">
        <f>AQ7+AQ25+AQ52+AQ70+AQ80+AQ95+AQ107+AQ127+AQ136+AQ141+AQ154+AQ165+AQ215+AQ229+#REF!+#REF!+#REF!+AQ282</f>
        <v>#REF!</v>
      </c>
      <c r="AR6" s="304" t="e">
        <f>AR7+AR25+AR52+AR70+AR80+AR95+AR107+AR127+AR136+AR141+AR154+AR165+AR215+AR229+#REF!+#REF!+#REF!+AR282</f>
        <v>#REF!</v>
      </c>
      <c r="AS6" s="304" t="e">
        <f>AS7+AS25+AS52+AS70+AS80+AS95+AS107+AS127+AS136+AS141+AS154+AS165+AS215+AS229+#REF!+#REF!+#REF!+AS282</f>
        <v>#REF!</v>
      </c>
      <c r="AT6" s="304" t="e">
        <f>AT7+AT25+AT52+AT70+AT80+AT95+AT107+AT127+AT136+AT141+AT154+AT165+AT215+AT229+#REF!+#REF!+#REF!+AT282</f>
        <v>#REF!</v>
      </c>
      <c r="AU6" s="297"/>
      <c r="AV6" s="304" t="e">
        <f>AV7+AV25+AV52+AV70+AV80+AV95+AV107+AV127+AV136+AV141+AV154+AV165+AV215+AV229+#REF!+#REF!+#REF!+AV282</f>
        <v>#REF!</v>
      </c>
      <c r="AW6" s="307"/>
      <c r="AX6" s="307"/>
      <c r="AY6" s="304" t="e">
        <f>AY7+AY25+AY52+AY70+AY80+AY95+AY107+AY127+AY136+AY141+AY154+AY165+AY215+AY229+#REF!+#REF!+#REF!+AY282</f>
        <v>#REF!</v>
      </c>
      <c r="AZ6" s="307" t="e">
        <f>AY6/Q6</f>
        <v>#REF!</v>
      </c>
      <c r="BA6" s="297"/>
      <c r="BB6" s="304" t="e">
        <f>BB7+BB25+BB52+BB70+BB80+BB95+BB107+BB127+BB136+BB141+BB154+BB165+BB215+BB229+#REF!+#REF!+#REF!+BB282</f>
        <v>#REF!</v>
      </c>
      <c r="BC6" s="307" t="e">
        <f>BB6/Q6</f>
        <v>#REF!</v>
      </c>
      <c r="BD6" s="297"/>
      <c r="BE6" s="304" t="e">
        <f>BE7+BE25+BE52+BE70+BE80+BE95+BE107+BE127+BE136+BE141+BE154+BE165+BE215+BE229+#REF!+#REF!+#REF!+BE282</f>
        <v>#REF!</v>
      </c>
      <c r="BF6" s="307" t="e">
        <f>BE6/Q6</f>
        <v>#REF!</v>
      </c>
      <c r="BG6" s="297"/>
      <c r="BH6" s="304" t="e">
        <f>BH7+BH25+BH52+BH70+BH80+BH95+BH107+BH127+BH136+BH141+BH154+BH165+BH215+BH229+#REF!+#REF!+#REF!+BH282</f>
        <v>#REF!</v>
      </c>
      <c r="BI6" s="307" t="e">
        <f>BH6/Q6</f>
        <v>#REF!</v>
      </c>
      <c r="BJ6" s="307"/>
      <c r="BK6" s="297" t="e">
        <f>BK7+BK25+BK52+BK70+BK80+BK95+BK107+BK127+BK136+BK141+BK154+BK165+BK215+BK229+#REF!+#REF!+#REF!+BK282</f>
        <v>#REF!</v>
      </c>
      <c r="BL6" s="307" t="e">
        <f>BK6/U6</f>
        <v>#REF!</v>
      </c>
      <c r="BM6" s="314">
        <f>SUM(BM7:BM282)/255</f>
        <v>0</v>
      </c>
      <c r="BN6" s="297" t="e">
        <f>BN7+BN25+BN52+BN70+BN80+BN95+BN107+BN127+BN136+BN141+BN154+BN165+BN215+BN229+#REF!+#REF!+#REF!+BN282</f>
        <v>#REF!</v>
      </c>
      <c r="BO6" s="297" t="e">
        <f>BO7+BO25+BO52+BO70+BO80+BO95+BO107+BO127+BO136+BO141+BO154+BO165+BO215+BO229+#REF!+#REF!+#REF!+BO282</f>
        <v>#REF!</v>
      </c>
      <c r="BP6" s="297" t="e">
        <f>BP7+BP25+BP52+BP70+BP80+BP95+BP107+BP127+BP136+BP141+BP154+BP165+BP215+BP229+#REF!+#REF!+#REF!+BP282</f>
        <v>#REF!</v>
      </c>
      <c r="BQ6" s="297" t="e">
        <f>BQ7+BQ25+BQ52+BQ70+BQ80+BQ95+BQ107+BQ127+BQ136+BQ141+BQ154+BQ165+BQ215+BQ229+#REF!+#REF!+#REF!+BQ282</f>
        <v>#REF!</v>
      </c>
      <c r="BR6" s="297" t="e">
        <f>BR7+BR25+BR52+BR70+BR80+BR95+BR107+BR127+BR136+BR141+BR154+BR165+BR215+BR229+#REF!+#REF!+#REF!+BR282</f>
        <v>#REF!</v>
      </c>
      <c r="BS6" s="297"/>
    </row>
    <row r="7" s="194" customFormat="1" ht="30" customHeight="1" spans="1:71">
      <c r="A7" s="298"/>
      <c r="B7" s="298"/>
      <c r="C7" s="299"/>
      <c r="D7" s="299"/>
      <c r="E7" s="299"/>
      <c r="F7" s="299"/>
      <c r="G7" s="299" t="s">
        <v>79</v>
      </c>
      <c r="H7" s="299" t="s">
        <v>79</v>
      </c>
      <c r="I7" s="299"/>
      <c r="J7" s="299"/>
      <c r="K7" s="299"/>
      <c r="L7" s="299"/>
      <c r="M7" s="299"/>
      <c r="N7" s="301"/>
      <c r="O7" s="301"/>
      <c r="P7" s="301"/>
      <c r="Q7" s="299">
        <f t="shared" ref="Q7:S7" si="3">SUM(Q8:Q24)</f>
        <v>17</v>
      </c>
      <c r="R7" s="301">
        <f t="shared" si="3"/>
        <v>0</v>
      </c>
      <c r="S7" s="301">
        <f t="shared" si="3"/>
        <v>1191.535298</v>
      </c>
      <c r="T7" s="301"/>
      <c r="U7" s="301">
        <f t="shared" ref="U7:AB7" si="4">SUM(U8:U24)</f>
        <v>923.213498</v>
      </c>
      <c r="V7" s="301">
        <f t="shared" si="4"/>
        <v>412</v>
      </c>
      <c r="W7" s="301">
        <f t="shared" si="4"/>
        <v>412</v>
      </c>
      <c r="X7" s="301">
        <f t="shared" si="4"/>
        <v>0</v>
      </c>
      <c r="Y7" s="301">
        <f t="shared" si="4"/>
        <v>0</v>
      </c>
      <c r="Z7" s="301">
        <f t="shared" si="4"/>
        <v>349.213498</v>
      </c>
      <c r="AA7" s="301">
        <f t="shared" si="4"/>
        <v>0</v>
      </c>
      <c r="AB7" s="301">
        <f t="shared" si="4"/>
        <v>162</v>
      </c>
      <c r="AC7" s="301"/>
      <c r="AD7" s="299"/>
      <c r="AE7" s="299"/>
      <c r="AF7" s="299"/>
      <c r="AG7" s="299"/>
      <c r="AH7" s="299"/>
      <c r="AI7" s="299"/>
      <c r="AJ7" s="299"/>
      <c r="AK7" s="299"/>
      <c r="AL7" s="299"/>
      <c r="AM7" s="299"/>
      <c r="AN7" s="299"/>
      <c r="AO7" s="305"/>
      <c r="AP7" s="299">
        <f t="shared" ref="AP7:AT7" si="5">SUM(AP8:AP24)</f>
        <v>0</v>
      </c>
      <c r="AQ7" s="299">
        <f t="shared" si="5"/>
        <v>0</v>
      </c>
      <c r="AR7" s="299">
        <f t="shared" si="5"/>
        <v>0</v>
      </c>
      <c r="AS7" s="299">
        <f t="shared" si="5"/>
        <v>0</v>
      </c>
      <c r="AT7" s="299">
        <f t="shared" si="5"/>
        <v>0</v>
      </c>
      <c r="AU7" s="299"/>
      <c r="AV7" s="299">
        <f>SUM(AV8:AV24)</f>
        <v>0</v>
      </c>
      <c r="AW7" s="308"/>
      <c r="AX7" s="308"/>
      <c r="AY7" s="299">
        <f>SUM(AY8:AY24)</f>
        <v>0</v>
      </c>
      <c r="AZ7" s="308">
        <f>AY7/Q7</f>
        <v>0</v>
      </c>
      <c r="BA7" s="299"/>
      <c r="BB7" s="299">
        <f>SUM(BB8:BB24)</f>
        <v>0</v>
      </c>
      <c r="BC7" s="309">
        <f>BB7/Q7</f>
        <v>0</v>
      </c>
      <c r="BD7" s="299"/>
      <c r="BE7" s="299">
        <f>SUM(BE8:BE24)</f>
        <v>0</v>
      </c>
      <c r="BF7" s="308">
        <f>BE7/Q7</f>
        <v>0</v>
      </c>
      <c r="BG7" s="299"/>
      <c r="BH7" s="299">
        <f>SUM(BH8:BH24)</f>
        <v>0</v>
      </c>
      <c r="BI7" s="308">
        <f>BH7/Q7</f>
        <v>0</v>
      </c>
      <c r="BJ7" s="313"/>
      <c r="BK7" s="299">
        <f t="shared" ref="BK7:BR7" si="6">SUM(BK8:BK24)</f>
        <v>0</v>
      </c>
      <c r="BL7" s="299"/>
      <c r="BM7" s="299"/>
      <c r="BN7" s="299">
        <f t="shared" si="6"/>
        <v>0</v>
      </c>
      <c r="BO7" s="299">
        <f t="shared" si="6"/>
        <v>0</v>
      </c>
      <c r="BP7" s="299">
        <f t="shared" si="6"/>
        <v>0</v>
      </c>
      <c r="BQ7" s="299">
        <f t="shared" si="6"/>
        <v>0</v>
      </c>
      <c r="BR7" s="299">
        <f t="shared" si="6"/>
        <v>0</v>
      </c>
      <c r="BS7" s="299"/>
    </row>
    <row r="8" s="290" customFormat="1" ht="67" customHeight="1" spans="1:71">
      <c r="A8" s="209"/>
      <c r="B8" s="209" t="s">
        <v>80</v>
      </c>
      <c r="C8" s="209" t="s">
        <v>81</v>
      </c>
      <c r="D8" s="209" t="s">
        <v>82</v>
      </c>
      <c r="E8" s="209"/>
      <c r="F8" s="209"/>
      <c r="G8" s="210" t="s">
        <v>83</v>
      </c>
      <c r="H8" s="210" t="s">
        <v>83</v>
      </c>
      <c r="I8" s="209" t="s">
        <v>84</v>
      </c>
      <c r="J8" s="208" t="s">
        <v>85</v>
      </c>
      <c r="K8" s="208" t="s">
        <v>85</v>
      </c>
      <c r="L8" s="209" t="s">
        <v>86</v>
      </c>
      <c r="M8" s="209" t="s">
        <v>87</v>
      </c>
      <c r="N8" s="209" t="s">
        <v>88</v>
      </c>
      <c r="O8" s="209" t="s">
        <v>89</v>
      </c>
      <c r="P8" s="211" t="s">
        <v>90</v>
      </c>
      <c r="Q8" s="209">
        <v>1</v>
      </c>
      <c r="R8" s="208"/>
      <c r="S8" s="208">
        <v>300</v>
      </c>
      <c r="T8" s="208" t="s">
        <v>91</v>
      </c>
      <c r="U8" s="208">
        <f t="shared" ref="U8:U24" si="7">V8+Z8+AA8+AB8</f>
        <v>250</v>
      </c>
      <c r="V8" s="208">
        <f t="shared" ref="V8:V24" si="8">W8+X8+Y8</f>
        <v>250</v>
      </c>
      <c r="W8" s="208">
        <v>250</v>
      </c>
      <c r="X8" s="208">
        <v>0</v>
      </c>
      <c r="Y8" s="208">
        <v>0</v>
      </c>
      <c r="Z8" s="208">
        <v>0</v>
      </c>
      <c r="AA8" s="208"/>
      <c r="AB8" s="208"/>
      <c r="AC8" s="208"/>
      <c r="AD8" s="208">
        <v>726</v>
      </c>
      <c r="AE8" s="208">
        <v>2904</v>
      </c>
      <c r="AF8" s="208">
        <v>726</v>
      </c>
      <c r="AG8" s="208">
        <v>2904</v>
      </c>
      <c r="AH8" s="208">
        <v>5</v>
      </c>
      <c r="AI8" s="208">
        <v>8</v>
      </c>
      <c r="AJ8" s="209">
        <v>2025.03</v>
      </c>
      <c r="AK8" s="209">
        <v>2025.12</v>
      </c>
      <c r="AL8" s="210" t="s">
        <v>92</v>
      </c>
      <c r="AM8" s="211" t="s">
        <v>93</v>
      </c>
      <c r="AN8" s="209"/>
      <c r="AO8" s="208"/>
      <c r="AP8" s="209"/>
      <c r="AQ8" s="208"/>
      <c r="AR8" s="208"/>
      <c r="AS8" s="208"/>
      <c r="AT8" s="208"/>
      <c r="AU8" s="208"/>
      <c r="AV8" s="208"/>
      <c r="AW8" s="208"/>
      <c r="AX8" s="208"/>
      <c r="AY8" s="209"/>
      <c r="AZ8" s="310"/>
      <c r="BA8" s="208"/>
      <c r="BB8" s="208"/>
      <c r="BC8" s="250"/>
      <c r="BD8" s="208"/>
      <c r="BE8" s="209"/>
      <c r="BF8" s="250"/>
      <c r="BG8" s="209"/>
      <c r="BH8" s="209"/>
      <c r="BI8" s="250"/>
      <c r="BJ8" s="250"/>
      <c r="BK8" s="208"/>
      <c r="BL8" s="250"/>
      <c r="BM8" s="250"/>
      <c r="BN8" s="208"/>
      <c r="BO8" s="208"/>
      <c r="BP8" s="208"/>
      <c r="BQ8" s="208"/>
      <c r="BR8" s="208"/>
      <c r="BS8" s="209"/>
    </row>
    <row r="9" s="290" customFormat="1" ht="67" customHeight="1" spans="1:71">
      <c r="A9" s="209"/>
      <c r="B9" s="209" t="s">
        <v>80</v>
      </c>
      <c r="C9" s="209" t="s">
        <v>81</v>
      </c>
      <c r="D9" s="209" t="s">
        <v>94</v>
      </c>
      <c r="E9" s="209"/>
      <c r="F9" s="209"/>
      <c r="G9" s="210" t="s">
        <v>95</v>
      </c>
      <c r="H9" s="210" t="s">
        <v>95</v>
      </c>
      <c r="I9" s="209" t="s">
        <v>84</v>
      </c>
      <c r="J9" s="208" t="s">
        <v>96</v>
      </c>
      <c r="K9" s="208" t="s">
        <v>97</v>
      </c>
      <c r="L9" s="209" t="s">
        <v>86</v>
      </c>
      <c r="M9" s="209" t="s">
        <v>98</v>
      </c>
      <c r="N9" s="209" t="s">
        <v>88</v>
      </c>
      <c r="O9" s="209" t="s">
        <v>99</v>
      </c>
      <c r="P9" s="211" t="s">
        <v>100</v>
      </c>
      <c r="Q9" s="209">
        <v>1</v>
      </c>
      <c r="R9" s="208"/>
      <c r="S9" s="208">
        <v>173.3218</v>
      </c>
      <c r="T9" s="208" t="s">
        <v>91</v>
      </c>
      <c r="U9" s="208">
        <f t="shared" si="7"/>
        <v>60</v>
      </c>
      <c r="V9" s="208">
        <f t="shared" si="8"/>
        <v>0</v>
      </c>
      <c r="W9" s="208">
        <v>0</v>
      </c>
      <c r="X9" s="208">
        <v>0</v>
      </c>
      <c r="Y9" s="208">
        <v>0</v>
      </c>
      <c r="Z9" s="208">
        <v>60</v>
      </c>
      <c r="AA9" s="208"/>
      <c r="AB9" s="208"/>
      <c r="AC9" s="208"/>
      <c r="AD9" s="208">
        <v>82</v>
      </c>
      <c r="AE9" s="208">
        <v>434</v>
      </c>
      <c r="AF9" s="208">
        <v>29</v>
      </c>
      <c r="AG9" s="208">
        <v>138</v>
      </c>
      <c r="AH9" s="208"/>
      <c r="AI9" s="208">
        <v>1</v>
      </c>
      <c r="AJ9" s="209">
        <v>2025.03</v>
      </c>
      <c r="AK9" s="209">
        <v>2025.12</v>
      </c>
      <c r="AL9" s="210" t="s">
        <v>101</v>
      </c>
      <c r="AM9" s="211" t="s">
        <v>102</v>
      </c>
      <c r="AN9" s="209"/>
      <c r="AO9" s="208"/>
      <c r="AP9" s="209"/>
      <c r="AQ9" s="208"/>
      <c r="AR9" s="208"/>
      <c r="AS9" s="208"/>
      <c r="AT9" s="208"/>
      <c r="AU9" s="208"/>
      <c r="AV9" s="208"/>
      <c r="AW9" s="208"/>
      <c r="AX9" s="208"/>
      <c r="AY9" s="209"/>
      <c r="AZ9" s="310"/>
      <c r="BA9" s="208"/>
      <c r="BB9" s="208"/>
      <c r="BC9" s="250"/>
      <c r="BD9" s="208"/>
      <c r="BE9" s="209"/>
      <c r="BF9" s="250"/>
      <c r="BG9" s="209"/>
      <c r="BH9" s="209"/>
      <c r="BI9" s="250"/>
      <c r="BJ9" s="250"/>
      <c r="BK9" s="208"/>
      <c r="BL9" s="250"/>
      <c r="BM9" s="250"/>
      <c r="BN9" s="208"/>
      <c r="BO9" s="208"/>
      <c r="BP9" s="208"/>
      <c r="BQ9" s="208"/>
      <c r="BR9" s="208"/>
      <c r="BS9" s="209"/>
    </row>
    <row r="10" s="290" customFormat="1" ht="67" customHeight="1" spans="1:71">
      <c r="A10" s="209"/>
      <c r="B10" s="209" t="s">
        <v>80</v>
      </c>
      <c r="C10" s="209" t="s">
        <v>81</v>
      </c>
      <c r="D10" s="209" t="s">
        <v>103</v>
      </c>
      <c r="E10" s="209"/>
      <c r="F10" s="209"/>
      <c r="G10" s="210" t="s">
        <v>104</v>
      </c>
      <c r="H10" s="210" t="s">
        <v>104</v>
      </c>
      <c r="I10" s="209" t="s">
        <v>84</v>
      </c>
      <c r="J10" s="208" t="s">
        <v>96</v>
      </c>
      <c r="K10" s="208" t="s">
        <v>97</v>
      </c>
      <c r="L10" s="209" t="s">
        <v>86</v>
      </c>
      <c r="M10" s="209" t="s">
        <v>105</v>
      </c>
      <c r="N10" s="209" t="s">
        <v>88</v>
      </c>
      <c r="O10" s="209" t="s">
        <v>99</v>
      </c>
      <c r="P10" s="211" t="s">
        <v>106</v>
      </c>
      <c r="Q10" s="209">
        <v>1</v>
      </c>
      <c r="R10" s="208"/>
      <c r="S10" s="208">
        <v>50</v>
      </c>
      <c r="T10" s="208"/>
      <c r="U10" s="208">
        <f t="shared" si="7"/>
        <v>0</v>
      </c>
      <c r="V10" s="208">
        <f t="shared" si="8"/>
        <v>0</v>
      </c>
      <c r="W10" s="208"/>
      <c r="X10" s="208"/>
      <c r="Y10" s="208"/>
      <c r="Z10" s="208"/>
      <c r="AA10" s="208"/>
      <c r="AB10" s="208"/>
      <c r="AC10" s="208"/>
      <c r="AD10" s="208">
        <v>85</v>
      </c>
      <c r="AE10" s="208">
        <v>402</v>
      </c>
      <c r="AF10" s="208">
        <v>52</v>
      </c>
      <c r="AG10" s="208">
        <v>248</v>
      </c>
      <c r="AH10" s="208">
        <v>1</v>
      </c>
      <c r="AI10" s="208">
        <v>0</v>
      </c>
      <c r="AJ10" s="209">
        <v>2025.03</v>
      </c>
      <c r="AK10" s="209">
        <v>2025.12</v>
      </c>
      <c r="AL10" s="210" t="s">
        <v>107</v>
      </c>
      <c r="AM10" s="211" t="s">
        <v>108</v>
      </c>
      <c r="AN10" s="209"/>
      <c r="AO10" s="208"/>
      <c r="AP10" s="209"/>
      <c r="AQ10" s="208"/>
      <c r="AR10" s="208"/>
      <c r="AS10" s="208"/>
      <c r="AT10" s="208"/>
      <c r="AU10" s="208"/>
      <c r="AV10" s="208"/>
      <c r="AW10" s="208"/>
      <c r="AX10" s="208"/>
      <c r="AY10" s="209"/>
      <c r="AZ10" s="310"/>
      <c r="BA10" s="208"/>
      <c r="BB10" s="208"/>
      <c r="BC10" s="250"/>
      <c r="BD10" s="208"/>
      <c r="BE10" s="209"/>
      <c r="BF10" s="250"/>
      <c r="BG10" s="209"/>
      <c r="BH10" s="209"/>
      <c r="BI10" s="250"/>
      <c r="BJ10" s="250"/>
      <c r="BK10" s="208"/>
      <c r="BL10" s="250"/>
      <c r="BM10" s="250"/>
      <c r="BN10" s="208"/>
      <c r="BO10" s="208"/>
      <c r="BP10" s="208"/>
      <c r="BQ10" s="208"/>
      <c r="BR10" s="208"/>
      <c r="BS10" s="209"/>
    </row>
    <row r="11" s="290" customFormat="1" ht="67" customHeight="1" spans="1:71">
      <c r="A11" s="209"/>
      <c r="B11" s="209" t="s">
        <v>80</v>
      </c>
      <c r="C11" s="209" t="s">
        <v>81</v>
      </c>
      <c r="D11" s="209" t="s">
        <v>109</v>
      </c>
      <c r="E11" s="209"/>
      <c r="F11" s="209"/>
      <c r="G11" s="210" t="s">
        <v>110</v>
      </c>
      <c r="H11" s="210" t="s">
        <v>110</v>
      </c>
      <c r="I11" s="209" t="s">
        <v>84</v>
      </c>
      <c r="J11" s="208" t="s">
        <v>96</v>
      </c>
      <c r="K11" s="208" t="s">
        <v>111</v>
      </c>
      <c r="L11" s="209" t="s">
        <v>86</v>
      </c>
      <c r="M11" s="209" t="s">
        <v>87</v>
      </c>
      <c r="N11" s="209" t="s">
        <v>88</v>
      </c>
      <c r="O11" s="209" t="s">
        <v>112</v>
      </c>
      <c r="P11" s="211" t="s">
        <v>113</v>
      </c>
      <c r="Q11" s="209">
        <v>1</v>
      </c>
      <c r="R11" s="208"/>
      <c r="S11" s="208">
        <v>87.2</v>
      </c>
      <c r="T11" s="208" t="s">
        <v>91</v>
      </c>
      <c r="U11" s="208">
        <f t="shared" si="7"/>
        <v>87.2</v>
      </c>
      <c r="V11" s="208">
        <f t="shared" si="8"/>
        <v>0</v>
      </c>
      <c r="W11" s="208">
        <v>0</v>
      </c>
      <c r="X11" s="208">
        <v>0</v>
      </c>
      <c r="Y11" s="208">
        <v>0</v>
      </c>
      <c r="Z11" s="208">
        <v>87.2</v>
      </c>
      <c r="AA11" s="208"/>
      <c r="AB11" s="208"/>
      <c r="AC11" s="208"/>
      <c r="AD11" s="208">
        <v>307</v>
      </c>
      <c r="AE11" s="208">
        <v>1320</v>
      </c>
      <c r="AF11" s="208">
        <v>81</v>
      </c>
      <c r="AG11" s="208">
        <v>355</v>
      </c>
      <c r="AH11" s="208"/>
      <c r="AI11" s="208">
        <v>1</v>
      </c>
      <c r="AJ11" s="209">
        <v>2025.03</v>
      </c>
      <c r="AK11" s="209">
        <v>2025.12</v>
      </c>
      <c r="AL11" s="210" t="s">
        <v>114</v>
      </c>
      <c r="AM11" s="211" t="s">
        <v>115</v>
      </c>
      <c r="AN11" s="209"/>
      <c r="AO11" s="208"/>
      <c r="AP11" s="209"/>
      <c r="AQ11" s="208"/>
      <c r="AR11" s="208"/>
      <c r="AS11" s="208"/>
      <c r="AT11" s="208"/>
      <c r="AU11" s="208"/>
      <c r="AV11" s="208"/>
      <c r="AW11" s="208"/>
      <c r="AX11" s="208"/>
      <c r="AY11" s="209"/>
      <c r="AZ11" s="310"/>
      <c r="BA11" s="208"/>
      <c r="BB11" s="208"/>
      <c r="BC11" s="250"/>
      <c r="BD11" s="208"/>
      <c r="BE11" s="209"/>
      <c r="BF11" s="250"/>
      <c r="BG11" s="209"/>
      <c r="BH11" s="209"/>
      <c r="BI11" s="250"/>
      <c r="BJ11" s="250"/>
      <c r="BK11" s="208"/>
      <c r="BL11" s="250"/>
      <c r="BM11" s="250"/>
      <c r="BN11" s="208"/>
      <c r="BO11" s="208"/>
      <c r="BP11" s="208"/>
      <c r="BQ11" s="208"/>
      <c r="BR11" s="208"/>
      <c r="BS11" s="209"/>
    </row>
    <row r="12" s="290" customFormat="1" ht="67" customHeight="1" spans="1:71">
      <c r="A12" s="209"/>
      <c r="B12" s="209" t="s">
        <v>80</v>
      </c>
      <c r="C12" s="209" t="s">
        <v>81</v>
      </c>
      <c r="D12" s="209" t="s">
        <v>94</v>
      </c>
      <c r="E12" s="209"/>
      <c r="F12" s="209"/>
      <c r="G12" s="210" t="s">
        <v>116</v>
      </c>
      <c r="H12" s="210" t="s">
        <v>116</v>
      </c>
      <c r="I12" s="209" t="s">
        <v>84</v>
      </c>
      <c r="J12" s="208" t="s">
        <v>117</v>
      </c>
      <c r="K12" s="208" t="s">
        <v>117</v>
      </c>
      <c r="L12" s="209" t="s">
        <v>86</v>
      </c>
      <c r="M12" s="209" t="s">
        <v>118</v>
      </c>
      <c r="N12" s="209" t="s">
        <v>88</v>
      </c>
      <c r="O12" s="209" t="s">
        <v>112</v>
      </c>
      <c r="P12" s="211" t="s">
        <v>119</v>
      </c>
      <c r="Q12" s="209">
        <v>1</v>
      </c>
      <c r="R12" s="208"/>
      <c r="S12" s="208">
        <v>24</v>
      </c>
      <c r="T12" s="208" t="s">
        <v>91</v>
      </c>
      <c r="U12" s="208">
        <f t="shared" si="7"/>
        <v>24</v>
      </c>
      <c r="V12" s="208">
        <f t="shared" si="8"/>
        <v>0</v>
      </c>
      <c r="W12" s="208">
        <v>0</v>
      </c>
      <c r="X12" s="208">
        <v>0</v>
      </c>
      <c r="Y12" s="208">
        <v>0</v>
      </c>
      <c r="Z12" s="208">
        <v>24</v>
      </c>
      <c r="AA12" s="208"/>
      <c r="AB12" s="208"/>
      <c r="AC12" s="208"/>
      <c r="AD12" s="208">
        <v>36</v>
      </c>
      <c r="AE12" s="208">
        <v>149</v>
      </c>
      <c r="AF12" s="208">
        <v>14</v>
      </c>
      <c r="AG12" s="208">
        <v>58</v>
      </c>
      <c r="AH12" s="208"/>
      <c r="AI12" s="208">
        <v>1</v>
      </c>
      <c r="AJ12" s="209">
        <v>2025.03</v>
      </c>
      <c r="AK12" s="209">
        <v>2025.12</v>
      </c>
      <c r="AL12" s="210" t="s">
        <v>120</v>
      </c>
      <c r="AM12" s="211" t="s">
        <v>121</v>
      </c>
      <c r="AN12" s="209"/>
      <c r="AO12" s="208"/>
      <c r="AP12" s="209"/>
      <c r="AQ12" s="208"/>
      <c r="AR12" s="208"/>
      <c r="AS12" s="208"/>
      <c r="AT12" s="208"/>
      <c r="AU12" s="208"/>
      <c r="AV12" s="208"/>
      <c r="AW12" s="208"/>
      <c r="AX12" s="208"/>
      <c r="AY12" s="209"/>
      <c r="AZ12" s="310"/>
      <c r="BA12" s="208"/>
      <c r="BB12" s="208"/>
      <c r="BC12" s="250"/>
      <c r="BD12" s="208"/>
      <c r="BE12" s="209"/>
      <c r="BF12" s="250"/>
      <c r="BG12" s="209"/>
      <c r="BH12" s="209"/>
      <c r="BI12" s="250"/>
      <c r="BJ12" s="250"/>
      <c r="BK12" s="208"/>
      <c r="BL12" s="250"/>
      <c r="BM12" s="250"/>
      <c r="BN12" s="208"/>
      <c r="BO12" s="208"/>
      <c r="BP12" s="208"/>
      <c r="BQ12" s="208"/>
      <c r="BR12" s="208"/>
      <c r="BS12" s="209"/>
    </row>
    <row r="13" s="290" customFormat="1" ht="67" customHeight="1" spans="1:71">
      <c r="A13" s="209"/>
      <c r="B13" s="209" t="s">
        <v>80</v>
      </c>
      <c r="C13" s="209" t="s">
        <v>81</v>
      </c>
      <c r="D13" s="209" t="s">
        <v>82</v>
      </c>
      <c r="E13" s="209"/>
      <c r="F13" s="209"/>
      <c r="G13" s="210" t="s">
        <v>122</v>
      </c>
      <c r="H13" s="210" t="s">
        <v>122</v>
      </c>
      <c r="I13" s="209" t="s">
        <v>123</v>
      </c>
      <c r="J13" s="208" t="s">
        <v>124</v>
      </c>
      <c r="K13" s="208" t="s">
        <v>124</v>
      </c>
      <c r="L13" s="209" t="s">
        <v>86</v>
      </c>
      <c r="M13" s="209" t="s">
        <v>87</v>
      </c>
      <c r="N13" s="209" t="s">
        <v>88</v>
      </c>
      <c r="O13" s="209" t="s">
        <v>125</v>
      </c>
      <c r="P13" s="211" t="s">
        <v>126</v>
      </c>
      <c r="Q13" s="209">
        <v>1</v>
      </c>
      <c r="R13" s="208"/>
      <c r="S13" s="208">
        <v>55</v>
      </c>
      <c r="T13" s="208" t="s">
        <v>91</v>
      </c>
      <c r="U13" s="208">
        <f t="shared" si="7"/>
        <v>26</v>
      </c>
      <c r="V13" s="208">
        <f t="shared" si="8"/>
        <v>26</v>
      </c>
      <c r="W13" s="208">
        <v>26</v>
      </c>
      <c r="X13" s="208">
        <v>0</v>
      </c>
      <c r="Y13" s="208">
        <v>0</v>
      </c>
      <c r="Z13" s="208">
        <v>0</v>
      </c>
      <c r="AA13" s="208"/>
      <c r="AB13" s="208"/>
      <c r="AC13" s="208"/>
      <c r="AD13" s="208"/>
      <c r="AE13" s="208">
        <v>866</v>
      </c>
      <c r="AF13" s="208"/>
      <c r="AG13" s="208">
        <v>866</v>
      </c>
      <c r="AH13" s="208">
        <v>5</v>
      </c>
      <c r="AI13" s="208">
        <v>8</v>
      </c>
      <c r="AJ13" s="209">
        <v>2025.03</v>
      </c>
      <c r="AK13" s="209">
        <v>2025.12</v>
      </c>
      <c r="AL13" s="210" t="s">
        <v>127</v>
      </c>
      <c r="AM13" s="211" t="s">
        <v>127</v>
      </c>
      <c r="AN13" s="209"/>
      <c r="AO13" s="208"/>
      <c r="AP13" s="209"/>
      <c r="AQ13" s="208"/>
      <c r="AR13" s="208"/>
      <c r="AS13" s="208"/>
      <c r="AT13" s="208"/>
      <c r="AU13" s="208"/>
      <c r="AV13" s="208"/>
      <c r="AW13" s="208"/>
      <c r="AX13" s="208"/>
      <c r="AY13" s="209"/>
      <c r="AZ13" s="310"/>
      <c r="BA13" s="208"/>
      <c r="BB13" s="208"/>
      <c r="BC13" s="250"/>
      <c r="BD13" s="208"/>
      <c r="BE13" s="209"/>
      <c r="BF13" s="250"/>
      <c r="BG13" s="209"/>
      <c r="BH13" s="209"/>
      <c r="BI13" s="250"/>
      <c r="BJ13" s="250"/>
      <c r="BK13" s="208"/>
      <c r="BL13" s="250"/>
      <c r="BM13" s="250"/>
      <c r="BN13" s="208"/>
      <c r="BO13" s="208"/>
      <c r="BP13" s="208"/>
      <c r="BQ13" s="208"/>
      <c r="BR13" s="208"/>
      <c r="BS13" s="209"/>
    </row>
    <row r="14" s="290" customFormat="1" ht="67" customHeight="1" spans="1:71">
      <c r="A14" s="209"/>
      <c r="B14" s="209" t="s">
        <v>80</v>
      </c>
      <c r="C14" s="209" t="s">
        <v>81</v>
      </c>
      <c r="D14" s="209" t="s">
        <v>82</v>
      </c>
      <c r="E14" s="209"/>
      <c r="F14" s="209"/>
      <c r="G14" s="210" t="s">
        <v>128</v>
      </c>
      <c r="H14" s="210" t="s">
        <v>128</v>
      </c>
      <c r="I14" s="209" t="s">
        <v>123</v>
      </c>
      <c r="J14" s="208" t="s">
        <v>129</v>
      </c>
      <c r="K14" s="208" t="s">
        <v>129</v>
      </c>
      <c r="L14" s="209" t="s">
        <v>86</v>
      </c>
      <c r="M14" s="209" t="s">
        <v>87</v>
      </c>
      <c r="N14" s="209" t="s">
        <v>88</v>
      </c>
      <c r="O14" s="209" t="s">
        <v>130</v>
      </c>
      <c r="P14" s="211" t="s">
        <v>131</v>
      </c>
      <c r="Q14" s="209">
        <v>1</v>
      </c>
      <c r="R14" s="208"/>
      <c r="S14" s="208">
        <v>72</v>
      </c>
      <c r="T14" s="208" t="s">
        <v>91</v>
      </c>
      <c r="U14" s="208">
        <f t="shared" si="7"/>
        <v>72</v>
      </c>
      <c r="V14" s="208">
        <f t="shared" si="8"/>
        <v>72</v>
      </c>
      <c r="W14" s="208">
        <v>72</v>
      </c>
      <c r="X14" s="208">
        <v>0</v>
      </c>
      <c r="Y14" s="208">
        <v>0</v>
      </c>
      <c r="Z14" s="208">
        <v>0</v>
      </c>
      <c r="AA14" s="208"/>
      <c r="AB14" s="208"/>
      <c r="AC14" s="208"/>
      <c r="AD14" s="208"/>
      <c r="AE14" s="208">
        <v>1440</v>
      </c>
      <c r="AF14" s="208"/>
      <c r="AG14" s="208">
        <v>1440</v>
      </c>
      <c r="AH14" s="208">
        <v>5</v>
      </c>
      <c r="AI14" s="208">
        <v>8</v>
      </c>
      <c r="AJ14" s="209">
        <v>2025.03</v>
      </c>
      <c r="AK14" s="209">
        <v>2025.12</v>
      </c>
      <c r="AL14" s="210" t="s">
        <v>132</v>
      </c>
      <c r="AM14" s="211" t="s">
        <v>132</v>
      </c>
      <c r="AN14" s="209"/>
      <c r="AO14" s="208"/>
      <c r="AP14" s="209"/>
      <c r="AQ14" s="208"/>
      <c r="AR14" s="208"/>
      <c r="AS14" s="208"/>
      <c r="AT14" s="208"/>
      <c r="AU14" s="208"/>
      <c r="AV14" s="208"/>
      <c r="AW14" s="208"/>
      <c r="AX14" s="208"/>
      <c r="AY14" s="209"/>
      <c r="AZ14" s="310"/>
      <c r="BA14" s="208"/>
      <c r="BB14" s="208"/>
      <c r="BC14" s="250"/>
      <c r="BD14" s="208"/>
      <c r="BE14" s="209"/>
      <c r="BF14" s="250"/>
      <c r="BG14" s="209"/>
      <c r="BH14" s="209"/>
      <c r="BI14" s="250"/>
      <c r="BJ14" s="250"/>
      <c r="BK14" s="208"/>
      <c r="BL14" s="250"/>
      <c r="BM14" s="250"/>
      <c r="BN14" s="208"/>
      <c r="BO14" s="208"/>
      <c r="BP14" s="208"/>
      <c r="BQ14" s="208"/>
      <c r="BR14" s="208"/>
      <c r="BS14" s="209"/>
    </row>
    <row r="15" s="290" customFormat="1" ht="67" customHeight="1" spans="1:71">
      <c r="A15" s="209"/>
      <c r="B15" s="209" t="s">
        <v>80</v>
      </c>
      <c r="C15" s="209" t="s">
        <v>81</v>
      </c>
      <c r="D15" s="209" t="s">
        <v>133</v>
      </c>
      <c r="E15" s="209"/>
      <c r="F15" s="209"/>
      <c r="G15" s="210" t="s">
        <v>134</v>
      </c>
      <c r="H15" s="210" t="s">
        <v>134</v>
      </c>
      <c r="I15" s="209" t="s">
        <v>135</v>
      </c>
      <c r="J15" s="208" t="s">
        <v>136</v>
      </c>
      <c r="K15" s="208" t="s">
        <v>137</v>
      </c>
      <c r="L15" s="209" t="s">
        <v>86</v>
      </c>
      <c r="M15" s="209" t="s">
        <v>138</v>
      </c>
      <c r="N15" s="209" t="s">
        <v>88</v>
      </c>
      <c r="O15" s="209" t="s">
        <v>139</v>
      </c>
      <c r="P15" s="211" t="s">
        <v>140</v>
      </c>
      <c r="Q15" s="209">
        <v>1</v>
      </c>
      <c r="R15" s="208"/>
      <c r="S15" s="208">
        <v>80</v>
      </c>
      <c r="T15" s="208" t="s">
        <v>91</v>
      </c>
      <c r="U15" s="208">
        <f t="shared" si="7"/>
        <v>64</v>
      </c>
      <c r="V15" s="208">
        <f t="shared" si="8"/>
        <v>64</v>
      </c>
      <c r="W15" s="208">
        <v>64</v>
      </c>
      <c r="X15" s="208">
        <v>0</v>
      </c>
      <c r="Y15" s="208">
        <v>0</v>
      </c>
      <c r="Z15" s="208">
        <v>0</v>
      </c>
      <c r="AA15" s="208"/>
      <c r="AB15" s="208"/>
      <c r="AC15" s="208"/>
      <c r="AD15" s="208">
        <v>103</v>
      </c>
      <c r="AE15" s="208">
        <v>412</v>
      </c>
      <c r="AF15" s="208">
        <v>23</v>
      </c>
      <c r="AG15" s="208">
        <v>89</v>
      </c>
      <c r="AH15" s="208"/>
      <c r="AI15" s="208">
        <v>1</v>
      </c>
      <c r="AJ15" s="209">
        <v>2025.03</v>
      </c>
      <c r="AK15" s="209">
        <v>2025.12</v>
      </c>
      <c r="AL15" s="210" t="s">
        <v>141</v>
      </c>
      <c r="AM15" s="211" t="s">
        <v>142</v>
      </c>
      <c r="AN15" s="209"/>
      <c r="AO15" s="208"/>
      <c r="AP15" s="209"/>
      <c r="AQ15" s="208"/>
      <c r="AR15" s="208"/>
      <c r="AS15" s="208"/>
      <c r="AT15" s="208"/>
      <c r="AU15" s="208"/>
      <c r="AV15" s="208"/>
      <c r="AW15" s="208"/>
      <c r="AX15" s="208"/>
      <c r="AY15" s="209"/>
      <c r="AZ15" s="310"/>
      <c r="BA15" s="208"/>
      <c r="BB15" s="208"/>
      <c r="BC15" s="250"/>
      <c r="BD15" s="208"/>
      <c r="BE15" s="209"/>
      <c r="BF15" s="250"/>
      <c r="BG15" s="209"/>
      <c r="BH15" s="209"/>
      <c r="BI15" s="250"/>
      <c r="BJ15" s="250"/>
      <c r="BK15" s="208"/>
      <c r="BL15" s="250"/>
      <c r="BM15" s="250"/>
      <c r="BN15" s="208"/>
      <c r="BO15" s="208"/>
      <c r="BP15" s="208"/>
      <c r="BQ15" s="208"/>
      <c r="BR15" s="208"/>
      <c r="BS15" s="209"/>
    </row>
    <row r="16" s="290" customFormat="1" ht="67" customHeight="1" spans="1:71">
      <c r="A16" s="209"/>
      <c r="B16" s="209" t="s">
        <v>80</v>
      </c>
      <c r="C16" s="209" t="s">
        <v>81</v>
      </c>
      <c r="D16" s="209" t="s">
        <v>109</v>
      </c>
      <c r="E16" s="209"/>
      <c r="F16" s="209"/>
      <c r="G16" s="210" t="s">
        <v>143</v>
      </c>
      <c r="H16" s="210" t="s">
        <v>143</v>
      </c>
      <c r="I16" s="209" t="s">
        <v>135</v>
      </c>
      <c r="J16" s="208" t="s">
        <v>136</v>
      </c>
      <c r="K16" s="208" t="s">
        <v>144</v>
      </c>
      <c r="L16" s="209" t="s">
        <v>86</v>
      </c>
      <c r="M16" s="209" t="s">
        <v>145</v>
      </c>
      <c r="N16" s="209" t="s">
        <v>88</v>
      </c>
      <c r="O16" s="209" t="s">
        <v>112</v>
      </c>
      <c r="P16" s="211" t="s">
        <v>146</v>
      </c>
      <c r="Q16" s="209">
        <v>1</v>
      </c>
      <c r="R16" s="208"/>
      <c r="S16" s="208">
        <v>10</v>
      </c>
      <c r="T16" s="208"/>
      <c r="U16" s="208">
        <f t="shared" si="7"/>
        <v>0</v>
      </c>
      <c r="V16" s="208">
        <f t="shared" si="8"/>
        <v>0</v>
      </c>
      <c r="W16" s="208"/>
      <c r="X16" s="208"/>
      <c r="Y16" s="208"/>
      <c r="Z16" s="208"/>
      <c r="AA16" s="208"/>
      <c r="AB16" s="208"/>
      <c r="AC16" s="208"/>
      <c r="AD16" s="208">
        <v>307</v>
      </c>
      <c r="AE16" s="208">
        <v>1320</v>
      </c>
      <c r="AF16" s="208">
        <v>81</v>
      </c>
      <c r="AG16" s="208">
        <v>351</v>
      </c>
      <c r="AH16" s="208"/>
      <c r="AI16" s="208">
        <v>1</v>
      </c>
      <c r="AJ16" s="209">
        <v>2025.03</v>
      </c>
      <c r="AK16" s="209">
        <v>2025.12</v>
      </c>
      <c r="AL16" s="210" t="s">
        <v>147</v>
      </c>
      <c r="AM16" s="211" t="s">
        <v>148</v>
      </c>
      <c r="AN16" s="209"/>
      <c r="AO16" s="208"/>
      <c r="AP16" s="209"/>
      <c r="AQ16" s="208"/>
      <c r="AR16" s="208"/>
      <c r="AS16" s="208"/>
      <c r="AT16" s="208"/>
      <c r="AU16" s="208"/>
      <c r="AV16" s="208"/>
      <c r="AW16" s="208"/>
      <c r="AX16" s="208"/>
      <c r="AY16" s="209"/>
      <c r="AZ16" s="310"/>
      <c r="BA16" s="208"/>
      <c r="BB16" s="208"/>
      <c r="BC16" s="250"/>
      <c r="BD16" s="208"/>
      <c r="BE16" s="209"/>
      <c r="BF16" s="250"/>
      <c r="BG16" s="209"/>
      <c r="BH16" s="209"/>
      <c r="BI16" s="250"/>
      <c r="BJ16" s="250"/>
      <c r="BK16" s="208"/>
      <c r="BL16" s="250"/>
      <c r="BM16" s="250"/>
      <c r="BN16" s="208"/>
      <c r="BO16" s="208"/>
      <c r="BP16" s="208"/>
      <c r="BQ16" s="208"/>
      <c r="BR16" s="208"/>
      <c r="BS16" s="209"/>
    </row>
    <row r="17" s="290" customFormat="1" ht="67" customHeight="1" spans="1:71">
      <c r="A17" s="209"/>
      <c r="B17" s="209" t="s">
        <v>80</v>
      </c>
      <c r="C17" s="209" t="s">
        <v>81</v>
      </c>
      <c r="D17" s="209" t="s">
        <v>109</v>
      </c>
      <c r="E17" s="209"/>
      <c r="F17" s="209"/>
      <c r="G17" s="210" t="s">
        <v>149</v>
      </c>
      <c r="H17" s="210" t="s">
        <v>149</v>
      </c>
      <c r="I17" s="209" t="s">
        <v>135</v>
      </c>
      <c r="J17" s="208" t="s">
        <v>136</v>
      </c>
      <c r="K17" s="208" t="s">
        <v>144</v>
      </c>
      <c r="L17" s="209" t="s">
        <v>150</v>
      </c>
      <c r="M17" s="209" t="s">
        <v>87</v>
      </c>
      <c r="N17" s="209" t="s">
        <v>88</v>
      </c>
      <c r="O17" s="209" t="s">
        <v>112</v>
      </c>
      <c r="P17" s="211" t="s">
        <v>151</v>
      </c>
      <c r="Q17" s="209">
        <v>1</v>
      </c>
      <c r="R17" s="208"/>
      <c r="S17" s="208">
        <v>2.143857</v>
      </c>
      <c r="T17" s="208" t="s">
        <v>91</v>
      </c>
      <c r="U17" s="208">
        <f t="shared" si="7"/>
        <v>2.143857</v>
      </c>
      <c r="V17" s="208">
        <f t="shared" si="8"/>
        <v>0</v>
      </c>
      <c r="W17" s="208">
        <v>0</v>
      </c>
      <c r="X17" s="208">
        <v>0</v>
      </c>
      <c r="Y17" s="208">
        <v>0</v>
      </c>
      <c r="Z17" s="208">
        <v>2.143857</v>
      </c>
      <c r="AA17" s="208"/>
      <c r="AB17" s="208"/>
      <c r="AC17" s="208"/>
      <c r="AD17" s="208">
        <v>146</v>
      </c>
      <c r="AE17" s="208">
        <v>677</v>
      </c>
      <c r="AF17" s="208">
        <v>39</v>
      </c>
      <c r="AG17" s="208">
        <v>182</v>
      </c>
      <c r="AH17" s="208"/>
      <c r="AI17" s="208">
        <v>1</v>
      </c>
      <c r="AJ17" s="209">
        <v>2024.09</v>
      </c>
      <c r="AK17" s="209">
        <v>2024.12</v>
      </c>
      <c r="AL17" s="210" t="s">
        <v>152</v>
      </c>
      <c r="AM17" s="211" t="s">
        <v>153</v>
      </c>
      <c r="AN17" s="209"/>
      <c r="AO17" s="208"/>
      <c r="AP17" s="209"/>
      <c r="AQ17" s="208"/>
      <c r="AR17" s="208"/>
      <c r="AS17" s="208"/>
      <c r="AT17" s="208"/>
      <c r="AU17" s="208"/>
      <c r="AV17" s="208"/>
      <c r="AW17" s="208"/>
      <c r="AX17" s="208"/>
      <c r="AY17" s="209"/>
      <c r="AZ17" s="310"/>
      <c r="BA17" s="208"/>
      <c r="BB17" s="208"/>
      <c r="BC17" s="250"/>
      <c r="BD17" s="208"/>
      <c r="BE17" s="209"/>
      <c r="BF17" s="250"/>
      <c r="BG17" s="209"/>
      <c r="BH17" s="209"/>
      <c r="BI17" s="250"/>
      <c r="BJ17" s="250"/>
      <c r="BK17" s="208"/>
      <c r="BL17" s="250"/>
      <c r="BM17" s="250"/>
      <c r="BN17" s="208"/>
      <c r="BO17" s="208"/>
      <c r="BP17" s="208"/>
      <c r="BQ17" s="208"/>
      <c r="BR17" s="208"/>
      <c r="BS17" s="209"/>
    </row>
    <row r="18" s="290" customFormat="1" ht="67" customHeight="1" spans="1:71">
      <c r="A18" s="209"/>
      <c r="B18" s="209" t="s">
        <v>80</v>
      </c>
      <c r="C18" s="209" t="s">
        <v>81</v>
      </c>
      <c r="D18" s="209" t="s">
        <v>154</v>
      </c>
      <c r="E18" s="209"/>
      <c r="F18" s="209"/>
      <c r="G18" s="210" t="s">
        <v>155</v>
      </c>
      <c r="H18" s="210" t="s">
        <v>155</v>
      </c>
      <c r="I18" s="209" t="s">
        <v>135</v>
      </c>
      <c r="J18" s="208" t="s">
        <v>156</v>
      </c>
      <c r="K18" s="208" t="s">
        <v>156</v>
      </c>
      <c r="L18" s="209" t="s">
        <v>86</v>
      </c>
      <c r="M18" s="209" t="s">
        <v>87</v>
      </c>
      <c r="N18" s="209" t="s">
        <v>88</v>
      </c>
      <c r="O18" s="209" t="s">
        <v>157</v>
      </c>
      <c r="P18" s="211" t="s">
        <v>158</v>
      </c>
      <c r="Q18" s="209">
        <v>1</v>
      </c>
      <c r="R18" s="208"/>
      <c r="S18" s="208">
        <v>130</v>
      </c>
      <c r="T18" s="208" t="s">
        <v>159</v>
      </c>
      <c r="U18" s="208">
        <f t="shared" si="7"/>
        <v>130</v>
      </c>
      <c r="V18" s="208">
        <f t="shared" si="8"/>
        <v>0</v>
      </c>
      <c r="W18" s="208">
        <v>0</v>
      </c>
      <c r="X18" s="208">
        <v>0</v>
      </c>
      <c r="Y18" s="208">
        <v>0</v>
      </c>
      <c r="Z18" s="208">
        <v>78</v>
      </c>
      <c r="AA18" s="208"/>
      <c r="AB18" s="208">
        <v>52</v>
      </c>
      <c r="AC18" s="208"/>
      <c r="AD18" s="208">
        <v>1074</v>
      </c>
      <c r="AE18" s="208">
        <v>4867</v>
      </c>
      <c r="AF18" s="208">
        <v>128</v>
      </c>
      <c r="AG18" s="208">
        <v>556</v>
      </c>
      <c r="AH18" s="208">
        <v>1</v>
      </c>
      <c r="AI18" s="208">
        <v>0</v>
      </c>
      <c r="AJ18" s="209">
        <v>2025.03</v>
      </c>
      <c r="AK18" s="209">
        <v>2025.12</v>
      </c>
      <c r="AL18" s="210" t="s">
        <v>160</v>
      </c>
      <c r="AM18" s="211" t="s">
        <v>161</v>
      </c>
      <c r="AN18" s="209"/>
      <c r="AO18" s="208"/>
      <c r="AP18" s="209"/>
      <c r="AQ18" s="208"/>
      <c r="AR18" s="208"/>
      <c r="AS18" s="208"/>
      <c r="AT18" s="208"/>
      <c r="AU18" s="208"/>
      <c r="AV18" s="208"/>
      <c r="AW18" s="208"/>
      <c r="AX18" s="208"/>
      <c r="AY18" s="209"/>
      <c r="AZ18" s="310"/>
      <c r="BA18" s="208"/>
      <c r="BB18" s="208"/>
      <c r="BC18" s="250"/>
      <c r="BD18" s="208"/>
      <c r="BE18" s="209"/>
      <c r="BF18" s="250"/>
      <c r="BG18" s="209"/>
      <c r="BH18" s="209"/>
      <c r="BI18" s="250"/>
      <c r="BJ18" s="250"/>
      <c r="BK18" s="208"/>
      <c r="BL18" s="250"/>
      <c r="BM18" s="250"/>
      <c r="BN18" s="208"/>
      <c r="BO18" s="208"/>
      <c r="BP18" s="208"/>
      <c r="BQ18" s="208"/>
      <c r="BR18" s="208"/>
      <c r="BS18" s="209"/>
    </row>
    <row r="19" s="290" customFormat="1" ht="67" customHeight="1" spans="1:71">
      <c r="A19" s="209"/>
      <c r="B19" s="209" t="s">
        <v>80</v>
      </c>
      <c r="C19" s="209" t="s">
        <v>81</v>
      </c>
      <c r="D19" s="209" t="s">
        <v>154</v>
      </c>
      <c r="E19" s="209"/>
      <c r="F19" s="209"/>
      <c r="G19" s="210" t="s">
        <v>162</v>
      </c>
      <c r="H19" s="210" t="s">
        <v>162</v>
      </c>
      <c r="I19" s="209" t="s">
        <v>135</v>
      </c>
      <c r="J19" s="208" t="s">
        <v>156</v>
      </c>
      <c r="K19" s="208" t="s">
        <v>163</v>
      </c>
      <c r="L19" s="209" t="s">
        <v>86</v>
      </c>
      <c r="M19" s="209" t="s">
        <v>87</v>
      </c>
      <c r="N19" s="209" t="s">
        <v>88</v>
      </c>
      <c r="O19" s="209" t="s">
        <v>157</v>
      </c>
      <c r="P19" s="211" t="s">
        <v>164</v>
      </c>
      <c r="Q19" s="209">
        <v>1</v>
      </c>
      <c r="R19" s="208"/>
      <c r="S19" s="208">
        <v>80</v>
      </c>
      <c r="T19" s="208" t="s">
        <v>159</v>
      </c>
      <c r="U19" s="208">
        <f t="shared" si="7"/>
        <v>80</v>
      </c>
      <c r="V19" s="208">
        <f t="shared" si="8"/>
        <v>0</v>
      </c>
      <c r="W19" s="208">
        <v>0</v>
      </c>
      <c r="X19" s="208">
        <v>0</v>
      </c>
      <c r="Y19" s="208">
        <v>0</v>
      </c>
      <c r="Z19" s="208">
        <v>48</v>
      </c>
      <c r="AA19" s="208"/>
      <c r="AB19" s="208">
        <v>32</v>
      </c>
      <c r="AC19" s="208"/>
      <c r="AD19" s="208">
        <v>45</v>
      </c>
      <c r="AE19" s="208">
        <v>217</v>
      </c>
      <c r="AF19" s="208">
        <v>38</v>
      </c>
      <c r="AG19" s="208">
        <v>182</v>
      </c>
      <c r="AH19" s="208">
        <v>1</v>
      </c>
      <c r="AI19" s="208">
        <v>0</v>
      </c>
      <c r="AJ19" s="209">
        <v>2025.03</v>
      </c>
      <c r="AK19" s="209">
        <v>2025.12</v>
      </c>
      <c r="AL19" s="210" t="s">
        <v>165</v>
      </c>
      <c r="AM19" s="211" t="s">
        <v>166</v>
      </c>
      <c r="AN19" s="209"/>
      <c r="AO19" s="208"/>
      <c r="AP19" s="209"/>
      <c r="AQ19" s="208"/>
      <c r="AR19" s="208"/>
      <c r="AS19" s="208"/>
      <c r="AT19" s="208"/>
      <c r="AU19" s="208"/>
      <c r="AV19" s="208"/>
      <c r="AW19" s="208"/>
      <c r="AX19" s="208"/>
      <c r="AY19" s="209"/>
      <c r="AZ19" s="310"/>
      <c r="BA19" s="208"/>
      <c r="BB19" s="208"/>
      <c r="BC19" s="250"/>
      <c r="BD19" s="208"/>
      <c r="BE19" s="209"/>
      <c r="BF19" s="250"/>
      <c r="BG19" s="209"/>
      <c r="BH19" s="209"/>
      <c r="BI19" s="250"/>
      <c r="BJ19" s="250"/>
      <c r="BK19" s="208"/>
      <c r="BL19" s="250"/>
      <c r="BM19" s="250"/>
      <c r="BN19" s="208"/>
      <c r="BO19" s="208"/>
      <c r="BP19" s="208"/>
      <c r="BQ19" s="208"/>
      <c r="BR19" s="208"/>
      <c r="BS19" s="209"/>
    </row>
    <row r="20" s="290" customFormat="1" ht="67" customHeight="1" spans="1:71">
      <c r="A20" s="209"/>
      <c r="B20" s="209" t="s">
        <v>80</v>
      </c>
      <c r="C20" s="209" t="s">
        <v>81</v>
      </c>
      <c r="D20" s="209" t="s">
        <v>154</v>
      </c>
      <c r="E20" s="209"/>
      <c r="F20" s="209"/>
      <c r="G20" s="210" t="s">
        <v>167</v>
      </c>
      <c r="H20" s="210" t="s">
        <v>167</v>
      </c>
      <c r="I20" s="209" t="s">
        <v>135</v>
      </c>
      <c r="J20" s="208" t="s">
        <v>156</v>
      </c>
      <c r="K20" s="208" t="s">
        <v>163</v>
      </c>
      <c r="L20" s="209" t="s">
        <v>86</v>
      </c>
      <c r="M20" s="209" t="s">
        <v>87</v>
      </c>
      <c r="N20" s="209" t="s">
        <v>88</v>
      </c>
      <c r="O20" s="209" t="s">
        <v>157</v>
      </c>
      <c r="P20" s="211" t="s">
        <v>168</v>
      </c>
      <c r="Q20" s="209">
        <v>1</v>
      </c>
      <c r="R20" s="208"/>
      <c r="S20" s="208">
        <v>35</v>
      </c>
      <c r="T20" s="208" t="s">
        <v>159</v>
      </c>
      <c r="U20" s="208">
        <f t="shared" si="7"/>
        <v>35</v>
      </c>
      <c r="V20" s="208">
        <f t="shared" si="8"/>
        <v>0</v>
      </c>
      <c r="W20" s="208">
        <v>0</v>
      </c>
      <c r="X20" s="208">
        <v>0</v>
      </c>
      <c r="Y20" s="208">
        <v>0</v>
      </c>
      <c r="Z20" s="208">
        <v>21</v>
      </c>
      <c r="AA20" s="208"/>
      <c r="AB20" s="208">
        <v>14</v>
      </c>
      <c r="AC20" s="208"/>
      <c r="AD20" s="208">
        <v>16</v>
      </c>
      <c r="AE20" s="208">
        <v>72</v>
      </c>
      <c r="AF20" s="208">
        <v>6</v>
      </c>
      <c r="AG20" s="208">
        <v>30</v>
      </c>
      <c r="AH20" s="208">
        <v>1</v>
      </c>
      <c r="AI20" s="208">
        <v>0</v>
      </c>
      <c r="AJ20" s="209">
        <v>2025.03</v>
      </c>
      <c r="AK20" s="209">
        <v>2025.12</v>
      </c>
      <c r="AL20" s="210" t="s">
        <v>169</v>
      </c>
      <c r="AM20" s="211" t="s">
        <v>170</v>
      </c>
      <c r="AN20" s="209"/>
      <c r="AO20" s="208"/>
      <c r="AP20" s="209"/>
      <c r="AQ20" s="208"/>
      <c r="AR20" s="208"/>
      <c r="AS20" s="208"/>
      <c r="AT20" s="208"/>
      <c r="AU20" s="208"/>
      <c r="AV20" s="208"/>
      <c r="AW20" s="208"/>
      <c r="AX20" s="208"/>
      <c r="AY20" s="209"/>
      <c r="AZ20" s="310"/>
      <c r="BA20" s="208"/>
      <c r="BB20" s="208"/>
      <c r="BC20" s="250"/>
      <c r="BD20" s="208"/>
      <c r="BE20" s="209"/>
      <c r="BF20" s="250"/>
      <c r="BG20" s="209"/>
      <c r="BH20" s="209"/>
      <c r="BI20" s="250"/>
      <c r="BJ20" s="250"/>
      <c r="BK20" s="208"/>
      <c r="BL20" s="250"/>
      <c r="BM20" s="250"/>
      <c r="BN20" s="208"/>
      <c r="BO20" s="208"/>
      <c r="BP20" s="208"/>
      <c r="BQ20" s="208"/>
      <c r="BR20" s="208"/>
      <c r="BS20" s="209"/>
    </row>
    <row r="21" s="290" customFormat="1" ht="67" customHeight="1" spans="1:71">
      <c r="A21" s="209"/>
      <c r="B21" s="209" t="s">
        <v>80</v>
      </c>
      <c r="C21" s="209" t="s">
        <v>81</v>
      </c>
      <c r="D21" s="209" t="s">
        <v>171</v>
      </c>
      <c r="E21" s="209"/>
      <c r="F21" s="209"/>
      <c r="G21" s="210" t="s">
        <v>172</v>
      </c>
      <c r="H21" s="210" t="s">
        <v>172</v>
      </c>
      <c r="I21" s="209" t="s">
        <v>135</v>
      </c>
      <c r="J21" s="208" t="s">
        <v>156</v>
      </c>
      <c r="K21" s="208" t="s">
        <v>163</v>
      </c>
      <c r="L21" s="209" t="s">
        <v>86</v>
      </c>
      <c r="M21" s="209" t="s">
        <v>87</v>
      </c>
      <c r="N21" s="209" t="s">
        <v>88</v>
      </c>
      <c r="O21" s="209" t="s">
        <v>157</v>
      </c>
      <c r="P21" s="211" t="s">
        <v>173</v>
      </c>
      <c r="Q21" s="209">
        <v>1</v>
      </c>
      <c r="R21" s="208"/>
      <c r="S21" s="208">
        <v>35</v>
      </c>
      <c r="T21" s="208" t="s">
        <v>159</v>
      </c>
      <c r="U21" s="208">
        <f t="shared" si="7"/>
        <v>35</v>
      </c>
      <c r="V21" s="208">
        <f t="shared" si="8"/>
        <v>0</v>
      </c>
      <c r="W21" s="208">
        <v>0</v>
      </c>
      <c r="X21" s="208">
        <v>0</v>
      </c>
      <c r="Y21" s="208">
        <v>0</v>
      </c>
      <c r="Z21" s="208">
        <v>21</v>
      </c>
      <c r="AA21" s="208"/>
      <c r="AB21" s="208">
        <v>14</v>
      </c>
      <c r="AC21" s="208"/>
      <c r="AD21" s="208">
        <v>27</v>
      </c>
      <c r="AE21" s="208">
        <v>133</v>
      </c>
      <c r="AF21" s="208">
        <v>21</v>
      </c>
      <c r="AG21" s="208">
        <v>100</v>
      </c>
      <c r="AH21" s="208">
        <v>1</v>
      </c>
      <c r="AI21" s="208"/>
      <c r="AJ21" s="209">
        <v>2025.03</v>
      </c>
      <c r="AK21" s="209">
        <v>2025.12</v>
      </c>
      <c r="AL21" s="210" t="s">
        <v>174</v>
      </c>
      <c r="AM21" s="211" t="s">
        <v>175</v>
      </c>
      <c r="AN21" s="209"/>
      <c r="AO21" s="208"/>
      <c r="AP21" s="209"/>
      <c r="AQ21" s="208"/>
      <c r="AR21" s="208"/>
      <c r="AS21" s="208"/>
      <c r="AT21" s="208"/>
      <c r="AU21" s="208"/>
      <c r="AV21" s="208"/>
      <c r="AW21" s="208"/>
      <c r="AX21" s="208"/>
      <c r="AY21" s="209"/>
      <c r="AZ21" s="310"/>
      <c r="BA21" s="208"/>
      <c r="BB21" s="208"/>
      <c r="BC21" s="250"/>
      <c r="BD21" s="208"/>
      <c r="BE21" s="209"/>
      <c r="BF21" s="250"/>
      <c r="BG21" s="209"/>
      <c r="BH21" s="209"/>
      <c r="BI21" s="250"/>
      <c r="BJ21" s="250"/>
      <c r="BK21" s="208"/>
      <c r="BL21" s="250"/>
      <c r="BM21" s="250"/>
      <c r="BN21" s="208"/>
      <c r="BO21" s="208"/>
      <c r="BP21" s="208"/>
      <c r="BQ21" s="208"/>
      <c r="BR21" s="208"/>
      <c r="BS21" s="209"/>
    </row>
    <row r="22" s="290" customFormat="1" ht="67" customHeight="1" spans="1:71">
      <c r="A22" s="209"/>
      <c r="B22" s="209" t="s">
        <v>80</v>
      </c>
      <c r="C22" s="209" t="s">
        <v>81</v>
      </c>
      <c r="D22" s="209" t="s">
        <v>109</v>
      </c>
      <c r="E22" s="209"/>
      <c r="F22" s="209"/>
      <c r="G22" s="210" t="s">
        <v>176</v>
      </c>
      <c r="H22" s="210" t="s">
        <v>176</v>
      </c>
      <c r="I22" s="209" t="s">
        <v>135</v>
      </c>
      <c r="J22" s="208" t="s">
        <v>156</v>
      </c>
      <c r="K22" s="208" t="s">
        <v>156</v>
      </c>
      <c r="L22" s="209" t="s">
        <v>150</v>
      </c>
      <c r="M22" s="209" t="s">
        <v>87</v>
      </c>
      <c r="N22" s="209" t="s">
        <v>88</v>
      </c>
      <c r="O22" s="209" t="s">
        <v>139</v>
      </c>
      <c r="P22" s="211" t="s">
        <v>177</v>
      </c>
      <c r="Q22" s="209">
        <v>1</v>
      </c>
      <c r="R22" s="208"/>
      <c r="S22" s="208">
        <v>3.140064</v>
      </c>
      <c r="T22" s="208" t="s">
        <v>91</v>
      </c>
      <c r="U22" s="208">
        <f t="shared" si="7"/>
        <v>3.140064</v>
      </c>
      <c r="V22" s="208">
        <f t="shared" si="8"/>
        <v>0</v>
      </c>
      <c r="W22" s="208">
        <v>0</v>
      </c>
      <c r="X22" s="208">
        <v>0</v>
      </c>
      <c r="Y22" s="208">
        <v>0</v>
      </c>
      <c r="Z22" s="208">
        <v>3.140064</v>
      </c>
      <c r="AA22" s="208"/>
      <c r="AB22" s="208"/>
      <c r="AC22" s="208"/>
      <c r="AD22" s="208">
        <v>307</v>
      </c>
      <c r="AE22" s="208">
        <v>1283</v>
      </c>
      <c r="AF22" s="208">
        <v>81</v>
      </c>
      <c r="AG22" s="208">
        <v>353</v>
      </c>
      <c r="AH22" s="208">
        <v>0</v>
      </c>
      <c r="AI22" s="208">
        <v>1</v>
      </c>
      <c r="AJ22" s="209">
        <v>2024.02</v>
      </c>
      <c r="AK22" s="209">
        <v>2024.12</v>
      </c>
      <c r="AL22" s="210" t="s">
        <v>178</v>
      </c>
      <c r="AM22" s="211" t="s">
        <v>179</v>
      </c>
      <c r="AN22" s="209"/>
      <c r="AO22" s="208"/>
      <c r="AP22" s="209"/>
      <c r="AQ22" s="208"/>
      <c r="AR22" s="208"/>
      <c r="AS22" s="208"/>
      <c r="AT22" s="208"/>
      <c r="AU22" s="208"/>
      <c r="AV22" s="208"/>
      <c r="AW22" s="208"/>
      <c r="AX22" s="208"/>
      <c r="AY22" s="209"/>
      <c r="AZ22" s="310"/>
      <c r="BA22" s="208"/>
      <c r="BB22" s="208"/>
      <c r="BC22" s="250"/>
      <c r="BD22" s="208"/>
      <c r="BE22" s="209"/>
      <c r="BF22" s="250"/>
      <c r="BG22" s="209"/>
      <c r="BH22" s="209"/>
      <c r="BI22" s="250"/>
      <c r="BJ22" s="250"/>
      <c r="BK22" s="208"/>
      <c r="BL22" s="250"/>
      <c r="BM22" s="250"/>
      <c r="BN22" s="208"/>
      <c r="BO22" s="208"/>
      <c r="BP22" s="208"/>
      <c r="BQ22" s="208"/>
      <c r="BR22" s="208"/>
      <c r="BS22" s="209"/>
    </row>
    <row r="23" s="290" customFormat="1" ht="67" customHeight="1" spans="1:71">
      <c r="A23" s="209"/>
      <c r="B23" s="209" t="s">
        <v>80</v>
      </c>
      <c r="C23" s="209" t="s">
        <v>81</v>
      </c>
      <c r="D23" s="209" t="s">
        <v>180</v>
      </c>
      <c r="E23" s="209"/>
      <c r="F23" s="209"/>
      <c r="G23" s="210" t="s">
        <v>181</v>
      </c>
      <c r="H23" s="210" t="s">
        <v>181</v>
      </c>
      <c r="I23" s="209" t="s">
        <v>135</v>
      </c>
      <c r="J23" s="208" t="s">
        <v>156</v>
      </c>
      <c r="K23" s="208" t="s">
        <v>163</v>
      </c>
      <c r="L23" s="209" t="s">
        <v>150</v>
      </c>
      <c r="M23" s="209" t="s">
        <v>87</v>
      </c>
      <c r="N23" s="209" t="s">
        <v>88</v>
      </c>
      <c r="O23" s="209" t="s">
        <v>182</v>
      </c>
      <c r="P23" s="211" t="s">
        <v>183</v>
      </c>
      <c r="Q23" s="209">
        <v>1</v>
      </c>
      <c r="R23" s="208"/>
      <c r="S23" s="208">
        <v>4.729577</v>
      </c>
      <c r="T23" s="208" t="s">
        <v>91</v>
      </c>
      <c r="U23" s="208">
        <f t="shared" si="7"/>
        <v>4.729577</v>
      </c>
      <c r="V23" s="208">
        <f t="shared" si="8"/>
        <v>0</v>
      </c>
      <c r="W23" s="208">
        <v>0</v>
      </c>
      <c r="X23" s="208">
        <v>0</v>
      </c>
      <c r="Y23" s="208">
        <v>0</v>
      </c>
      <c r="Z23" s="208">
        <v>4.729577</v>
      </c>
      <c r="AA23" s="208"/>
      <c r="AB23" s="208"/>
      <c r="AC23" s="208"/>
      <c r="AD23" s="208">
        <v>50</v>
      </c>
      <c r="AE23" s="208">
        <v>214</v>
      </c>
      <c r="AF23" s="208">
        <v>11</v>
      </c>
      <c r="AG23" s="208">
        <v>54</v>
      </c>
      <c r="AH23" s="208">
        <v>1</v>
      </c>
      <c r="AI23" s="208">
        <v>0</v>
      </c>
      <c r="AJ23" s="209">
        <v>2024.03</v>
      </c>
      <c r="AK23" s="209">
        <v>2024.12</v>
      </c>
      <c r="AL23" s="210" t="s">
        <v>184</v>
      </c>
      <c r="AM23" s="211" t="s">
        <v>185</v>
      </c>
      <c r="AN23" s="209"/>
      <c r="AO23" s="208"/>
      <c r="AP23" s="209"/>
      <c r="AQ23" s="208"/>
      <c r="AR23" s="208"/>
      <c r="AS23" s="208"/>
      <c r="AT23" s="208"/>
      <c r="AU23" s="208"/>
      <c r="AV23" s="208"/>
      <c r="AW23" s="208"/>
      <c r="AX23" s="208"/>
      <c r="AY23" s="209"/>
      <c r="AZ23" s="310"/>
      <c r="BA23" s="208"/>
      <c r="BB23" s="208"/>
      <c r="BC23" s="250"/>
      <c r="BD23" s="208"/>
      <c r="BE23" s="209"/>
      <c r="BF23" s="250"/>
      <c r="BG23" s="209"/>
      <c r="BH23" s="209"/>
      <c r="BI23" s="250"/>
      <c r="BJ23" s="250"/>
      <c r="BK23" s="208"/>
      <c r="BL23" s="250"/>
      <c r="BM23" s="250"/>
      <c r="BN23" s="208"/>
      <c r="BO23" s="208"/>
      <c r="BP23" s="208"/>
      <c r="BQ23" s="208"/>
      <c r="BR23" s="208"/>
      <c r="BS23" s="209"/>
    </row>
    <row r="24" s="291" customFormat="1" ht="72" customHeight="1" spans="1:71">
      <c r="A24" s="209"/>
      <c r="B24" s="209" t="s">
        <v>80</v>
      </c>
      <c r="C24" s="209" t="s">
        <v>81</v>
      </c>
      <c r="D24" s="209" t="s">
        <v>82</v>
      </c>
      <c r="E24" s="209"/>
      <c r="F24" s="209"/>
      <c r="G24" s="210" t="s">
        <v>186</v>
      </c>
      <c r="H24" s="210" t="s">
        <v>186</v>
      </c>
      <c r="I24" s="209" t="s">
        <v>187</v>
      </c>
      <c r="J24" s="209" t="s">
        <v>188</v>
      </c>
      <c r="K24" s="209" t="s">
        <v>188</v>
      </c>
      <c r="L24" s="209" t="s">
        <v>86</v>
      </c>
      <c r="M24" s="209" t="s">
        <v>87</v>
      </c>
      <c r="N24" s="209" t="s">
        <v>88</v>
      </c>
      <c r="O24" s="209" t="s">
        <v>189</v>
      </c>
      <c r="P24" s="210" t="s">
        <v>190</v>
      </c>
      <c r="Q24" s="209">
        <v>1</v>
      </c>
      <c r="R24" s="208"/>
      <c r="S24" s="208">
        <v>50</v>
      </c>
      <c r="T24" s="208" t="s">
        <v>65</v>
      </c>
      <c r="U24" s="208">
        <f t="shared" si="7"/>
        <v>50</v>
      </c>
      <c r="V24" s="208">
        <f t="shared" si="8"/>
        <v>0</v>
      </c>
      <c r="W24" s="208"/>
      <c r="X24" s="208"/>
      <c r="Y24" s="208"/>
      <c r="Z24" s="208"/>
      <c r="AA24" s="208"/>
      <c r="AB24" s="208">
        <v>50</v>
      </c>
      <c r="AC24" s="208"/>
      <c r="AD24" s="208">
        <v>2044</v>
      </c>
      <c r="AE24" s="208">
        <v>9168</v>
      </c>
      <c r="AF24" s="208">
        <v>416</v>
      </c>
      <c r="AG24" s="208">
        <v>1838</v>
      </c>
      <c r="AH24" s="208">
        <v>2</v>
      </c>
      <c r="AI24" s="208">
        <v>5</v>
      </c>
      <c r="AJ24" s="209">
        <v>2025.03</v>
      </c>
      <c r="AK24" s="209">
        <v>2025.12</v>
      </c>
      <c r="AL24" s="210" t="s">
        <v>191</v>
      </c>
      <c r="AM24" s="210" t="s">
        <v>192</v>
      </c>
      <c r="AN24" s="209"/>
      <c r="AO24" s="208"/>
      <c r="AP24" s="233"/>
      <c r="AQ24" s="233"/>
      <c r="AR24" s="233"/>
      <c r="AS24" s="233"/>
      <c r="AT24" s="208"/>
      <c r="AU24" s="233"/>
      <c r="AV24" s="233"/>
      <c r="AW24" s="233"/>
      <c r="AX24" s="233"/>
      <c r="AY24" s="233"/>
      <c r="AZ24" s="311"/>
      <c r="BA24" s="233"/>
      <c r="BB24" s="233"/>
      <c r="BC24" s="312"/>
      <c r="BD24" s="233"/>
      <c r="BE24" s="233"/>
      <c r="BF24" s="312"/>
      <c r="BG24" s="233"/>
      <c r="BH24" s="233"/>
      <c r="BI24" s="312"/>
      <c r="BJ24" s="250"/>
      <c r="BK24" s="233"/>
      <c r="BL24" s="250"/>
      <c r="BM24" s="250"/>
      <c r="BN24" s="233"/>
      <c r="BO24" s="233"/>
      <c r="BP24" s="233"/>
      <c r="BQ24" s="233"/>
      <c r="BR24" s="233"/>
      <c r="BS24" s="315"/>
    </row>
    <row r="25" s="194" customFormat="1" ht="30" customHeight="1" spans="1:71">
      <c r="A25" s="298"/>
      <c r="B25" s="298"/>
      <c r="C25" s="299"/>
      <c r="D25" s="299"/>
      <c r="E25" s="299"/>
      <c r="F25" s="299"/>
      <c r="G25" s="299" t="s">
        <v>193</v>
      </c>
      <c r="H25" s="299" t="s">
        <v>193</v>
      </c>
      <c r="I25" s="299"/>
      <c r="J25" s="299"/>
      <c r="K25" s="299"/>
      <c r="L25" s="299"/>
      <c r="M25" s="299"/>
      <c r="N25" s="301"/>
      <c r="O25" s="301"/>
      <c r="P25" s="301"/>
      <c r="Q25" s="299">
        <f t="shared" ref="Q25:S25" si="9">SUM(Q26:Q51)</f>
        <v>26</v>
      </c>
      <c r="R25" s="301">
        <f t="shared" si="9"/>
        <v>0</v>
      </c>
      <c r="S25" s="301">
        <f t="shared" si="9"/>
        <v>1426.810483</v>
      </c>
      <c r="T25" s="301"/>
      <c r="U25" s="301">
        <f t="shared" ref="U25:AB25" si="10">SUM(U26:U51)</f>
        <v>1141.210483</v>
      </c>
      <c r="V25" s="301">
        <f t="shared" si="10"/>
        <v>424</v>
      </c>
      <c r="W25" s="301">
        <f t="shared" si="10"/>
        <v>424</v>
      </c>
      <c r="X25" s="301">
        <f t="shared" si="10"/>
        <v>0</v>
      </c>
      <c r="Y25" s="301">
        <f t="shared" si="10"/>
        <v>0</v>
      </c>
      <c r="Z25" s="301">
        <f t="shared" si="10"/>
        <v>555.210483</v>
      </c>
      <c r="AA25" s="301">
        <f t="shared" si="10"/>
        <v>0</v>
      </c>
      <c r="AB25" s="301">
        <f t="shared" si="10"/>
        <v>162</v>
      </c>
      <c r="AC25" s="301"/>
      <c r="AD25" s="299"/>
      <c r="AE25" s="299"/>
      <c r="AF25" s="299"/>
      <c r="AG25" s="299"/>
      <c r="AH25" s="299"/>
      <c r="AI25" s="299"/>
      <c r="AJ25" s="299"/>
      <c r="AK25" s="299"/>
      <c r="AL25" s="299"/>
      <c r="AM25" s="299"/>
      <c r="AN25" s="299"/>
      <c r="AO25" s="305"/>
      <c r="AP25" s="299">
        <f t="shared" ref="AP25:AT25" si="11">SUM(AP26:AP51)</f>
        <v>0</v>
      </c>
      <c r="AQ25" s="299">
        <f t="shared" si="11"/>
        <v>0</v>
      </c>
      <c r="AR25" s="299">
        <f t="shared" si="11"/>
        <v>0</v>
      </c>
      <c r="AS25" s="299">
        <f t="shared" si="11"/>
        <v>0</v>
      </c>
      <c r="AT25" s="299">
        <f t="shared" si="11"/>
        <v>0</v>
      </c>
      <c r="AU25" s="299"/>
      <c r="AV25" s="299">
        <f>SUM(AV26:AV51)</f>
        <v>0</v>
      </c>
      <c r="AW25" s="308"/>
      <c r="AX25" s="308"/>
      <c r="AY25" s="299">
        <f>SUM(AY26:AY51)</f>
        <v>0</v>
      </c>
      <c r="AZ25" s="308">
        <f>AY25/Q25</f>
        <v>0</v>
      </c>
      <c r="BA25" s="299"/>
      <c r="BB25" s="299">
        <f>SUM(BB26:BB51)</f>
        <v>0</v>
      </c>
      <c r="BC25" s="309">
        <f>BB25/Q25</f>
        <v>0</v>
      </c>
      <c r="BD25" s="299"/>
      <c r="BE25" s="299">
        <f>SUM(BE26:BE51)</f>
        <v>0</v>
      </c>
      <c r="BF25" s="308">
        <f>BE25/Q25</f>
        <v>0</v>
      </c>
      <c r="BG25" s="299"/>
      <c r="BH25" s="299">
        <f>SUM(BH26:BH51)</f>
        <v>0</v>
      </c>
      <c r="BI25" s="308">
        <f>BH25/Q25</f>
        <v>0</v>
      </c>
      <c r="BJ25" s="313"/>
      <c r="BK25" s="299">
        <f t="shared" ref="BK25:BR25" si="12">SUM(BK26:BK51)</f>
        <v>0</v>
      </c>
      <c r="BL25" s="299"/>
      <c r="BM25" s="299"/>
      <c r="BN25" s="299">
        <f t="shared" si="12"/>
        <v>0</v>
      </c>
      <c r="BO25" s="299">
        <f t="shared" si="12"/>
        <v>0</v>
      </c>
      <c r="BP25" s="299">
        <f t="shared" si="12"/>
        <v>0</v>
      </c>
      <c r="BQ25" s="299">
        <f t="shared" si="12"/>
        <v>0</v>
      </c>
      <c r="BR25" s="299">
        <f t="shared" si="12"/>
        <v>0</v>
      </c>
      <c r="BS25" s="299"/>
    </row>
    <row r="26" s="292" customFormat="1" ht="67" customHeight="1" spans="1:71">
      <c r="A26" s="209"/>
      <c r="B26" s="209" t="s">
        <v>80</v>
      </c>
      <c r="C26" s="209" t="s">
        <v>194</v>
      </c>
      <c r="D26" s="209" t="s">
        <v>82</v>
      </c>
      <c r="E26" s="209"/>
      <c r="F26" s="209"/>
      <c r="G26" s="210" t="s">
        <v>195</v>
      </c>
      <c r="H26" s="210" t="s">
        <v>195</v>
      </c>
      <c r="I26" s="209" t="s">
        <v>84</v>
      </c>
      <c r="J26" s="208" t="s">
        <v>85</v>
      </c>
      <c r="K26" s="208" t="s">
        <v>85</v>
      </c>
      <c r="L26" s="209" t="s">
        <v>86</v>
      </c>
      <c r="M26" s="209" t="s">
        <v>87</v>
      </c>
      <c r="N26" s="209" t="s">
        <v>196</v>
      </c>
      <c r="O26" s="209" t="s">
        <v>89</v>
      </c>
      <c r="P26" s="210" t="s">
        <v>90</v>
      </c>
      <c r="Q26" s="209">
        <v>1</v>
      </c>
      <c r="R26" s="208"/>
      <c r="S26" s="208">
        <v>300</v>
      </c>
      <c r="T26" s="208" t="s">
        <v>91</v>
      </c>
      <c r="U26" s="208">
        <f t="shared" ref="U26:U51" si="13">V26+Z26+AA26+AB26</f>
        <v>250</v>
      </c>
      <c r="V26" s="208">
        <f t="shared" ref="V26:V51" si="14">W26+X26+Y26</f>
        <v>250</v>
      </c>
      <c r="W26" s="208">
        <v>250</v>
      </c>
      <c r="X26" s="208">
        <v>0</v>
      </c>
      <c r="Y26" s="208">
        <v>0</v>
      </c>
      <c r="Z26" s="208">
        <v>0</v>
      </c>
      <c r="AA26" s="208"/>
      <c r="AB26" s="208"/>
      <c r="AC26" s="208"/>
      <c r="AD26" s="208">
        <v>736</v>
      </c>
      <c r="AE26" s="208">
        <v>3752</v>
      </c>
      <c r="AF26" s="208">
        <v>736</v>
      </c>
      <c r="AG26" s="208">
        <v>3752</v>
      </c>
      <c r="AH26" s="208">
        <v>7</v>
      </c>
      <c r="AI26" s="208">
        <v>13</v>
      </c>
      <c r="AJ26" s="209">
        <v>2025.03</v>
      </c>
      <c r="AK26" s="209">
        <v>2025.12</v>
      </c>
      <c r="AL26" s="210" t="s">
        <v>92</v>
      </c>
      <c r="AM26" s="211" t="s">
        <v>197</v>
      </c>
      <c r="AN26" s="209"/>
      <c r="AO26" s="208"/>
      <c r="AP26" s="208"/>
      <c r="AQ26" s="208"/>
      <c r="AR26" s="208"/>
      <c r="AS26" s="208"/>
      <c r="AT26" s="208"/>
      <c r="AU26" s="208"/>
      <c r="AV26" s="208"/>
      <c r="AW26" s="208"/>
      <c r="AX26" s="208"/>
      <c r="AY26" s="208"/>
      <c r="AZ26" s="250"/>
      <c r="BA26" s="208"/>
      <c r="BB26" s="208"/>
      <c r="BC26" s="250"/>
      <c r="BD26" s="208"/>
      <c r="BE26" s="208"/>
      <c r="BF26" s="250"/>
      <c r="BG26" s="208"/>
      <c r="BH26" s="208"/>
      <c r="BI26" s="250"/>
      <c r="BJ26" s="250"/>
      <c r="BK26" s="208"/>
      <c r="BL26" s="250"/>
      <c r="BM26" s="250"/>
      <c r="BN26" s="208"/>
      <c r="BO26" s="208"/>
      <c r="BP26" s="208"/>
      <c r="BQ26" s="208"/>
      <c r="BR26" s="208"/>
      <c r="BS26" s="209"/>
    </row>
    <row r="27" s="292" customFormat="1" ht="67" customHeight="1" spans="1:71">
      <c r="A27" s="209"/>
      <c r="B27" s="209" t="s">
        <v>80</v>
      </c>
      <c r="C27" s="209" t="s">
        <v>194</v>
      </c>
      <c r="D27" s="209" t="s">
        <v>198</v>
      </c>
      <c r="E27" s="209"/>
      <c r="F27" s="209"/>
      <c r="G27" s="210" t="s">
        <v>199</v>
      </c>
      <c r="H27" s="210" t="s">
        <v>199</v>
      </c>
      <c r="I27" s="209" t="s">
        <v>84</v>
      </c>
      <c r="J27" s="208" t="s">
        <v>96</v>
      </c>
      <c r="K27" s="208" t="s">
        <v>97</v>
      </c>
      <c r="L27" s="209" t="s">
        <v>86</v>
      </c>
      <c r="M27" s="209" t="s">
        <v>200</v>
      </c>
      <c r="N27" s="209" t="s">
        <v>196</v>
      </c>
      <c r="O27" s="209" t="s">
        <v>157</v>
      </c>
      <c r="P27" s="210" t="s">
        <v>201</v>
      </c>
      <c r="Q27" s="209">
        <v>1</v>
      </c>
      <c r="R27" s="208"/>
      <c r="S27" s="208">
        <v>210</v>
      </c>
      <c r="T27" s="208" t="s">
        <v>91</v>
      </c>
      <c r="U27" s="208">
        <f t="shared" si="13"/>
        <v>128.4</v>
      </c>
      <c r="V27" s="208">
        <f t="shared" si="14"/>
        <v>0</v>
      </c>
      <c r="W27" s="208">
        <v>0</v>
      </c>
      <c r="X27" s="208">
        <v>0</v>
      </c>
      <c r="Y27" s="208">
        <v>0</v>
      </c>
      <c r="Z27" s="208">
        <v>128.4</v>
      </c>
      <c r="AA27" s="208"/>
      <c r="AB27" s="208"/>
      <c r="AC27" s="208"/>
      <c r="AD27" s="208">
        <v>163</v>
      </c>
      <c r="AE27" s="208">
        <v>620</v>
      </c>
      <c r="AF27" s="208">
        <v>39</v>
      </c>
      <c r="AG27" s="208">
        <v>156</v>
      </c>
      <c r="AH27" s="208">
        <v>0</v>
      </c>
      <c r="AI27" s="208">
        <v>1</v>
      </c>
      <c r="AJ27" s="209">
        <v>2025.03</v>
      </c>
      <c r="AK27" s="209">
        <v>2025.12</v>
      </c>
      <c r="AL27" s="210" t="s">
        <v>202</v>
      </c>
      <c r="AM27" s="211" t="s">
        <v>203</v>
      </c>
      <c r="AN27" s="209"/>
      <c r="AO27" s="208"/>
      <c r="AP27" s="208"/>
      <c r="AQ27" s="208"/>
      <c r="AR27" s="208"/>
      <c r="AS27" s="208"/>
      <c r="AT27" s="208"/>
      <c r="AU27" s="208"/>
      <c r="AV27" s="208"/>
      <c r="AW27" s="208"/>
      <c r="AX27" s="208"/>
      <c r="AY27" s="208"/>
      <c r="AZ27" s="250"/>
      <c r="BA27" s="208"/>
      <c r="BB27" s="208"/>
      <c r="BC27" s="250"/>
      <c r="BD27" s="208"/>
      <c r="BE27" s="208"/>
      <c r="BF27" s="250"/>
      <c r="BG27" s="208"/>
      <c r="BH27" s="208"/>
      <c r="BI27" s="250"/>
      <c r="BJ27" s="250"/>
      <c r="BK27" s="208"/>
      <c r="BL27" s="250"/>
      <c r="BM27" s="250"/>
      <c r="BN27" s="208"/>
      <c r="BO27" s="208"/>
      <c r="BP27" s="208"/>
      <c r="BQ27" s="208"/>
      <c r="BR27" s="208"/>
      <c r="BS27" s="209"/>
    </row>
    <row r="28" s="292" customFormat="1" ht="67" customHeight="1" spans="1:71">
      <c r="A28" s="209"/>
      <c r="B28" s="209" t="s">
        <v>80</v>
      </c>
      <c r="C28" s="209" t="s">
        <v>194</v>
      </c>
      <c r="D28" s="209" t="s">
        <v>204</v>
      </c>
      <c r="E28" s="209"/>
      <c r="F28" s="209"/>
      <c r="G28" s="210" t="s">
        <v>205</v>
      </c>
      <c r="H28" s="210" t="s">
        <v>205</v>
      </c>
      <c r="I28" s="209" t="s">
        <v>84</v>
      </c>
      <c r="J28" s="208" t="s">
        <v>117</v>
      </c>
      <c r="K28" s="208" t="s">
        <v>117</v>
      </c>
      <c r="L28" s="209" t="s">
        <v>86</v>
      </c>
      <c r="M28" s="209" t="s">
        <v>206</v>
      </c>
      <c r="N28" s="209" t="s">
        <v>196</v>
      </c>
      <c r="O28" s="209" t="s">
        <v>112</v>
      </c>
      <c r="P28" s="210" t="s">
        <v>207</v>
      </c>
      <c r="Q28" s="209">
        <v>1</v>
      </c>
      <c r="R28" s="208"/>
      <c r="S28" s="208">
        <v>18</v>
      </c>
      <c r="T28" s="208" t="s">
        <v>91</v>
      </c>
      <c r="U28" s="208">
        <f t="shared" si="13"/>
        <v>18</v>
      </c>
      <c r="V28" s="208">
        <f t="shared" si="14"/>
        <v>0</v>
      </c>
      <c r="W28" s="208">
        <v>0</v>
      </c>
      <c r="X28" s="208">
        <v>0</v>
      </c>
      <c r="Y28" s="208">
        <v>0</v>
      </c>
      <c r="Z28" s="208">
        <v>18</v>
      </c>
      <c r="AA28" s="208"/>
      <c r="AB28" s="208"/>
      <c r="AC28" s="208"/>
      <c r="AD28" s="208">
        <v>36</v>
      </c>
      <c r="AE28" s="208">
        <v>137</v>
      </c>
      <c r="AF28" s="208">
        <v>9</v>
      </c>
      <c r="AG28" s="208">
        <v>44</v>
      </c>
      <c r="AH28" s="208"/>
      <c r="AI28" s="208">
        <v>1</v>
      </c>
      <c r="AJ28" s="209">
        <v>2025.03</v>
      </c>
      <c r="AK28" s="209">
        <v>2025.12</v>
      </c>
      <c r="AL28" s="210" t="s">
        <v>208</v>
      </c>
      <c r="AM28" s="211" t="s">
        <v>209</v>
      </c>
      <c r="AN28" s="209"/>
      <c r="AO28" s="208"/>
      <c r="AP28" s="208"/>
      <c r="AQ28" s="208"/>
      <c r="AR28" s="208"/>
      <c r="AS28" s="208"/>
      <c r="AT28" s="208"/>
      <c r="AU28" s="208"/>
      <c r="AV28" s="208"/>
      <c r="AW28" s="208"/>
      <c r="AX28" s="208"/>
      <c r="AY28" s="208"/>
      <c r="AZ28" s="250"/>
      <c r="BA28" s="208"/>
      <c r="BB28" s="208"/>
      <c r="BC28" s="250"/>
      <c r="BD28" s="208"/>
      <c r="BE28" s="208"/>
      <c r="BF28" s="250"/>
      <c r="BG28" s="208"/>
      <c r="BH28" s="208"/>
      <c r="BI28" s="250"/>
      <c r="BJ28" s="250"/>
      <c r="BK28" s="208"/>
      <c r="BL28" s="250"/>
      <c r="BM28" s="250"/>
      <c r="BN28" s="208"/>
      <c r="BO28" s="208"/>
      <c r="BP28" s="208"/>
      <c r="BQ28" s="208"/>
      <c r="BR28" s="208"/>
      <c r="BS28" s="209"/>
    </row>
    <row r="29" s="292" customFormat="1" ht="67" customHeight="1" spans="1:71">
      <c r="A29" s="209"/>
      <c r="B29" s="209" t="s">
        <v>80</v>
      </c>
      <c r="C29" s="209" t="s">
        <v>194</v>
      </c>
      <c r="D29" s="209" t="s">
        <v>210</v>
      </c>
      <c r="E29" s="209"/>
      <c r="F29" s="209"/>
      <c r="G29" s="210" t="s">
        <v>211</v>
      </c>
      <c r="H29" s="210" t="s">
        <v>211</v>
      </c>
      <c r="I29" s="209" t="s">
        <v>84</v>
      </c>
      <c r="J29" s="208" t="s">
        <v>117</v>
      </c>
      <c r="K29" s="208" t="s">
        <v>117</v>
      </c>
      <c r="L29" s="209" t="s">
        <v>86</v>
      </c>
      <c r="M29" s="209" t="s">
        <v>212</v>
      </c>
      <c r="N29" s="209" t="s">
        <v>196</v>
      </c>
      <c r="O29" s="209" t="s">
        <v>112</v>
      </c>
      <c r="P29" s="210" t="s">
        <v>213</v>
      </c>
      <c r="Q29" s="209">
        <v>1</v>
      </c>
      <c r="R29" s="208"/>
      <c r="S29" s="208">
        <v>26</v>
      </c>
      <c r="T29" s="208" t="s">
        <v>91</v>
      </c>
      <c r="U29" s="208">
        <f t="shared" si="13"/>
        <v>26</v>
      </c>
      <c r="V29" s="208">
        <f t="shared" si="14"/>
        <v>0</v>
      </c>
      <c r="W29" s="208">
        <v>0</v>
      </c>
      <c r="X29" s="208">
        <v>0</v>
      </c>
      <c r="Y29" s="208">
        <v>0</v>
      </c>
      <c r="Z29" s="208">
        <v>26</v>
      </c>
      <c r="AA29" s="208"/>
      <c r="AB29" s="208"/>
      <c r="AC29" s="208"/>
      <c r="AD29" s="208">
        <v>44</v>
      </c>
      <c r="AE29" s="208">
        <v>221</v>
      </c>
      <c r="AF29" s="208">
        <v>16</v>
      </c>
      <c r="AG29" s="208">
        <v>121</v>
      </c>
      <c r="AH29" s="208">
        <v>1</v>
      </c>
      <c r="AI29" s="208"/>
      <c r="AJ29" s="209">
        <v>2025.03</v>
      </c>
      <c r="AK29" s="209">
        <v>2025.12</v>
      </c>
      <c r="AL29" s="210" t="s">
        <v>214</v>
      </c>
      <c r="AM29" s="211" t="s">
        <v>215</v>
      </c>
      <c r="AN29" s="209"/>
      <c r="AO29" s="208"/>
      <c r="AP29" s="208"/>
      <c r="AQ29" s="208"/>
      <c r="AR29" s="208"/>
      <c r="AS29" s="208"/>
      <c r="AT29" s="208"/>
      <c r="AU29" s="208"/>
      <c r="AV29" s="208"/>
      <c r="AW29" s="208"/>
      <c r="AX29" s="208"/>
      <c r="AY29" s="208"/>
      <c r="AZ29" s="250"/>
      <c r="BA29" s="208"/>
      <c r="BB29" s="208"/>
      <c r="BC29" s="250"/>
      <c r="BD29" s="208"/>
      <c r="BE29" s="208"/>
      <c r="BF29" s="250"/>
      <c r="BG29" s="208"/>
      <c r="BH29" s="208"/>
      <c r="BI29" s="250"/>
      <c r="BJ29" s="250"/>
      <c r="BK29" s="208"/>
      <c r="BL29" s="250"/>
      <c r="BM29" s="250"/>
      <c r="BN29" s="208"/>
      <c r="BO29" s="208"/>
      <c r="BP29" s="208"/>
      <c r="BQ29" s="208"/>
      <c r="BR29" s="208"/>
      <c r="BS29" s="209"/>
    </row>
    <row r="30" s="292" customFormat="1" ht="67" customHeight="1" spans="1:71">
      <c r="A30" s="209"/>
      <c r="B30" s="209" t="s">
        <v>80</v>
      </c>
      <c r="C30" s="209" t="s">
        <v>194</v>
      </c>
      <c r="D30" s="209" t="s">
        <v>82</v>
      </c>
      <c r="E30" s="209"/>
      <c r="F30" s="209"/>
      <c r="G30" s="210" t="s">
        <v>216</v>
      </c>
      <c r="H30" s="210" t="s">
        <v>216</v>
      </c>
      <c r="I30" s="209" t="s">
        <v>123</v>
      </c>
      <c r="J30" s="208" t="s">
        <v>124</v>
      </c>
      <c r="K30" s="208" t="s">
        <v>124</v>
      </c>
      <c r="L30" s="209" t="s">
        <v>86</v>
      </c>
      <c r="M30" s="209" t="s">
        <v>87</v>
      </c>
      <c r="N30" s="209" t="s">
        <v>196</v>
      </c>
      <c r="O30" s="209" t="s">
        <v>125</v>
      </c>
      <c r="P30" s="210" t="s">
        <v>126</v>
      </c>
      <c r="Q30" s="209">
        <v>1</v>
      </c>
      <c r="R30" s="208"/>
      <c r="S30" s="208">
        <v>40</v>
      </c>
      <c r="T30" s="208" t="s">
        <v>91</v>
      </c>
      <c r="U30" s="208">
        <f t="shared" si="13"/>
        <v>18</v>
      </c>
      <c r="V30" s="208">
        <f t="shared" si="14"/>
        <v>18</v>
      </c>
      <c r="W30" s="208">
        <v>18</v>
      </c>
      <c r="X30" s="208">
        <v>0</v>
      </c>
      <c r="Y30" s="208">
        <v>0</v>
      </c>
      <c r="Z30" s="208">
        <v>0</v>
      </c>
      <c r="AA30" s="208"/>
      <c r="AB30" s="208"/>
      <c r="AC30" s="208"/>
      <c r="AD30" s="208"/>
      <c r="AE30" s="208">
        <v>600</v>
      </c>
      <c r="AF30" s="208"/>
      <c r="AG30" s="208">
        <v>600</v>
      </c>
      <c r="AH30" s="208">
        <v>7</v>
      </c>
      <c r="AI30" s="208">
        <v>13</v>
      </c>
      <c r="AJ30" s="209">
        <v>2025.03</v>
      </c>
      <c r="AK30" s="209">
        <v>2025.12</v>
      </c>
      <c r="AL30" s="210" t="s">
        <v>217</v>
      </c>
      <c r="AM30" s="211" t="s">
        <v>217</v>
      </c>
      <c r="AN30" s="209"/>
      <c r="AO30" s="208"/>
      <c r="AP30" s="208"/>
      <c r="AQ30" s="208"/>
      <c r="AR30" s="208"/>
      <c r="AS30" s="208"/>
      <c r="AT30" s="208"/>
      <c r="AU30" s="208"/>
      <c r="AV30" s="208"/>
      <c r="AW30" s="208"/>
      <c r="AX30" s="208"/>
      <c r="AY30" s="208"/>
      <c r="AZ30" s="250"/>
      <c r="BA30" s="208"/>
      <c r="BB30" s="208"/>
      <c r="BC30" s="250"/>
      <c r="BD30" s="208"/>
      <c r="BE30" s="208"/>
      <c r="BF30" s="250"/>
      <c r="BG30" s="208"/>
      <c r="BH30" s="208"/>
      <c r="BI30" s="250"/>
      <c r="BJ30" s="250"/>
      <c r="BK30" s="208"/>
      <c r="BL30" s="250"/>
      <c r="BM30" s="250"/>
      <c r="BN30" s="208"/>
      <c r="BO30" s="208"/>
      <c r="BP30" s="208"/>
      <c r="BQ30" s="208"/>
      <c r="BR30" s="208"/>
      <c r="BS30" s="209"/>
    </row>
    <row r="31" s="292" customFormat="1" ht="67" customHeight="1" spans="1:71">
      <c r="A31" s="209"/>
      <c r="B31" s="209" t="s">
        <v>80</v>
      </c>
      <c r="C31" s="209" t="s">
        <v>194</v>
      </c>
      <c r="D31" s="209" t="s">
        <v>82</v>
      </c>
      <c r="E31" s="209"/>
      <c r="F31" s="209"/>
      <c r="G31" s="210" t="s">
        <v>218</v>
      </c>
      <c r="H31" s="210" t="s">
        <v>218</v>
      </c>
      <c r="I31" s="209" t="s">
        <v>123</v>
      </c>
      <c r="J31" s="208" t="s">
        <v>129</v>
      </c>
      <c r="K31" s="208" t="s">
        <v>129</v>
      </c>
      <c r="L31" s="209" t="s">
        <v>86</v>
      </c>
      <c r="M31" s="209" t="s">
        <v>87</v>
      </c>
      <c r="N31" s="209" t="s">
        <v>196</v>
      </c>
      <c r="O31" s="209" t="s">
        <v>130</v>
      </c>
      <c r="P31" s="210" t="s">
        <v>131</v>
      </c>
      <c r="Q31" s="209">
        <v>1</v>
      </c>
      <c r="R31" s="208"/>
      <c r="S31" s="208">
        <v>53</v>
      </c>
      <c r="T31" s="208" t="s">
        <v>91</v>
      </c>
      <c r="U31" s="208">
        <f t="shared" si="13"/>
        <v>53</v>
      </c>
      <c r="V31" s="208">
        <f t="shared" si="14"/>
        <v>53</v>
      </c>
      <c r="W31" s="208">
        <v>53</v>
      </c>
      <c r="X31" s="208">
        <v>0</v>
      </c>
      <c r="Y31" s="208">
        <v>0</v>
      </c>
      <c r="Z31" s="208">
        <v>0</v>
      </c>
      <c r="AA31" s="208"/>
      <c r="AB31" s="208"/>
      <c r="AC31" s="208"/>
      <c r="AD31" s="208"/>
      <c r="AE31" s="208">
        <v>1060</v>
      </c>
      <c r="AF31" s="208"/>
      <c r="AG31" s="208">
        <v>1060</v>
      </c>
      <c r="AH31" s="208">
        <v>7</v>
      </c>
      <c r="AI31" s="208">
        <v>13</v>
      </c>
      <c r="AJ31" s="209">
        <v>2025.03</v>
      </c>
      <c r="AK31" s="209">
        <v>2025.12</v>
      </c>
      <c r="AL31" s="210" t="s">
        <v>219</v>
      </c>
      <c r="AM31" s="211" t="s">
        <v>219</v>
      </c>
      <c r="AN31" s="209"/>
      <c r="AO31" s="208"/>
      <c r="AP31" s="208"/>
      <c r="AQ31" s="208"/>
      <c r="AR31" s="208"/>
      <c r="AS31" s="208"/>
      <c r="AT31" s="208"/>
      <c r="AU31" s="208"/>
      <c r="AV31" s="208"/>
      <c r="AW31" s="208"/>
      <c r="AX31" s="208"/>
      <c r="AY31" s="208"/>
      <c r="AZ31" s="250"/>
      <c r="BA31" s="208"/>
      <c r="BB31" s="208"/>
      <c r="BC31" s="250"/>
      <c r="BD31" s="208"/>
      <c r="BE31" s="208"/>
      <c r="BF31" s="250"/>
      <c r="BG31" s="208"/>
      <c r="BH31" s="208"/>
      <c r="BI31" s="250"/>
      <c r="BJ31" s="250"/>
      <c r="BK31" s="208"/>
      <c r="BL31" s="250"/>
      <c r="BM31" s="250"/>
      <c r="BN31" s="208"/>
      <c r="BO31" s="208"/>
      <c r="BP31" s="208"/>
      <c r="BQ31" s="208"/>
      <c r="BR31" s="208"/>
      <c r="BS31" s="209"/>
    </row>
    <row r="32" s="292" customFormat="1" ht="67" customHeight="1" spans="1:71">
      <c r="A32" s="209"/>
      <c r="B32" s="209" t="s">
        <v>80</v>
      </c>
      <c r="C32" s="209" t="s">
        <v>194</v>
      </c>
      <c r="D32" s="209" t="s">
        <v>220</v>
      </c>
      <c r="E32" s="209"/>
      <c r="F32" s="209"/>
      <c r="G32" s="210" t="s">
        <v>221</v>
      </c>
      <c r="H32" s="210" t="s">
        <v>221</v>
      </c>
      <c r="I32" s="209" t="s">
        <v>135</v>
      </c>
      <c r="J32" s="208" t="s">
        <v>136</v>
      </c>
      <c r="K32" s="208" t="s">
        <v>144</v>
      </c>
      <c r="L32" s="209" t="s">
        <v>86</v>
      </c>
      <c r="M32" s="209" t="s">
        <v>222</v>
      </c>
      <c r="N32" s="209" t="s">
        <v>196</v>
      </c>
      <c r="O32" s="209" t="s">
        <v>112</v>
      </c>
      <c r="P32" s="210" t="s">
        <v>223</v>
      </c>
      <c r="Q32" s="209">
        <v>1</v>
      </c>
      <c r="R32" s="208"/>
      <c r="S32" s="208">
        <v>57</v>
      </c>
      <c r="T32" s="208" t="s">
        <v>91</v>
      </c>
      <c r="U32" s="208">
        <f t="shared" si="13"/>
        <v>57</v>
      </c>
      <c r="V32" s="208">
        <f t="shared" si="14"/>
        <v>0</v>
      </c>
      <c r="W32" s="208">
        <v>0</v>
      </c>
      <c r="X32" s="208">
        <v>0</v>
      </c>
      <c r="Y32" s="208">
        <v>0</v>
      </c>
      <c r="Z32" s="208">
        <v>57</v>
      </c>
      <c r="AA32" s="208"/>
      <c r="AB32" s="208"/>
      <c r="AC32" s="208"/>
      <c r="AD32" s="208">
        <v>154</v>
      </c>
      <c r="AE32" s="208">
        <v>646</v>
      </c>
      <c r="AF32" s="208">
        <v>50</v>
      </c>
      <c r="AG32" s="208">
        <v>203</v>
      </c>
      <c r="AH32" s="208">
        <v>0</v>
      </c>
      <c r="AI32" s="208">
        <v>1</v>
      </c>
      <c r="AJ32" s="209">
        <v>2025.03</v>
      </c>
      <c r="AK32" s="209">
        <v>2025.12</v>
      </c>
      <c r="AL32" s="210" t="s">
        <v>224</v>
      </c>
      <c r="AM32" s="211" t="s">
        <v>225</v>
      </c>
      <c r="AN32" s="209"/>
      <c r="AO32" s="208"/>
      <c r="AP32" s="208"/>
      <c r="AQ32" s="208"/>
      <c r="AR32" s="208"/>
      <c r="AS32" s="208"/>
      <c r="AT32" s="208"/>
      <c r="AU32" s="208"/>
      <c r="AV32" s="208"/>
      <c r="AW32" s="208"/>
      <c r="AX32" s="208"/>
      <c r="AY32" s="208"/>
      <c r="AZ32" s="250"/>
      <c r="BA32" s="208"/>
      <c r="BB32" s="208"/>
      <c r="BC32" s="250"/>
      <c r="BD32" s="208"/>
      <c r="BE32" s="208"/>
      <c r="BF32" s="250"/>
      <c r="BG32" s="208"/>
      <c r="BH32" s="208"/>
      <c r="BI32" s="250"/>
      <c r="BJ32" s="250"/>
      <c r="BK32" s="208"/>
      <c r="BL32" s="250"/>
      <c r="BM32" s="250"/>
      <c r="BN32" s="208"/>
      <c r="BO32" s="208"/>
      <c r="BP32" s="208"/>
      <c r="BQ32" s="208"/>
      <c r="BR32" s="208"/>
      <c r="BS32" s="209"/>
    </row>
    <row r="33" s="292" customFormat="1" ht="67" customHeight="1" spans="1:71">
      <c r="A33" s="209"/>
      <c r="B33" s="209" t="s">
        <v>80</v>
      </c>
      <c r="C33" s="209" t="s">
        <v>194</v>
      </c>
      <c r="D33" s="209" t="s">
        <v>226</v>
      </c>
      <c r="E33" s="209"/>
      <c r="F33" s="209"/>
      <c r="G33" s="210" t="s">
        <v>227</v>
      </c>
      <c r="H33" s="210" t="s">
        <v>227</v>
      </c>
      <c r="I33" s="209" t="s">
        <v>135</v>
      </c>
      <c r="J33" s="208" t="s">
        <v>136</v>
      </c>
      <c r="K33" s="208" t="s">
        <v>144</v>
      </c>
      <c r="L33" s="209" t="s">
        <v>86</v>
      </c>
      <c r="M33" s="209" t="s">
        <v>228</v>
      </c>
      <c r="N33" s="209" t="s">
        <v>196</v>
      </c>
      <c r="O33" s="209" t="s">
        <v>112</v>
      </c>
      <c r="P33" s="210" t="s">
        <v>229</v>
      </c>
      <c r="Q33" s="209">
        <v>1</v>
      </c>
      <c r="R33" s="208"/>
      <c r="S33" s="208">
        <v>29</v>
      </c>
      <c r="T33" s="208" t="s">
        <v>91</v>
      </c>
      <c r="U33" s="208">
        <f t="shared" si="13"/>
        <v>29</v>
      </c>
      <c r="V33" s="208">
        <f t="shared" si="14"/>
        <v>0</v>
      </c>
      <c r="W33" s="208">
        <v>0</v>
      </c>
      <c r="X33" s="208">
        <v>0</v>
      </c>
      <c r="Y33" s="208">
        <v>0</v>
      </c>
      <c r="Z33" s="208">
        <v>29</v>
      </c>
      <c r="AA33" s="208"/>
      <c r="AB33" s="208"/>
      <c r="AC33" s="208"/>
      <c r="AD33" s="208">
        <v>139</v>
      </c>
      <c r="AE33" s="208">
        <v>770</v>
      </c>
      <c r="AF33" s="208">
        <v>32</v>
      </c>
      <c r="AG33" s="208">
        <v>136</v>
      </c>
      <c r="AH33" s="208">
        <v>1</v>
      </c>
      <c r="AI33" s="208">
        <v>0</v>
      </c>
      <c r="AJ33" s="209">
        <v>2025.03</v>
      </c>
      <c r="AK33" s="209">
        <v>2025.12</v>
      </c>
      <c r="AL33" s="210" t="s">
        <v>230</v>
      </c>
      <c r="AM33" s="211" t="s">
        <v>231</v>
      </c>
      <c r="AN33" s="209"/>
      <c r="AO33" s="208"/>
      <c r="AP33" s="208"/>
      <c r="AQ33" s="208"/>
      <c r="AR33" s="208"/>
      <c r="AS33" s="208"/>
      <c r="AT33" s="208"/>
      <c r="AU33" s="208"/>
      <c r="AV33" s="208"/>
      <c r="AW33" s="208"/>
      <c r="AX33" s="208"/>
      <c r="AY33" s="208"/>
      <c r="AZ33" s="250"/>
      <c r="BA33" s="208"/>
      <c r="BB33" s="208"/>
      <c r="BC33" s="250"/>
      <c r="BD33" s="208"/>
      <c r="BE33" s="208"/>
      <c r="BF33" s="250"/>
      <c r="BG33" s="208"/>
      <c r="BH33" s="208"/>
      <c r="BI33" s="250"/>
      <c r="BJ33" s="250"/>
      <c r="BK33" s="208"/>
      <c r="BL33" s="250"/>
      <c r="BM33" s="250"/>
      <c r="BN33" s="208"/>
      <c r="BO33" s="208"/>
      <c r="BP33" s="208"/>
      <c r="BQ33" s="208"/>
      <c r="BR33" s="208"/>
      <c r="BS33" s="209"/>
    </row>
    <row r="34" s="292" customFormat="1" ht="67" customHeight="1" spans="1:71">
      <c r="A34" s="209"/>
      <c r="B34" s="209" t="s">
        <v>80</v>
      </c>
      <c r="C34" s="209" t="s">
        <v>194</v>
      </c>
      <c r="D34" s="209" t="s">
        <v>232</v>
      </c>
      <c r="E34" s="209"/>
      <c r="F34" s="209"/>
      <c r="G34" s="210" t="s">
        <v>233</v>
      </c>
      <c r="H34" s="210" t="s">
        <v>233</v>
      </c>
      <c r="I34" s="209" t="s">
        <v>135</v>
      </c>
      <c r="J34" s="208" t="s">
        <v>136</v>
      </c>
      <c r="K34" s="208" t="s">
        <v>144</v>
      </c>
      <c r="L34" s="209" t="s">
        <v>86</v>
      </c>
      <c r="M34" s="209" t="s">
        <v>234</v>
      </c>
      <c r="N34" s="209" t="s">
        <v>196</v>
      </c>
      <c r="O34" s="209" t="s">
        <v>112</v>
      </c>
      <c r="P34" s="210" t="s">
        <v>235</v>
      </c>
      <c r="Q34" s="209">
        <v>1</v>
      </c>
      <c r="R34" s="208"/>
      <c r="S34" s="208">
        <v>20</v>
      </c>
      <c r="T34" s="208" t="s">
        <v>91</v>
      </c>
      <c r="U34" s="208">
        <f t="shared" si="13"/>
        <v>20</v>
      </c>
      <c r="V34" s="208">
        <f t="shared" si="14"/>
        <v>0</v>
      </c>
      <c r="W34" s="208">
        <v>0</v>
      </c>
      <c r="X34" s="208">
        <v>0</v>
      </c>
      <c r="Y34" s="208">
        <v>0</v>
      </c>
      <c r="Z34" s="208">
        <v>20</v>
      </c>
      <c r="AA34" s="208"/>
      <c r="AB34" s="208"/>
      <c r="AC34" s="208"/>
      <c r="AD34" s="208">
        <v>38</v>
      </c>
      <c r="AE34" s="208">
        <v>140</v>
      </c>
      <c r="AF34" s="208">
        <v>5</v>
      </c>
      <c r="AG34" s="208">
        <v>22</v>
      </c>
      <c r="AH34" s="208">
        <v>0</v>
      </c>
      <c r="AI34" s="208">
        <v>1</v>
      </c>
      <c r="AJ34" s="209">
        <v>2025.03</v>
      </c>
      <c r="AK34" s="209">
        <v>2025.12</v>
      </c>
      <c r="AL34" s="210" t="s">
        <v>236</v>
      </c>
      <c r="AM34" s="211" t="s">
        <v>237</v>
      </c>
      <c r="AN34" s="209"/>
      <c r="AO34" s="208"/>
      <c r="AP34" s="208"/>
      <c r="AQ34" s="208"/>
      <c r="AR34" s="208"/>
      <c r="AS34" s="208"/>
      <c r="AT34" s="208"/>
      <c r="AU34" s="208"/>
      <c r="AV34" s="208"/>
      <c r="AW34" s="208"/>
      <c r="AX34" s="208"/>
      <c r="AY34" s="208"/>
      <c r="AZ34" s="250"/>
      <c r="BA34" s="208"/>
      <c r="BB34" s="208"/>
      <c r="BC34" s="250"/>
      <c r="BD34" s="208"/>
      <c r="BE34" s="208"/>
      <c r="BF34" s="250"/>
      <c r="BG34" s="208"/>
      <c r="BH34" s="208"/>
      <c r="BI34" s="250"/>
      <c r="BJ34" s="250"/>
      <c r="BK34" s="208"/>
      <c r="BL34" s="250"/>
      <c r="BM34" s="250"/>
      <c r="BN34" s="208"/>
      <c r="BO34" s="208"/>
      <c r="BP34" s="208"/>
      <c r="BQ34" s="208"/>
      <c r="BR34" s="208"/>
      <c r="BS34" s="209"/>
    </row>
    <row r="35" s="292" customFormat="1" ht="67" customHeight="1" spans="1:71">
      <c r="A35" s="209"/>
      <c r="B35" s="209" t="s">
        <v>80</v>
      </c>
      <c r="C35" s="209" t="s">
        <v>194</v>
      </c>
      <c r="D35" s="209" t="s">
        <v>238</v>
      </c>
      <c r="E35" s="209"/>
      <c r="F35" s="209"/>
      <c r="G35" s="210" t="s">
        <v>239</v>
      </c>
      <c r="H35" s="210" t="s">
        <v>239</v>
      </c>
      <c r="I35" s="209" t="s">
        <v>135</v>
      </c>
      <c r="J35" s="208" t="s">
        <v>136</v>
      </c>
      <c r="K35" s="208" t="s">
        <v>144</v>
      </c>
      <c r="L35" s="209" t="s">
        <v>86</v>
      </c>
      <c r="M35" s="209" t="s">
        <v>240</v>
      </c>
      <c r="N35" s="209" t="s">
        <v>196</v>
      </c>
      <c r="O35" s="209" t="s">
        <v>112</v>
      </c>
      <c r="P35" s="210" t="s">
        <v>241</v>
      </c>
      <c r="Q35" s="209">
        <v>1</v>
      </c>
      <c r="R35" s="208"/>
      <c r="S35" s="208">
        <v>14.9045</v>
      </c>
      <c r="T35" s="208" t="s">
        <v>91</v>
      </c>
      <c r="U35" s="208">
        <f t="shared" si="13"/>
        <v>14.9045</v>
      </c>
      <c r="V35" s="208">
        <f t="shared" si="14"/>
        <v>0</v>
      </c>
      <c r="W35" s="208">
        <v>0</v>
      </c>
      <c r="X35" s="208">
        <v>0</v>
      </c>
      <c r="Y35" s="208">
        <v>0</v>
      </c>
      <c r="Z35" s="208">
        <v>14.9045</v>
      </c>
      <c r="AA35" s="208"/>
      <c r="AB35" s="208"/>
      <c r="AC35" s="208"/>
      <c r="AD35" s="208">
        <v>324</v>
      </c>
      <c r="AE35" s="208">
        <v>928</v>
      </c>
      <c r="AF35" s="208">
        <v>139</v>
      </c>
      <c r="AG35" s="208">
        <v>637</v>
      </c>
      <c r="AH35" s="208">
        <v>1</v>
      </c>
      <c r="AI35" s="208">
        <v>0</v>
      </c>
      <c r="AJ35" s="209">
        <v>2025.03</v>
      </c>
      <c r="AK35" s="209">
        <v>2025.12</v>
      </c>
      <c r="AL35" s="210" t="s">
        <v>242</v>
      </c>
      <c r="AM35" s="211" t="s">
        <v>243</v>
      </c>
      <c r="AN35" s="209"/>
      <c r="AO35" s="208"/>
      <c r="AP35" s="208"/>
      <c r="AQ35" s="208"/>
      <c r="AR35" s="208"/>
      <c r="AS35" s="208"/>
      <c r="AT35" s="208"/>
      <c r="AU35" s="208"/>
      <c r="AV35" s="208"/>
      <c r="AW35" s="208"/>
      <c r="AX35" s="208"/>
      <c r="AY35" s="208"/>
      <c r="AZ35" s="250"/>
      <c r="BA35" s="208"/>
      <c r="BB35" s="208"/>
      <c r="BC35" s="250"/>
      <c r="BD35" s="208"/>
      <c r="BE35" s="208"/>
      <c r="BF35" s="250"/>
      <c r="BG35" s="208"/>
      <c r="BH35" s="208"/>
      <c r="BI35" s="250"/>
      <c r="BJ35" s="250"/>
      <c r="BK35" s="208"/>
      <c r="BL35" s="250"/>
      <c r="BM35" s="250"/>
      <c r="BN35" s="208"/>
      <c r="BO35" s="208"/>
      <c r="BP35" s="208"/>
      <c r="BQ35" s="208"/>
      <c r="BR35" s="208"/>
      <c r="BS35" s="209"/>
    </row>
    <row r="36" s="292" customFormat="1" ht="67" customHeight="1" spans="1:71">
      <c r="A36" s="209"/>
      <c r="B36" s="209" t="s">
        <v>80</v>
      </c>
      <c r="C36" s="209" t="s">
        <v>194</v>
      </c>
      <c r="D36" s="209" t="s">
        <v>244</v>
      </c>
      <c r="E36" s="209"/>
      <c r="F36" s="209"/>
      <c r="G36" s="210" t="s">
        <v>245</v>
      </c>
      <c r="H36" s="210" t="s">
        <v>245</v>
      </c>
      <c r="I36" s="209" t="s">
        <v>135</v>
      </c>
      <c r="J36" s="208" t="s">
        <v>136</v>
      </c>
      <c r="K36" s="208" t="s">
        <v>144</v>
      </c>
      <c r="L36" s="209" t="s">
        <v>86</v>
      </c>
      <c r="M36" s="209" t="s">
        <v>246</v>
      </c>
      <c r="N36" s="209" t="s">
        <v>196</v>
      </c>
      <c r="O36" s="209" t="s">
        <v>112</v>
      </c>
      <c r="P36" s="210" t="s">
        <v>247</v>
      </c>
      <c r="Q36" s="209">
        <v>1</v>
      </c>
      <c r="R36" s="208"/>
      <c r="S36" s="208">
        <v>80</v>
      </c>
      <c r="T36" s="208" t="s">
        <v>91</v>
      </c>
      <c r="U36" s="208">
        <f t="shared" si="13"/>
        <v>24</v>
      </c>
      <c r="V36" s="208">
        <f t="shared" si="14"/>
        <v>0</v>
      </c>
      <c r="W36" s="208">
        <v>0</v>
      </c>
      <c r="X36" s="208">
        <v>0</v>
      </c>
      <c r="Y36" s="208">
        <v>0</v>
      </c>
      <c r="Z36" s="208">
        <v>24</v>
      </c>
      <c r="AA36" s="208"/>
      <c r="AB36" s="208"/>
      <c r="AC36" s="208"/>
      <c r="AD36" s="208">
        <v>373</v>
      </c>
      <c r="AE36" s="208">
        <v>1559</v>
      </c>
      <c r="AF36" s="208">
        <v>156</v>
      </c>
      <c r="AG36" s="208">
        <v>663</v>
      </c>
      <c r="AH36" s="208">
        <v>1</v>
      </c>
      <c r="AI36" s="208">
        <v>0</v>
      </c>
      <c r="AJ36" s="209">
        <v>2025.03</v>
      </c>
      <c r="AK36" s="209">
        <v>2025.12</v>
      </c>
      <c r="AL36" s="210" t="s">
        <v>248</v>
      </c>
      <c r="AM36" s="211" t="s">
        <v>249</v>
      </c>
      <c r="AN36" s="209"/>
      <c r="AO36" s="208"/>
      <c r="AP36" s="208"/>
      <c r="AQ36" s="208"/>
      <c r="AR36" s="208"/>
      <c r="AS36" s="208"/>
      <c r="AT36" s="208"/>
      <c r="AU36" s="208"/>
      <c r="AV36" s="208"/>
      <c r="AW36" s="208"/>
      <c r="AX36" s="208"/>
      <c r="AY36" s="208"/>
      <c r="AZ36" s="250"/>
      <c r="BA36" s="208"/>
      <c r="BB36" s="208"/>
      <c r="BC36" s="250"/>
      <c r="BD36" s="208"/>
      <c r="BE36" s="208"/>
      <c r="BF36" s="250"/>
      <c r="BG36" s="208"/>
      <c r="BH36" s="208"/>
      <c r="BI36" s="250"/>
      <c r="BJ36" s="250"/>
      <c r="BK36" s="208"/>
      <c r="BL36" s="250"/>
      <c r="BM36" s="250"/>
      <c r="BN36" s="208"/>
      <c r="BO36" s="208"/>
      <c r="BP36" s="208"/>
      <c r="BQ36" s="208"/>
      <c r="BR36" s="208"/>
      <c r="BS36" s="209"/>
    </row>
    <row r="37" s="292" customFormat="1" ht="67" customHeight="1" spans="1:71">
      <c r="A37" s="209"/>
      <c r="B37" s="209" t="s">
        <v>80</v>
      </c>
      <c r="C37" s="209" t="s">
        <v>194</v>
      </c>
      <c r="D37" s="209" t="s">
        <v>226</v>
      </c>
      <c r="E37" s="209"/>
      <c r="F37" s="209"/>
      <c r="G37" s="210" t="s">
        <v>250</v>
      </c>
      <c r="H37" s="210" t="s">
        <v>250</v>
      </c>
      <c r="I37" s="209" t="s">
        <v>135</v>
      </c>
      <c r="J37" s="208" t="s">
        <v>136</v>
      </c>
      <c r="K37" s="208" t="s">
        <v>144</v>
      </c>
      <c r="L37" s="209" t="s">
        <v>86</v>
      </c>
      <c r="M37" s="209" t="s">
        <v>251</v>
      </c>
      <c r="N37" s="209" t="s">
        <v>196</v>
      </c>
      <c r="O37" s="209" t="s">
        <v>112</v>
      </c>
      <c r="P37" s="210" t="s">
        <v>252</v>
      </c>
      <c r="Q37" s="209">
        <v>1</v>
      </c>
      <c r="R37" s="208"/>
      <c r="S37" s="208">
        <v>43</v>
      </c>
      <c r="T37" s="208" t="s">
        <v>91</v>
      </c>
      <c r="U37" s="208">
        <f t="shared" si="13"/>
        <v>43</v>
      </c>
      <c r="V37" s="208">
        <f t="shared" si="14"/>
        <v>43</v>
      </c>
      <c r="W37" s="208">
        <v>43</v>
      </c>
      <c r="X37" s="208">
        <v>0</v>
      </c>
      <c r="Y37" s="208">
        <v>0</v>
      </c>
      <c r="Z37" s="208">
        <v>0</v>
      </c>
      <c r="AA37" s="208"/>
      <c r="AB37" s="208"/>
      <c r="AC37" s="208"/>
      <c r="AD37" s="208">
        <v>210</v>
      </c>
      <c r="AE37" s="208">
        <v>1171</v>
      </c>
      <c r="AF37" s="208">
        <v>54</v>
      </c>
      <c r="AG37" s="208">
        <v>241</v>
      </c>
      <c r="AH37" s="208">
        <v>1</v>
      </c>
      <c r="AI37" s="208">
        <v>0</v>
      </c>
      <c r="AJ37" s="209">
        <v>2025.03</v>
      </c>
      <c r="AK37" s="209">
        <v>2025.12</v>
      </c>
      <c r="AL37" s="210" t="s">
        <v>253</v>
      </c>
      <c r="AM37" s="211" t="s">
        <v>254</v>
      </c>
      <c r="AN37" s="209"/>
      <c r="AO37" s="208"/>
      <c r="AP37" s="208"/>
      <c r="AQ37" s="208"/>
      <c r="AR37" s="208"/>
      <c r="AS37" s="208"/>
      <c r="AT37" s="208"/>
      <c r="AU37" s="208"/>
      <c r="AV37" s="208"/>
      <c r="AW37" s="208"/>
      <c r="AX37" s="208"/>
      <c r="AY37" s="208"/>
      <c r="AZ37" s="250"/>
      <c r="BA37" s="208"/>
      <c r="BB37" s="208"/>
      <c r="BC37" s="250"/>
      <c r="BD37" s="208"/>
      <c r="BE37" s="208"/>
      <c r="BF37" s="250"/>
      <c r="BG37" s="208"/>
      <c r="BH37" s="208"/>
      <c r="BI37" s="250"/>
      <c r="BJ37" s="250"/>
      <c r="BK37" s="208"/>
      <c r="BL37" s="250"/>
      <c r="BM37" s="250"/>
      <c r="BN37" s="208"/>
      <c r="BO37" s="208"/>
      <c r="BP37" s="208"/>
      <c r="BQ37" s="208"/>
      <c r="BR37" s="208"/>
      <c r="BS37" s="209"/>
    </row>
    <row r="38" s="292" customFormat="1" ht="67" customHeight="1" spans="1:71">
      <c r="A38" s="209"/>
      <c r="B38" s="209" t="s">
        <v>80</v>
      </c>
      <c r="C38" s="209" t="s">
        <v>194</v>
      </c>
      <c r="D38" s="209" t="s">
        <v>210</v>
      </c>
      <c r="E38" s="209"/>
      <c r="F38" s="209"/>
      <c r="G38" s="210" t="s">
        <v>255</v>
      </c>
      <c r="H38" s="210" t="s">
        <v>255</v>
      </c>
      <c r="I38" s="209" t="s">
        <v>135</v>
      </c>
      <c r="J38" s="208" t="s">
        <v>136</v>
      </c>
      <c r="K38" s="208" t="s">
        <v>144</v>
      </c>
      <c r="L38" s="209" t="s">
        <v>86</v>
      </c>
      <c r="M38" s="209" t="s">
        <v>256</v>
      </c>
      <c r="N38" s="209" t="s">
        <v>196</v>
      </c>
      <c r="O38" s="209" t="s">
        <v>112</v>
      </c>
      <c r="P38" s="210" t="s">
        <v>257</v>
      </c>
      <c r="Q38" s="209">
        <v>1</v>
      </c>
      <c r="R38" s="208"/>
      <c r="S38" s="208">
        <v>11</v>
      </c>
      <c r="T38" s="208" t="s">
        <v>91</v>
      </c>
      <c r="U38" s="208">
        <f t="shared" si="13"/>
        <v>11</v>
      </c>
      <c r="V38" s="208">
        <f t="shared" si="14"/>
        <v>0</v>
      </c>
      <c r="W38" s="208">
        <v>0</v>
      </c>
      <c r="X38" s="208">
        <v>0</v>
      </c>
      <c r="Y38" s="208">
        <v>0</v>
      </c>
      <c r="Z38" s="208">
        <v>11</v>
      </c>
      <c r="AA38" s="208"/>
      <c r="AB38" s="208"/>
      <c r="AC38" s="208"/>
      <c r="AD38" s="208">
        <v>187</v>
      </c>
      <c r="AE38" s="208">
        <v>917</v>
      </c>
      <c r="AF38" s="208">
        <v>96</v>
      </c>
      <c r="AG38" s="208">
        <v>474</v>
      </c>
      <c r="AH38" s="208">
        <v>1</v>
      </c>
      <c r="AI38" s="208">
        <v>0</v>
      </c>
      <c r="AJ38" s="209">
        <v>2025.03</v>
      </c>
      <c r="AK38" s="209">
        <v>2025.12</v>
      </c>
      <c r="AL38" s="210" t="s">
        <v>258</v>
      </c>
      <c r="AM38" s="211" t="s">
        <v>259</v>
      </c>
      <c r="AN38" s="209"/>
      <c r="AO38" s="208"/>
      <c r="AP38" s="208"/>
      <c r="AQ38" s="208"/>
      <c r="AR38" s="208"/>
      <c r="AS38" s="208"/>
      <c r="AT38" s="208"/>
      <c r="AU38" s="208"/>
      <c r="AV38" s="208"/>
      <c r="AW38" s="208"/>
      <c r="AX38" s="208"/>
      <c r="AY38" s="208"/>
      <c r="AZ38" s="250"/>
      <c r="BA38" s="208"/>
      <c r="BB38" s="208"/>
      <c r="BC38" s="250"/>
      <c r="BD38" s="208"/>
      <c r="BE38" s="208"/>
      <c r="BF38" s="250"/>
      <c r="BG38" s="208"/>
      <c r="BH38" s="208"/>
      <c r="BI38" s="250"/>
      <c r="BJ38" s="250"/>
      <c r="BK38" s="208"/>
      <c r="BL38" s="250"/>
      <c r="BM38" s="250"/>
      <c r="BN38" s="208"/>
      <c r="BO38" s="208"/>
      <c r="BP38" s="208"/>
      <c r="BQ38" s="208"/>
      <c r="BR38" s="208"/>
      <c r="BS38" s="209"/>
    </row>
    <row r="39" s="292" customFormat="1" ht="67" customHeight="1" spans="1:71">
      <c r="A39" s="209"/>
      <c r="B39" s="209" t="s">
        <v>80</v>
      </c>
      <c r="C39" s="209" t="s">
        <v>194</v>
      </c>
      <c r="D39" s="209" t="s">
        <v>260</v>
      </c>
      <c r="E39" s="209"/>
      <c r="F39" s="209"/>
      <c r="G39" s="210" t="s">
        <v>261</v>
      </c>
      <c r="H39" s="210" t="s">
        <v>261</v>
      </c>
      <c r="I39" s="209" t="s">
        <v>135</v>
      </c>
      <c r="J39" s="208" t="s">
        <v>136</v>
      </c>
      <c r="K39" s="208" t="s">
        <v>144</v>
      </c>
      <c r="L39" s="209" t="s">
        <v>86</v>
      </c>
      <c r="M39" s="209" t="s">
        <v>138</v>
      </c>
      <c r="N39" s="209" t="s">
        <v>196</v>
      </c>
      <c r="O39" s="209" t="s">
        <v>112</v>
      </c>
      <c r="P39" s="210" t="s">
        <v>262</v>
      </c>
      <c r="Q39" s="209">
        <v>1</v>
      </c>
      <c r="R39" s="208"/>
      <c r="S39" s="208">
        <v>30</v>
      </c>
      <c r="T39" s="208" t="s">
        <v>91</v>
      </c>
      <c r="U39" s="208">
        <f t="shared" si="13"/>
        <v>30</v>
      </c>
      <c r="V39" s="208">
        <f t="shared" si="14"/>
        <v>30</v>
      </c>
      <c r="W39" s="208">
        <v>30</v>
      </c>
      <c r="X39" s="208">
        <v>0</v>
      </c>
      <c r="Y39" s="208">
        <v>0</v>
      </c>
      <c r="Z39" s="208">
        <v>0</v>
      </c>
      <c r="AA39" s="208"/>
      <c r="AB39" s="208"/>
      <c r="AC39" s="208"/>
      <c r="AD39" s="208">
        <v>50</v>
      </c>
      <c r="AE39" s="208">
        <v>202</v>
      </c>
      <c r="AF39" s="208">
        <v>13</v>
      </c>
      <c r="AG39" s="208">
        <v>52</v>
      </c>
      <c r="AH39" s="208">
        <v>1</v>
      </c>
      <c r="AI39" s="208">
        <v>0</v>
      </c>
      <c r="AJ39" s="209">
        <v>2025.03</v>
      </c>
      <c r="AK39" s="209">
        <v>2025.12</v>
      </c>
      <c r="AL39" s="210" t="s">
        <v>263</v>
      </c>
      <c r="AM39" s="211" t="s">
        <v>264</v>
      </c>
      <c r="AN39" s="209"/>
      <c r="AO39" s="208"/>
      <c r="AP39" s="208"/>
      <c r="AQ39" s="208"/>
      <c r="AR39" s="208"/>
      <c r="AS39" s="208"/>
      <c r="AT39" s="208"/>
      <c r="AU39" s="208"/>
      <c r="AV39" s="208"/>
      <c r="AW39" s="208"/>
      <c r="AX39" s="208"/>
      <c r="AY39" s="208"/>
      <c r="AZ39" s="250"/>
      <c r="BA39" s="208"/>
      <c r="BB39" s="208"/>
      <c r="BC39" s="250"/>
      <c r="BD39" s="208"/>
      <c r="BE39" s="208"/>
      <c r="BF39" s="250"/>
      <c r="BG39" s="208"/>
      <c r="BH39" s="208"/>
      <c r="BI39" s="250"/>
      <c r="BJ39" s="250"/>
      <c r="BK39" s="208"/>
      <c r="BL39" s="250"/>
      <c r="BM39" s="250"/>
      <c r="BN39" s="208"/>
      <c r="BO39" s="208"/>
      <c r="BP39" s="208"/>
      <c r="BQ39" s="208"/>
      <c r="BR39" s="208"/>
      <c r="BS39" s="209"/>
    </row>
    <row r="40" s="292" customFormat="1" ht="67" customHeight="1" spans="1:71">
      <c r="A40" s="209"/>
      <c r="B40" s="209" t="s">
        <v>80</v>
      </c>
      <c r="C40" s="209" t="s">
        <v>194</v>
      </c>
      <c r="D40" s="209" t="s">
        <v>204</v>
      </c>
      <c r="E40" s="209"/>
      <c r="F40" s="209"/>
      <c r="G40" s="210" t="s">
        <v>265</v>
      </c>
      <c r="H40" s="210" t="s">
        <v>265</v>
      </c>
      <c r="I40" s="209" t="s">
        <v>135</v>
      </c>
      <c r="J40" s="208" t="s">
        <v>136</v>
      </c>
      <c r="K40" s="208" t="s">
        <v>144</v>
      </c>
      <c r="L40" s="209" t="s">
        <v>86</v>
      </c>
      <c r="M40" s="209" t="s">
        <v>266</v>
      </c>
      <c r="N40" s="209" t="s">
        <v>196</v>
      </c>
      <c r="O40" s="209" t="s">
        <v>112</v>
      </c>
      <c r="P40" s="210" t="s">
        <v>267</v>
      </c>
      <c r="Q40" s="209">
        <v>1</v>
      </c>
      <c r="R40" s="208"/>
      <c r="S40" s="208">
        <v>50</v>
      </c>
      <c r="T40" s="208" t="s">
        <v>91</v>
      </c>
      <c r="U40" s="208">
        <f t="shared" si="13"/>
        <v>30</v>
      </c>
      <c r="V40" s="208">
        <f t="shared" si="14"/>
        <v>30</v>
      </c>
      <c r="W40" s="208">
        <v>30</v>
      </c>
      <c r="X40" s="208">
        <v>0</v>
      </c>
      <c r="Y40" s="208">
        <v>0</v>
      </c>
      <c r="Z40" s="208">
        <v>0</v>
      </c>
      <c r="AA40" s="208"/>
      <c r="AB40" s="208"/>
      <c r="AC40" s="208"/>
      <c r="AD40" s="208">
        <v>139</v>
      </c>
      <c r="AE40" s="208">
        <v>570</v>
      </c>
      <c r="AF40" s="208">
        <v>39</v>
      </c>
      <c r="AG40" s="208">
        <v>170</v>
      </c>
      <c r="AH40" s="208">
        <v>0</v>
      </c>
      <c r="AI40" s="208">
        <v>1</v>
      </c>
      <c r="AJ40" s="209">
        <v>2025.03</v>
      </c>
      <c r="AK40" s="209">
        <v>2025.12</v>
      </c>
      <c r="AL40" s="210" t="s">
        <v>268</v>
      </c>
      <c r="AM40" s="211" t="s">
        <v>269</v>
      </c>
      <c r="AN40" s="209"/>
      <c r="AO40" s="208"/>
      <c r="AP40" s="208"/>
      <c r="AQ40" s="208"/>
      <c r="AR40" s="208"/>
      <c r="AS40" s="208"/>
      <c r="AT40" s="208"/>
      <c r="AU40" s="208"/>
      <c r="AV40" s="208"/>
      <c r="AW40" s="208"/>
      <c r="AX40" s="208"/>
      <c r="AY40" s="208"/>
      <c r="AZ40" s="250"/>
      <c r="BA40" s="208"/>
      <c r="BB40" s="208"/>
      <c r="BC40" s="250"/>
      <c r="BD40" s="208"/>
      <c r="BE40" s="208"/>
      <c r="BF40" s="250"/>
      <c r="BG40" s="208"/>
      <c r="BH40" s="208"/>
      <c r="BI40" s="250"/>
      <c r="BJ40" s="250"/>
      <c r="BK40" s="208"/>
      <c r="BL40" s="250"/>
      <c r="BM40" s="250"/>
      <c r="BN40" s="208"/>
      <c r="BO40" s="208"/>
      <c r="BP40" s="208"/>
      <c r="BQ40" s="208"/>
      <c r="BR40" s="208"/>
      <c r="BS40" s="209"/>
    </row>
    <row r="41" s="292" customFormat="1" ht="67" customHeight="1" spans="1:71">
      <c r="A41" s="209"/>
      <c r="B41" s="209" t="s">
        <v>80</v>
      </c>
      <c r="C41" s="209" t="s">
        <v>194</v>
      </c>
      <c r="D41" s="209" t="s">
        <v>204</v>
      </c>
      <c r="E41" s="209"/>
      <c r="F41" s="209"/>
      <c r="G41" s="210" t="s">
        <v>270</v>
      </c>
      <c r="H41" s="210" t="s">
        <v>270</v>
      </c>
      <c r="I41" s="209" t="s">
        <v>135</v>
      </c>
      <c r="J41" s="208" t="s">
        <v>136</v>
      </c>
      <c r="K41" s="208" t="s">
        <v>144</v>
      </c>
      <c r="L41" s="209" t="s">
        <v>86</v>
      </c>
      <c r="M41" s="209" t="s">
        <v>222</v>
      </c>
      <c r="N41" s="209" t="s">
        <v>196</v>
      </c>
      <c r="O41" s="209" t="s">
        <v>112</v>
      </c>
      <c r="P41" s="210" t="s">
        <v>271</v>
      </c>
      <c r="Q41" s="209">
        <v>1</v>
      </c>
      <c r="R41" s="208"/>
      <c r="S41" s="208">
        <v>80</v>
      </c>
      <c r="T41" s="208" t="s">
        <v>91</v>
      </c>
      <c r="U41" s="208">
        <f t="shared" si="13"/>
        <v>24</v>
      </c>
      <c r="V41" s="208">
        <f t="shared" si="14"/>
        <v>0</v>
      </c>
      <c r="W41" s="208">
        <v>0</v>
      </c>
      <c r="X41" s="208">
        <v>0</v>
      </c>
      <c r="Y41" s="208">
        <v>0</v>
      </c>
      <c r="Z41" s="208">
        <v>24</v>
      </c>
      <c r="AA41" s="208"/>
      <c r="AB41" s="208"/>
      <c r="AC41" s="208"/>
      <c r="AD41" s="208">
        <v>75</v>
      </c>
      <c r="AE41" s="208">
        <v>330</v>
      </c>
      <c r="AF41" s="208">
        <v>20</v>
      </c>
      <c r="AG41" s="208">
        <v>87</v>
      </c>
      <c r="AH41" s="208">
        <v>0</v>
      </c>
      <c r="AI41" s="208">
        <v>1</v>
      </c>
      <c r="AJ41" s="209">
        <v>2025.03</v>
      </c>
      <c r="AK41" s="209">
        <v>2025.12</v>
      </c>
      <c r="AL41" s="210" t="s">
        <v>272</v>
      </c>
      <c r="AM41" s="211" t="s">
        <v>273</v>
      </c>
      <c r="AN41" s="209"/>
      <c r="AO41" s="208"/>
      <c r="AP41" s="208"/>
      <c r="AQ41" s="208"/>
      <c r="AR41" s="208"/>
      <c r="AS41" s="208"/>
      <c r="AT41" s="208"/>
      <c r="AU41" s="208"/>
      <c r="AV41" s="208"/>
      <c r="AW41" s="208"/>
      <c r="AX41" s="208"/>
      <c r="AY41" s="208"/>
      <c r="AZ41" s="250"/>
      <c r="BA41" s="208"/>
      <c r="BB41" s="208"/>
      <c r="BC41" s="250"/>
      <c r="BD41" s="208"/>
      <c r="BE41" s="208"/>
      <c r="BF41" s="250"/>
      <c r="BG41" s="208"/>
      <c r="BH41" s="208"/>
      <c r="BI41" s="250"/>
      <c r="BJ41" s="250"/>
      <c r="BK41" s="208"/>
      <c r="BL41" s="250"/>
      <c r="BM41" s="250"/>
      <c r="BN41" s="208"/>
      <c r="BO41" s="208"/>
      <c r="BP41" s="208"/>
      <c r="BQ41" s="208"/>
      <c r="BR41" s="208"/>
      <c r="BS41" s="209"/>
    </row>
    <row r="42" s="292" customFormat="1" ht="67" customHeight="1" spans="1:71">
      <c r="A42" s="209"/>
      <c r="B42" s="209" t="s">
        <v>80</v>
      </c>
      <c r="C42" s="209" t="s">
        <v>194</v>
      </c>
      <c r="D42" s="209" t="s">
        <v>274</v>
      </c>
      <c r="E42" s="209"/>
      <c r="F42" s="209"/>
      <c r="G42" s="210" t="s">
        <v>275</v>
      </c>
      <c r="H42" s="210" t="s">
        <v>275</v>
      </c>
      <c r="I42" s="209" t="s">
        <v>135</v>
      </c>
      <c r="J42" s="208" t="s">
        <v>136</v>
      </c>
      <c r="K42" s="208" t="s">
        <v>276</v>
      </c>
      <c r="L42" s="209" t="s">
        <v>86</v>
      </c>
      <c r="M42" s="209" t="s">
        <v>277</v>
      </c>
      <c r="N42" s="209" t="s">
        <v>196</v>
      </c>
      <c r="O42" s="209" t="s">
        <v>112</v>
      </c>
      <c r="P42" s="210" t="s">
        <v>278</v>
      </c>
      <c r="Q42" s="209">
        <v>1</v>
      </c>
      <c r="R42" s="208"/>
      <c r="S42" s="208">
        <v>28</v>
      </c>
      <c r="T42" s="208" t="s">
        <v>91</v>
      </c>
      <c r="U42" s="208">
        <f t="shared" si="13"/>
        <v>28</v>
      </c>
      <c r="V42" s="208">
        <f t="shared" si="14"/>
        <v>0</v>
      </c>
      <c r="W42" s="208">
        <v>0</v>
      </c>
      <c r="X42" s="208">
        <v>0</v>
      </c>
      <c r="Y42" s="208">
        <v>0</v>
      </c>
      <c r="Z42" s="208">
        <v>28</v>
      </c>
      <c r="AA42" s="208"/>
      <c r="AB42" s="208"/>
      <c r="AC42" s="208"/>
      <c r="AD42" s="208">
        <v>48</v>
      </c>
      <c r="AE42" s="208">
        <v>227</v>
      </c>
      <c r="AF42" s="208">
        <v>11</v>
      </c>
      <c r="AG42" s="208">
        <v>54</v>
      </c>
      <c r="AH42" s="208">
        <v>0</v>
      </c>
      <c r="AI42" s="208">
        <v>1</v>
      </c>
      <c r="AJ42" s="209">
        <v>2025.03</v>
      </c>
      <c r="AK42" s="209">
        <v>2025.12</v>
      </c>
      <c r="AL42" s="210" t="s">
        <v>279</v>
      </c>
      <c r="AM42" s="211" t="s">
        <v>280</v>
      </c>
      <c r="AN42" s="209"/>
      <c r="AO42" s="208"/>
      <c r="AP42" s="208"/>
      <c r="AQ42" s="208"/>
      <c r="AR42" s="208"/>
      <c r="AS42" s="208"/>
      <c r="AT42" s="208"/>
      <c r="AU42" s="208"/>
      <c r="AV42" s="208"/>
      <c r="AW42" s="208"/>
      <c r="AX42" s="208"/>
      <c r="AY42" s="208"/>
      <c r="AZ42" s="250"/>
      <c r="BA42" s="208"/>
      <c r="BB42" s="208"/>
      <c r="BC42" s="250"/>
      <c r="BD42" s="208"/>
      <c r="BE42" s="208"/>
      <c r="BF42" s="250"/>
      <c r="BG42" s="208"/>
      <c r="BH42" s="208"/>
      <c r="BI42" s="250"/>
      <c r="BJ42" s="250"/>
      <c r="BK42" s="208"/>
      <c r="BL42" s="250"/>
      <c r="BM42" s="250"/>
      <c r="BN42" s="208"/>
      <c r="BO42" s="208"/>
      <c r="BP42" s="208"/>
      <c r="BQ42" s="208"/>
      <c r="BR42" s="208"/>
      <c r="BS42" s="209"/>
    </row>
    <row r="43" s="292" customFormat="1" ht="67" customHeight="1" spans="1:71">
      <c r="A43" s="209"/>
      <c r="B43" s="209" t="s">
        <v>80</v>
      </c>
      <c r="C43" s="209" t="s">
        <v>194</v>
      </c>
      <c r="D43" s="209" t="s">
        <v>281</v>
      </c>
      <c r="E43" s="209"/>
      <c r="F43" s="209"/>
      <c r="G43" s="210" t="s">
        <v>282</v>
      </c>
      <c r="H43" s="210" t="s">
        <v>282</v>
      </c>
      <c r="I43" s="209" t="s">
        <v>135</v>
      </c>
      <c r="J43" s="208" t="s">
        <v>136</v>
      </c>
      <c r="K43" s="208" t="s">
        <v>144</v>
      </c>
      <c r="L43" s="209" t="s">
        <v>150</v>
      </c>
      <c r="M43" s="209" t="s">
        <v>87</v>
      </c>
      <c r="N43" s="209" t="s">
        <v>196</v>
      </c>
      <c r="O43" s="209" t="s">
        <v>99</v>
      </c>
      <c r="P43" s="210" t="s">
        <v>283</v>
      </c>
      <c r="Q43" s="209">
        <v>1</v>
      </c>
      <c r="R43" s="208"/>
      <c r="S43" s="208">
        <v>6.905983</v>
      </c>
      <c r="T43" s="208" t="s">
        <v>91</v>
      </c>
      <c r="U43" s="208">
        <f t="shared" si="13"/>
        <v>6.905983</v>
      </c>
      <c r="V43" s="208">
        <f t="shared" si="14"/>
        <v>0</v>
      </c>
      <c r="W43" s="208">
        <v>0</v>
      </c>
      <c r="X43" s="208">
        <v>0</v>
      </c>
      <c r="Y43" s="208">
        <v>0</v>
      </c>
      <c r="Z43" s="208">
        <v>6.905983</v>
      </c>
      <c r="AA43" s="208"/>
      <c r="AB43" s="208"/>
      <c r="AC43" s="208"/>
      <c r="AD43" s="208">
        <v>158</v>
      </c>
      <c r="AE43" s="208">
        <v>632</v>
      </c>
      <c r="AF43" s="208">
        <v>52</v>
      </c>
      <c r="AG43" s="208">
        <v>156</v>
      </c>
      <c r="AH43" s="208">
        <v>0</v>
      </c>
      <c r="AI43" s="208">
        <v>1</v>
      </c>
      <c r="AJ43" s="209">
        <v>2024.03</v>
      </c>
      <c r="AK43" s="209">
        <v>2024.12</v>
      </c>
      <c r="AL43" s="210" t="s">
        <v>284</v>
      </c>
      <c r="AM43" s="211" t="s">
        <v>285</v>
      </c>
      <c r="AN43" s="209"/>
      <c r="AO43" s="208"/>
      <c r="AP43" s="208"/>
      <c r="AQ43" s="208"/>
      <c r="AR43" s="208"/>
      <c r="AS43" s="208"/>
      <c r="AT43" s="208"/>
      <c r="AU43" s="208"/>
      <c r="AV43" s="208"/>
      <c r="AW43" s="208"/>
      <c r="AX43" s="208"/>
      <c r="AY43" s="208"/>
      <c r="AZ43" s="250"/>
      <c r="BA43" s="208"/>
      <c r="BB43" s="208"/>
      <c r="BC43" s="250"/>
      <c r="BD43" s="208"/>
      <c r="BE43" s="208"/>
      <c r="BF43" s="250"/>
      <c r="BG43" s="208"/>
      <c r="BH43" s="208"/>
      <c r="BI43" s="250"/>
      <c r="BJ43" s="250"/>
      <c r="BK43" s="208"/>
      <c r="BL43" s="250"/>
      <c r="BM43" s="250"/>
      <c r="BN43" s="208"/>
      <c r="BO43" s="208"/>
      <c r="BP43" s="208"/>
      <c r="BQ43" s="208"/>
      <c r="BR43" s="208"/>
      <c r="BS43" s="209"/>
    </row>
    <row r="44" s="292" customFormat="1" ht="67" customHeight="1" spans="1:71">
      <c r="A44" s="209"/>
      <c r="B44" s="209" t="s">
        <v>80</v>
      </c>
      <c r="C44" s="209" t="s">
        <v>194</v>
      </c>
      <c r="D44" s="209" t="s">
        <v>286</v>
      </c>
      <c r="E44" s="209"/>
      <c r="F44" s="209"/>
      <c r="G44" s="210" t="s">
        <v>287</v>
      </c>
      <c r="H44" s="210" t="s">
        <v>287</v>
      </c>
      <c r="I44" s="209" t="s">
        <v>135</v>
      </c>
      <c r="J44" s="208" t="s">
        <v>156</v>
      </c>
      <c r="K44" s="208" t="s">
        <v>156</v>
      </c>
      <c r="L44" s="209" t="s">
        <v>86</v>
      </c>
      <c r="M44" s="209" t="s">
        <v>87</v>
      </c>
      <c r="N44" s="209" t="s">
        <v>196</v>
      </c>
      <c r="O44" s="209" t="s">
        <v>157</v>
      </c>
      <c r="P44" s="210" t="s">
        <v>288</v>
      </c>
      <c r="Q44" s="209">
        <v>1</v>
      </c>
      <c r="R44" s="208"/>
      <c r="S44" s="208">
        <v>62</v>
      </c>
      <c r="T44" s="208" t="s">
        <v>159</v>
      </c>
      <c r="U44" s="208">
        <f t="shared" si="13"/>
        <v>62</v>
      </c>
      <c r="V44" s="208">
        <f t="shared" si="14"/>
        <v>0</v>
      </c>
      <c r="W44" s="208">
        <v>0</v>
      </c>
      <c r="X44" s="208">
        <v>0</v>
      </c>
      <c r="Y44" s="208">
        <v>0</v>
      </c>
      <c r="Z44" s="208">
        <v>37.2</v>
      </c>
      <c r="AA44" s="208"/>
      <c r="AB44" s="208">
        <v>24.8</v>
      </c>
      <c r="AC44" s="208"/>
      <c r="AD44" s="208">
        <v>53</v>
      </c>
      <c r="AE44" s="208">
        <v>212</v>
      </c>
      <c r="AF44" s="208">
        <v>14</v>
      </c>
      <c r="AG44" s="208">
        <v>48</v>
      </c>
      <c r="AH44" s="208">
        <v>0</v>
      </c>
      <c r="AI44" s="208">
        <v>1</v>
      </c>
      <c r="AJ44" s="209">
        <v>2025.03</v>
      </c>
      <c r="AK44" s="209">
        <v>2025.12</v>
      </c>
      <c r="AL44" s="210" t="s">
        <v>289</v>
      </c>
      <c r="AM44" s="211" t="s">
        <v>290</v>
      </c>
      <c r="AN44" s="209"/>
      <c r="AO44" s="208"/>
      <c r="AP44" s="208"/>
      <c r="AQ44" s="208"/>
      <c r="AR44" s="208"/>
      <c r="AS44" s="208"/>
      <c r="AT44" s="208"/>
      <c r="AU44" s="208"/>
      <c r="AV44" s="208"/>
      <c r="AW44" s="208"/>
      <c r="AX44" s="208"/>
      <c r="AY44" s="208"/>
      <c r="AZ44" s="250"/>
      <c r="BA44" s="208"/>
      <c r="BB44" s="208"/>
      <c r="BC44" s="250"/>
      <c r="BD44" s="208"/>
      <c r="BE44" s="208"/>
      <c r="BF44" s="250"/>
      <c r="BG44" s="208"/>
      <c r="BH44" s="208"/>
      <c r="BI44" s="250"/>
      <c r="BJ44" s="250"/>
      <c r="BK44" s="208"/>
      <c r="BL44" s="250"/>
      <c r="BM44" s="250"/>
      <c r="BN44" s="208"/>
      <c r="BO44" s="208"/>
      <c r="BP44" s="208"/>
      <c r="BQ44" s="208"/>
      <c r="BR44" s="208"/>
      <c r="BS44" s="209"/>
    </row>
    <row r="45" s="292" customFormat="1" ht="67" customHeight="1" spans="1:71">
      <c r="A45" s="209"/>
      <c r="B45" s="209" t="s">
        <v>80</v>
      </c>
      <c r="C45" s="209" t="s">
        <v>194</v>
      </c>
      <c r="D45" s="209" t="s">
        <v>286</v>
      </c>
      <c r="E45" s="209"/>
      <c r="F45" s="209"/>
      <c r="G45" s="210" t="s">
        <v>291</v>
      </c>
      <c r="H45" s="210" t="s">
        <v>291</v>
      </c>
      <c r="I45" s="209" t="s">
        <v>135</v>
      </c>
      <c r="J45" s="208" t="s">
        <v>156</v>
      </c>
      <c r="K45" s="208" t="s">
        <v>292</v>
      </c>
      <c r="L45" s="209" t="s">
        <v>86</v>
      </c>
      <c r="M45" s="209" t="s">
        <v>118</v>
      </c>
      <c r="N45" s="209" t="s">
        <v>196</v>
      </c>
      <c r="O45" s="209" t="s">
        <v>157</v>
      </c>
      <c r="P45" s="210" t="s">
        <v>293</v>
      </c>
      <c r="Q45" s="209">
        <v>1</v>
      </c>
      <c r="R45" s="208"/>
      <c r="S45" s="208">
        <v>40</v>
      </c>
      <c r="T45" s="208" t="s">
        <v>159</v>
      </c>
      <c r="U45" s="208">
        <f t="shared" si="13"/>
        <v>40</v>
      </c>
      <c r="V45" s="208">
        <f t="shared" si="14"/>
        <v>0</v>
      </c>
      <c r="W45" s="208">
        <v>0</v>
      </c>
      <c r="X45" s="208">
        <v>0</v>
      </c>
      <c r="Y45" s="208">
        <v>0</v>
      </c>
      <c r="Z45" s="208">
        <v>24</v>
      </c>
      <c r="AA45" s="208"/>
      <c r="AB45" s="208">
        <v>16</v>
      </c>
      <c r="AC45" s="208"/>
      <c r="AD45" s="208">
        <v>34</v>
      </c>
      <c r="AE45" s="208">
        <v>129</v>
      </c>
      <c r="AF45" s="208">
        <v>5</v>
      </c>
      <c r="AG45" s="208">
        <v>23</v>
      </c>
      <c r="AH45" s="208">
        <v>0</v>
      </c>
      <c r="AI45" s="208">
        <v>1</v>
      </c>
      <c r="AJ45" s="209">
        <v>2025.03</v>
      </c>
      <c r="AK45" s="209">
        <v>2025.12</v>
      </c>
      <c r="AL45" s="210" t="s">
        <v>294</v>
      </c>
      <c r="AM45" s="211" t="s">
        <v>295</v>
      </c>
      <c r="AN45" s="209"/>
      <c r="AO45" s="208"/>
      <c r="AP45" s="208"/>
      <c r="AQ45" s="208"/>
      <c r="AR45" s="208"/>
      <c r="AS45" s="208"/>
      <c r="AT45" s="208"/>
      <c r="AU45" s="208"/>
      <c r="AV45" s="208"/>
      <c r="AW45" s="208"/>
      <c r="AX45" s="208"/>
      <c r="AY45" s="208"/>
      <c r="AZ45" s="250"/>
      <c r="BA45" s="208"/>
      <c r="BB45" s="208"/>
      <c r="BC45" s="250"/>
      <c r="BD45" s="208"/>
      <c r="BE45" s="208"/>
      <c r="BF45" s="250"/>
      <c r="BG45" s="208"/>
      <c r="BH45" s="208"/>
      <c r="BI45" s="250"/>
      <c r="BJ45" s="250"/>
      <c r="BK45" s="208"/>
      <c r="BL45" s="250"/>
      <c r="BM45" s="250"/>
      <c r="BN45" s="208"/>
      <c r="BO45" s="208"/>
      <c r="BP45" s="208"/>
      <c r="BQ45" s="208"/>
      <c r="BR45" s="208"/>
      <c r="BS45" s="209"/>
    </row>
    <row r="46" s="292" customFormat="1" ht="67" customHeight="1" spans="1:71">
      <c r="A46" s="209"/>
      <c r="B46" s="209" t="s">
        <v>80</v>
      </c>
      <c r="C46" s="209" t="s">
        <v>194</v>
      </c>
      <c r="D46" s="209" t="s">
        <v>286</v>
      </c>
      <c r="E46" s="209"/>
      <c r="F46" s="209"/>
      <c r="G46" s="210" t="s">
        <v>296</v>
      </c>
      <c r="H46" s="210" t="s">
        <v>296</v>
      </c>
      <c r="I46" s="209" t="s">
        <v>135</v>
      </c>
      <c r="J46" s="208" t="s">
        <v>156</v>
      </c>
      <c r="K46" s="208" t="s">
        <v>292</v>
      </c>
      <c r="L46" s="209" t="s">
        <v>86</v>
      </c>
      <c r="M46" s="209" t="s">
        <v>297</v>
      </c>
      <c r="N46" s="209" t="s">
        <v>196</v>
      </c>
      <c r="O46" s="209" t="s">
        <v>157</v>
      </c>
      <c r="P46" s="210" t="s">
        <v>298</v>
      </c>
      <c r="Q46" s="209">
        <v>1</v>
      </c>
      <c r="R46" s="208"/>
      <c r="S46" s="208">
        <v>40</v>
      </c>
      <c r="T46" s="208" t="s">
        <v>159</v>
      </c>
      <c r="U46" s="208">
        <f t="shared" si="13"/>
        <v>40</v>
      </c>
      <c r="V46" s="208">
        <f t="shared" si="14"/>
        <v>0</v>
      </c>
      <c r="W46" s="208">
        <v>0</v>
      </c>
      <c r="X46" s="208">
        <v>0</v>
      </c>
      <c r="Y46" s="208">
        <v>0</v>
      </c>
      <c r="Z46" s="208">
        <v>24</v>
      </c>
      <c r="AA46" s="208"/>
      <c r="AB46" s="208">
        <v>16</v>
      </c>
      <c r="AC46" s="208"/>
      <c r="AD46" s="208">
        <v>113</v>
      </c>
      <c r="AE46" s="208">
        <v>447</v>
      </c>
      <c r="AF46" s="208">
        <v>36</v>
      </c>
      <c r="AG46" s="208">
        <v>114</v>
      </c>
      <c r="AH46" s="208">
        <v>0</v>
      </c>
      <c r="AI46" s="208">
        <v>1</v>
      </c>
      <c r="AJ46" s="209">
        <v>2025.03</v>
      </c>
      <c r="AK46" s="209">
        <v>2025.12</v>
      </c>
      <c r="AL46" s="210" t="s">
        <v>299</v>
      </c>
      <c r="AM46" s="211" t="s">
        <v>300</v>
      </c>
      <c r="AN46" s="209"/>
      <c r="AO46" s="208"/>
      <c r="AP46" s="208"/>
      <c r="AQ46" s="208"/>
      <c r="AR46" s="208"/>
      <c r="AS46" s="208"/>
      <c r="AT46" s="208"/>
      <c r="AU46" s="208"/>
      <c r="AV46" s="208"/>
      <c r="AW46" s="208"/>
      <c r="AX46" s="208"/>
      <c r="AY46" s="208"/>
      <c r="AZ46" s="250"/>
      <c r="BA46" s="208"/>
      <c r="BB46" s="208"/>
      <c r="BC46" s="250"/>
      <c r="BD46" s="208"/>
      <c r="BE46" s="208"/>
      <c r="BF46" s="250"/>
      <c r="BG46" s="208"/>
      <c r="BH46" s="208"/>
      <c r="BI46" s="250"/>
      <c r="BJ46" s="250"/>
      <c r="BK46" s="208"/>
      <c r="BL46" s="250"/>
      <c r="BM46" s="250"/>
      <c r="BN46" s="208"/>
      <c r="BO46" s="208"/>
      <c r="BP46" s="208"/>
      <c r="BQ46" s="208"/>
      <c r="BR46" s="208"/>
      <c r="BS46" s="209"/>
    </row>
    <row r="47" s="292" customFormat="1" ht="67" customHeight="1" spans="1:71">
      <c r="A47" s="209"/>
      <c r="B47" s="209" t="s">
        <v>80</v>
      </c>
      <c r="C47" s="209" t="s">
        <v>194</v>
      </c>
      <c r="D47" s="209" t="s">
        <v>301</v>
      </c>
      <c r="E47" s="209"/>
      <c r="F47" s="209"/>
      <c r="G47" s="210" t="s">
        <v>302</v>
      </c>
      <c r="H47" s="210" t="s">
        <v>302</v>
      </c>
      <c r="I47" s="209" t="s">
        <v>135</v>
      </c>
      <c r="J47" s="208" t="s">
        <v>156</v>
      </c>
      <c r="K47" s="208" t="s">
        <v>292</v>
      </c>
      <c r="L47" s="209" t="s">
        <v>86</v>
      </c>
      <c r="M47" s="209" t="s">
        <v>297</v>
      </c>
      <c r="N47" s="209" t="s">
        <v>196</v>
      </c>
      <c r="O47" s="209" t="s">
        <v>112</v>
      </c>
      <c r="P47" s="210" t="s">
        <v>303</v>
      </c>
      <c r="Q47" s="209">
        <v>1</v>
      </c>
      <c r="R47" s="208"/>
      <c r="S47" s="208">
        <v>24</v>
      </c>
      <c r="T47" s="208" t="s">
        <v>159</v>
      </c>
      <c r="U47" s="208">
        <f t="shared" si="13"/>
        <v>24</v>
      </c>
      <c r="V47" s="208">
        <f t="shared" si="14"/>
        <v>0</v>
      </c>
      <c r="W47" s="208">
        <v>0</v>
      </c>
      <c r="X47" s="208">
        <v>0</v>
      </c>
      <c r="Y47" s="208">
        <v>0</v>
      </c>
      <c r="Z47" s="208">
        <v>14.4</v>
      </c>
      <c r="AA47" s="208"/>
      <c r="AB47" s="208">
        <v>9.6</v>
      </c>
      <c r="AC47" s="208"/>
      <c r="AD47" s="208">
        <v>42</v>
      </c>
      <c r="AE47" s="208">
        <v>193</v>
      </c>
      <c r="AF47" s="208">
        <v>2</v>
      </c>
      <c r="AG47" s="208">
        <v>7</v>
      </c>
      <c r="AH47" s="208">
        <v>0</v>
      </c>
      <c r="AI47" s="208">
        <v>1</v>
      </c>
      <c r="AJ47" s="209">
        <v>2025.03</v>
      </c>
      <c r="AK47" s="209">
        <v>2025.12</v>
      </c>
      <c r="AL47" s="210" t="s">
        <v>304</v>
      </c>
      <c r="AM47" s="211" t="s">
        <v>305</v>
      </c>
      <c r="AN47" s="209"/>
      <c r="AO47" s="208"/>
      <c r="AP47" s="208"/>
      <c r="AQ47" s="208"/>
      <c r="AR47" s="208"/>
      <c r="AS47" s="208"/>
      <c r="AT47" s="208"/>
      <c r="AU47" s="208"/>
      <c r="AV47" s="208"/>
      <c r="AW47" s="208"/>
      <c r="AX47" s="208"/>
      <c r="AY47" s="208"/>
      <c r="AZ47" s="250"/>
      <c r="BA47" s="208"/>
      <c r="BB47" s="208"/>
      <c r="BC47" s="250"/>
      <c r="BD47" s="208"/>
      <c r="BE47" s="208"/>
      <c r="BF47" s="250"/>
      <c r="BG47" s="208"/>
      <c r="BH47" s="208"/>
      <c r="BI47" s="250"/>
      <c r="BJ47" s="250"/>
      <c r="BK47" s="208"/>
      <c r="BL47" s="250"/>
      <c r="BM47" s="250"/>
      <c r="BN47" s="208"/>
      <c r="BO47" s="208"/>
      <c r="BP47" s="208"/>
      <c r="BQ47" s="208"/>
      <c r="BR47" s="208"/>
      <c r="BS47" s="209"/>
    </row>
    <row r="48" s="292" customFormat="1" ht="67" customHeight="1" spans="1:71">
      <c r="A48" s="209"/>
      <c r="B48" s="209" t="s">
        <v>80</v>
      </c>
      <c r="C48" s="209" t="s">
        <v>194</v>
      </c>
      <c r="D48" s="209" t="s">
        <v>306</v>
      </c>
      <c r="E48" s="209"/>
      <c r="F48" s="209"/>
      <c r="G48" s="210" t="s">
        <v>307</v>
      </c>
      <c r="H48" s="210" t="s">
        <v>307</v>
      </c>
      <c r="I48" s="209" t="s">
        <v>135</v>
      </c>
      <c r="J48" s="208" t="s">
        <v>156</v>
      </c>
      <c r="K48" s="208" t="s">
        <v>292</v>
      </c>
      <c r="L48" s="209" t="s">
        <v>86</v>
      </c>
      <c r="M48" s="209" t="s">
        <v>297</v>
      </c>
      <c r="N48" s="209" t="s">
        <v>196</v>
      </c>
      <c r="O48" s="209" t="s">
        <v>112</v>
      </c>
      <c r="P48" s="210" t="s">
        <v>308</v>
      </c>
      <c r="Q48" s="209">
        <v>1</v>
      </c>
      <c r="R48" s="208"/>
      <c r="S48" s="208">
        <v>20</v>
      </c>
      <c r="T48" s="208" t="s">
        <v>159</v>
      </c>
      <c r="U48" s="208">
        <f t="shared" si="13"/>
        <v>20</v>
      </c>
      <c r="V48" s="208">
        <f t="shared" si="14"/>
        <v>0</v>
      </c>
      <c r="W48" s="208">
        <v>0</v>
      </c>
      <c r="X48" s="208">
        <v>0</v>
      </c>
      <c r="Y48" s="208">
        <v>0</v>
      </c>
      <c r="Z48" s="208">
        <v>12</v>
      </c>
      <c r="AA48" s="208"/>
      <c r="AB48" s="208">
        <v>8</v>
      </c>
      <c r="AC48" s="208"/>
      <c r="AD48" s="208">
        <v>59</v>
      </c>
      <c r="AE48" s="208">
        <v>253</v>
      </c>
      <c r="AF48" s="208">
        <v>26</v>
      </c>
      <c r="AG48" s="208">
        <v>107</v>
      </c>
      <c r="AH48" s="208">
        <v>1</v>
      </c>
      <c r="AI48" s="208">
        <v>0</v>
      </c>
      <c r="AJ48" s="209">
        <v>2025.03</v>
      </c>
      <c r="AK48" s="209">
        <v>2025.12</v>
      </c>
      <c r="AL48" s="210" t="s">
        <v>309</v>
      </c>
      <c r="AM48" s="211" t="s">
        <v>310</v>
      </c>
      <c r="AN48" s="209"/>
      <c r="AO48" s="208"/>
      <c r="AP48" s="208"/>
      <c r="AQ48" s="208"/>
      <c r="AR48" s="208"/>
      <c r="AS48" s="208"/>
      <c r="AT48" s="208"/>
      <c r="AU48" s="208"/>
      <c r="AV48" s="208"/>
      <c r="AW48" s="208"/>
      <c r="AX48" s="208"/>
      <c r="AY48" s="208"/>
      <c r="AZ48" s="250"/>
      <c r="BA48" s="208"/>
      <c r="BB48" s="208"/>
      <c r="BC48" s="250"/>
      <c r="BD48" s="208"/>
      <c r="BE48" s="208"/>
      <c r="BF48" s="250"/>
      <c r="BG48" s="208"/>
      <c r="BH48" s="208"/>
      <c r="BI48" s="250"/>
      <c r="BJ48" s="250"/>
      <c r="BK48" s="208"/>
      <c r="BL48" s="250"/>
      <c r="BM48" s="250"/>
      <c r="BN48" s="208"/>
      <c r="BO48" s="208"/>
      <c r="BP48" s="208"/>
      <c r="BQ48" s="208"/>
      <c r="BR48" s="208"/>
      <c r="BS48" s="209"/>
    </row>
    <row r="49" s="292" customFormat="1" ht="67" customHeight="1" spans="1:71">
      <c r="A49" s="209"/>
      <c r="B49" s="209" t="s">
        <v>80</v>
      </c>
      <c r="C49" s="209" t="s">
        <v>194</v>
      </c>
      <c r="D49" s="209" t="s">
        <v>238</v>
      </c>
      <c r="E49" s="209"/>
      <c r="F49" s="209"/>
      <c r="G49" s="210" t="s">
        <v>311</v>
      </c>
      <c r="H49" s="210" t="s">
        <v>311</v>
      </c>
      <c r="I49" s="209" t="s">
        <v>135</v>
      </c>
      <c r="J49" s="208" t="s">
        <v>156</v>
      </c>
      <c r="K49" s="208" t="s">
        <v>292</v>
      </c>
      <c r="L49" s="209" t="s">
        <v>86</v>
      </c>
      <c r="M49" s="209" t="s">
        <v>297</v>
      </c>
      <c r="N49" s="209" t="s">
        <v>196</v>
      </c>
      <c r="O49" s="209" t="s">
        <v>112</v>
      </c>
      <c r="P49" s="210" t="s">
        <v>308</v>
      </c>
      <c r="Q49" s="209">
        <v>1</v>
      </c>
      <c r="R49" s="208"/>
      <c r="S49" s="208">
        <v>20</v>
      </c>
      <c r="T49" s="208" t="s">
        <v>159</v>
      </c>
      <c r="U49" s="208">
        <f t="shared" si="13"/>
        <v>20</v>
      </c>
      <c r="V49" s="208">
        <f t="shared" si="14"/>
        <v>0</v>
      </c>
      <c r="W49" s="208">
        <v>0</v>
      </c>
      <c r="X49" s="208">
        <v>0</v>
      </c>
      <c r="Y49" s="208">
        <v>0</v>
      </c>
      <c r="Z49" s="208">
        <v>12</v>
      </c>
      <c r="AA49" s="208"/>
      <c r="AB49" s="208">
        <v>8</v>
      </c>
      <c r="AC49" s="208"/>
      <c r="AD49" s="208">
        <v>29</v>
      </c>
      <c r="AE49" s="208">
        <v>143</v>
      </c>
      <c r="AF49" s="208">
        <v>17</v>
      </c>
      <c r="AG49" s="208">
        <v>80</v>
      </c>
      <c r="AH49" s="208">
        <v>1</v>
      </c>
      <c r="AI49" s="208">
        <v>0</v>
      </c>
      <c r="AJ49" s="209">
        <v>2025.03</v>
      </c>
      <c r="AK49" s="209">
        <v>2025.12</v>
      </c>
      <c r="AL49" s="210" t="s">
        <v>312</v>
      </c>
      <c r="AM49" s="211" t="s">
        <v>313</v>
      </c>
      <c r="AN49" s="209"/>
      <c r="AO49" s="208"/>
      <c r="AP49" s="208"/>
      <c r="AQ49" s="208"/>
      <c r="AR49" s="208"/>
      <c r="AS49" s="208"/>
      <c r="AT49" s="208"/>
      <c r="AU49" s="208"/>
      <c r="AV49" s="208"/>
      <c r="AW49" s="208"/>
      <c r="AX49" s="208"/>
      <c r="AY49" s="208"/>
      <c r="AZ49" s="250"/>
      <c r="BA49" s="208"/>
      <c r="BB49" s="208"/>
      <c r="BC49" s="250"/>
      <c r="BD49" s="208"/>
      <c r="BE49" s="208"/>
      <c r="BF49" s="250"/>
      <c r="BG49" s="208"/>
      <c r="BH49" s="208"/>
      <c r="BI49" s="250"/>
      <c r="BJ49" s="250"/>
      <c r="BK49" s="208"/>
      <c r="BL49" s="250"/>
      <c r="BM49" s="250"/>
      <c r="BN49" s="208"/>
      <c r="BO49" s="208"/>
      <c r="BP49" s="208"/>
      <c r="BQ49" s="208"/>
      <c r="BR49" s="208"/>
      <c r="BS49" s="209"/>
    </row>
    <row r="50" s="292" customFormat="1" ht="67" customHeight="1" spans="1:71">
      <c r="A50" s="209"/>
      <c r="B50" s="209" t="s">
        <v>80</v>
      </c>
      <c r="C50" s="209" t="s">
        <v>194</v>
      </c>
      <c r="D50" s="209" t="s">
        <v>204</v>
      </c>
      <c r="E50" s="209"/>
      <c r="F50" s="209"/>
      <c r="G50" s="210" t="s">
        <v>314</v>
      </c>
      <c r="H50" s="210" t="s">
        <v>314</v>
      </c>
      <c r="I50" s="209" t="s">
        <v>135</v>
      </c>
      <c r="J50" s="208" t="s">
        <v>156</v>
      </c>
      <c r="K50" s="208" t="s">
        <v>292</v>
      </c>
      <c r="L50" s="209" t="s">
        <v>86</v>
      </c>
      <c r="M50" s="209" t="s">
        <v>315</v>
      </c>
      <c r="N50" s="209" t="s">
        <v>196</v>
      </c>
      <c r="O50" s="209" t="s">
        <v>112</v>
      </c>
      <c r="P50" s="210" t="s">
        <v>316</v>
      </c>
      <c r="Q50" s="209">
        <v>1</v>
      </c>
      <c r="R50" s="208"/>
      <c r="S50" s="208">
        <v>74</v>
      </c>
      <c r="T50" s="208" t="s">
        <v>159</v>
      </c>
      <c r="U50" s="208">
        <f t="shared" si="13"/>
        <v>74</v>
      </c>
      <c r="V50" s="208">
        <f t="shared" si="14"/>
        <v>0</v>
      </c>
      <c r="W50" s="208">
        <v>0</v>
      </c>
      <c r="X50" s="208">
        <v>0</v>
      </c>
      <c r="Y50" s="208">
        <v>0</v>
      </c>
      <c r="Z50" s="208">
        <v>44.4</v>
      </c>
      <c r="AA50" s="208"/>
      <c r="AB50" s="208">
        <v>29.6</v>
      </c>
      <c r="AC50" s="208"/>
      <c r="AD50" s="208">
        <v>126</v>
      </c>
      <c r="AE50" s="208">
        <v>510</v>
      </c>
      <c r="AF50" s="208">
        <v>64</v>
      </c>
      <c r="AG50" s="208">
        <v>256</v>
      </c>
      <c r="AH50" s="208">
        <v>0</v>
      </c>
      <c r="AI50" s="208">
        <v>1</v>
      </c>
      <c r="AJ50" s="209">
        <v>2025.03</v>
      </c>
      <c r="AK50" s="209">
        <v>2025.12</v>
      </c>
      <c r="AL50" s="210" t="s">
        <v>317</v>
      </c>
      <c r="AM50" s="211" t="s">
        <v>318</v>
      </c>
      <c r="AN50" s="209"/>
      <c r="AO50" s="208"/>
      <c r="AP50" s="208"/>
      <c r="AQ50" s="208"/>
      <c r="AR50" s="208"/>
      <c r="AS50" s="208"/>
      <c r="AT50" s="208"/>
      <c r="AU50" s="208"/>
      <c r="AV50" s="208"/>
      <c r="AW50" s="208"/>
      <c r="AX50" s="208"/>
      <c r="AY50" s="208"/>
      <c r="AZ50" s="250"/>
      <c r="BA50" s="208"/>
      <c r="BB50" s="208"/>
      <c r="BC50" s="250"/>
      <c r="BD50" s="208"/>
      <c r="BE50" s="208"/>
      <c r="BF50" s="250"/>
      <c r="BG50" s="208"/>
      <c r="BH50" s="208"/>
      <c r="BI50" s="250"/>
      <c r="BJ50" s="250"/>
      <c r="BK50" s="208"/>
      <c r="BL50" s="250"/>
      <c r="BM50" s="250"/>
      <c r="BN50" s="208"/>
      <c r="BO50" s="208"/>
      <c r="BP50" s="208"/>
      <c r="BQ50" s="208"/>
      <c r="BR50" s="208"/>
      <c r="BS50" s="209"/>
    </row>
    <row r="51" s="293" customFormat="1" ht="62" customHeight="1" spans="1:71">
      <c r="A51" s="209"/>
      <c r="B51" s="209" t="s">
        <v>80</v>
      </c>
      <c r="C51" s="209" t="s">
        <v>194</v>
      </c>
      <c r="D51" s="209" t="s">
        <v>82</v>
      </c>
      <c r="E51" s="209"/>
      <c r="F51" s="209"/>
      <c r="G51" s="210" t="s">
        <v>319</v>
      </c>
      <c r="H51" s="210" t="s">
        <v>319</v>
      </c>
      <c r="I51" s="209" t="s">
        <v>187</v>
      </c>
      <c r="J51" s="209" t="s">
        <v>188</v>
      </c>
      <c r="K51" s="209" t="s">
        <v>188</v>
      </c>
      <c r="L51" s="209" t="s">
        <v>86</v>
      </c>
      <c r="M51" s="209" t="s">
        <v>87</v>
      </c>
      <c r="N51" s="209" t="s">
        <v>196</v>
      </c>
      <c r="O51" s="209" t="s">
        <v>189</v>
      </c>
      <c r="P51" s="210" t="s">
        <v>190</v>
      </c>
      <c r="Q51" s="209">
        <v>1</v>
      </c>
      <c r="R51" s="208"/>
      <c r="S51" s="208">
        <v>50</v>
      </c>
      <c r="T51" s="208" t="s">
        <v>65</v>
      </c>
      <c r="U51" s="208">
        <f t="shared" si="13"/>
        <v>50</v>
      </c>
      <c r="V51" s="208">
        <f t="shared" si="14"/>
        <v>0</v>
      </c>
      <c r="W51" s="208"/>
      <c r="X51" s="208"/>
      <c r="Y51" s="208"/>
      <c r="Z51" s="208"/>
      <c r="AA51" s="208"/>
      <c r="AB51" s="208">
        <v>50</v>
      </c>
      <c r="AC51" s="208"/>
      <c r="AD51" s="208">
        <v>2621</v>
      </c>
      <c r="AE51" s="208">
        <v>10483</v>
      </c>
      <c r="AF51" s="208">
        <v>951</v>
      </c>
      <c r="AG51" s="208">
        <v>4209</v>
      </c>
      <c r="AH51" s="208">
        <v>8</v>
      </c>
      <c r="AI51" s="208">
        <v>7</v>
      </c>
      <c r="AJ51" s="209">
        <v>2025.03</v>
      </c>
      <c r="AK51" s="209">
        <v>2025.12</v>
      </c>
      <c r="AL51" s="210" t="s">
        <v>191</v>
      </c>
      <c r="AM51" s="210" t="s">
        <v>192</v>
      </c>
      <c r="AN51" s="209"/>
      <c r="AO51" s="208"/>
      <c r="AP51" s="233"/>
      <c r="AQ51" s="233"/>
      <c r="AR51" s="233"/>
      <c r="AS51" s="233"/>
      <c r="AT51" s="208"/>
      <c r="AU51" s="233"/>
      <c r="AV51" s="233"/>
      <c r="AW51" s="233"/>
      <c r="AX51" s="233"/>
      <c r="AY51" s="233"/>
      <c r="AZ51" s="312"/>
      <c r="BA51" s="233"/>
      <c r="BB51" s="233"/>
      <c r="BC51" s="312"/>
      <c r="BD51" s="233"/>
      <c r="BE51" s="233"/>
      <c r="BF51" s="312"/>
      <c r="BG51" s="233"/>
      <c r="BH51" s="233"/>
      <c r="BI51" s="312"/>
      <c r="BJ51" s="250"/>
      <c r="BK51" s="233"/>
      <c r="BL51" s="250"/>
      <c r="BM51" s="250"/>
      <c r="BN51" s="233"/>
      <c r="BO51" s="233"/>
      <c r="BP51" s="233"/>
      <c r="BQ51" s="233"/>
      <c r="BR51" s="233"/>
      <c r="BS51" s="316"/>
    </row>
    <row r="52" s="194" customFormat="1" ht="30" customHeight="1" spans="1:71">
      <c r="A52" s="298"/>
      <c r="B52" s="298"/>
      <c r="C52" s="299"/>
      <c r="D52" s="299"/>
      <c r="E52" s="299"/>
      <c r="F52" s="299"/>
      <c r="G52" s="299" t="s">
        <v>320</v>
      </c>
      <c r="H52" s="299" t="s">
        <v>320</v>
      </c>
      <c r="I52" s="299"/>
      <c r="J52" s="299"/>
      <c r="K52" s="299"/>
      <c r="L52" s="299"/>
      <c r="M52" s="299"/>
      <c r="N52" s="301"/>
      <c r="O52" s="301"/>
      <c r="P52" s="301"/>
      <c r="Q52" s="299">
        <f t="shared" ref="Q52:S52" si="15">SUM(Q53:Q69)</f>
        <v>17</v>
      </c>
      <c r="R52" s="301">
        <f t="shared" si="15"/>
        <v>0</v>
      </c>
      <c r="S52" s="301">
        <f t="shared" si="15"/>
        <v>1154.958819</v>
      </c>
      <c r="T52" s="301"/>
      <c r="U52" s="301">
        <f t="shared" ref="U52:AB52" si="16">SUM(U53:U69)</f>
        <v>918.938805</v>
      </c>
      <c r="V52" s="301">
        <f t="shared" si="16"/>
        <v>386.321801</v>
      </c>
      <c r="W52" s="301">
        <f t="shared" si="16"/>
        <v>386.321801</v>
      </c>
      <c r="X52" s="301">
        <f t="shared" si="16"/>
        <v>0</v>
      </c>
      <c r="Y52" s="301">
        <f t="shared" si="16"/>
        <v>0</v>
      </c>
      <c r="Z52" s="301">
        <f t="shared" si="16"/>
        <v>238.037004</v>
      </c>
      <c r="AA52" s="301">
        <f t="shared" si="16"/>
        <v>0</v>
      </c>
      <c r="AB52" s="301">
        <f t="shared" si="16"/>
        <v>294.58</v>
      </c>
      <c r="AC52" s="301"/>
      <c r="AD52" s="299"/>
      <c r="AE52" s="299"/>
      <c r="AF52" s="299"/>
      <c r="AG52" s="299"/>
      <c r="AH52" s="299"/>
      <c r="AI52" s="299"/>
      <c r="AJ52" s="299"/>
      <c r="AK52" s="299"/>
      <c r="AL52" s="299"/>
      <c r="AM52" s="299"/>
      <c r="AN52" s="299"/>
      <c r="AO52" s="305"/>
      <c r="AP52" s="299">
        <f t="shared" ref="AP52:AT52" si="17">SUM(AP53:AP69)</f>
        <v>0</v>
      </c>
      <c r="AQ52" s="299">
        <f t="shared" si="17"/>
        <v>0</v>
      </c>
      <c r="AR52" s="299">
        <f t="shared" si="17"/>
        <v>0</v>
      </c>
      <c r="AS52" s="299">
        <f t="shared" si="17"/>
        <v>0</v>
      </c>
      <c r="AT52" s="299">
        <f t="shared" si="17"/>
        <v>0</v>
      </c>
      <c r="AU52" s="299"/>
      <c r="AV52" s="299">
        <f>SUM(AV53:AV69)</f>
        <v>0</v>
      </c>
      <c r="AW52" s="308"/>
      <c r="AX52" s="308"/>
      <c r="AY52" s="299">
        <f>SUM(AY53:AY69)</f>
        <v>0</v>
      </c>
      <c r="AZ52" s="308">
        <f>AY52/Q52</f>
        <v>0</v>
      </c>
      <c r="BA52" s="299"/>
      <c r="BB52" s="299">
        <f>SUM(BB53:BB69)</f>
        <v>0</v>
      </c>
      <c r="BC52" s="309">
        <f>BB52/Q52</f>
        <v>0</v>
      </c>
      <c r="BD52" s="299"/>
      <c r="BE52" s="299">
        <f>SUM(BE53:BE69)</f>
        <v>0</v>
      </c>
      <c r="BF52" s="308">
        <f>BE52/Q52</f>
        <v>0</v>
      </c>
      <c r="BG52" s="299"/>
      <c r="BH52" s="299">
        <f>SUM(BH53:BH69)</f>
        <v>0</v>
      </c>
      <c r="BI52" s="308">
        <f>BH52/Q52</f>
        <v>0</v>
      </c>
      <c r="BJ52" s="313"/>
      <c r="BK52" s="299">
        <f t="shared" ref="BK52:BR52" si="18">SUM(BK53:BK69)</f>
        <v>0</v>
      </c>
      <c r="BL52" s="299"/>
      <c r="BM52" s="299"/>
      <c r="BN52" s="299">
        <f t="shared" si="18"/>
        <v>0</v>
      </c>
      <c r="BO52" s="299">
        <f t="shared" si="18"/>
        <v>0</v>
      </c>
      <c r="BP52" s="299">
        <f t="shared" si="18"/>
        <v>0</v>
      </c>
      <c r="BQ52" s="299">
        <f t="shared" si="18"/>
        <v>0</v>
      </c>
      <c r="BR52" s="299">
        <f t="shared" si="18"/>
        <v>0</v>
      </c>
      <c r="BS52" s="299"/>
    </row>
    <row r="53" s="195" customFormat="1" ht="67" customHeight="1" spans="1:71">
      <c r="A53" s="209"/>
      <c r="B53" s="209" t="s">
        <v>80</v>
      </c>
      <c r="C53" s="209" t="s">
        <v>321</v>
      </c>
      <c r="D53" s="209" t="s">
        <v>82</v>
      </c>
      <c r="E53" s="209"/>
      <c r="F53" s="209"/>
      <c r="G53" s="210" t="s">
        <v>322</v>
      </c>
      <c r="H53" s="210" t="s">
        <v>322</v>
      </c>
      <c r="I53" s="209" t="s">
        <v>84</v>
      </c>
      <c r="J53" s="208" t="s">
        <v>85</v>
      </c>
      <c r="K53" s="208" t="s">
        <v>85</v>
      </c>
      <c r="L53" s="209" t="s">
        <v>86</v>
      </c>
      <c r="M53" s="209" t="s">
        <v>87</v>
      </c>
      <c r="N53" s="209" t="s">
        <v>323</v>
      </c>
      <c r="O53" s="209" t="s">
        <v>89</v>
      </c>
      <c r="P53" s="211" t="s">
        <v>90</v>
      </c>
      <c r="Q53" s="209">
        <v>1</v>
      </c>
      <c r="R53" s="208"/>
      <c r="S53" s="208">
        <v>200</v>
      </c>
      <c r="T53" s="208" t="s">
        <v>91</v>
      </c>
      <c r="U53" s="208">
        <f t="shared" ref="U53:U69" si="19">V53+Z53+AA53+AB53</f>
        <v>120</v>
      </c>
      <c r="V53" s="208">
        <f t="shared" ref="V53:V69" si="20">W53+X53+Y53</f>
        <v>120</v>
      </c>
      <c r="W53" s="208">
        <v>120</v>
      </c>
      <c r="X53" s="208">
        <v>0</v>
      </c>
      <c r="Y53" s="208">
        <v>0</v>
      </c>
      <c r="Z53" s="208">
        <v>0</v>
      </c>
      <c r="AA53" s="208"/>
      <c r="AB53" s="208"/>
      <c r="AC53" s="208"/>
      <c r="AD53" s="208">
        <v>270</v>
      </c>
      <c r="AE53" s="208">
        <v>1161</v>
      </c>
      <c r="AF53" s="208">
        <v>270</v>
      </c>
      <c r="AG53" s="208">
        <v>1161</v>
      </c>
      <c r="AH53" s="208">
        <v>6</v>
      </c>
      <c r="AI53" s="208">
        <v>7</v>
      </c>
      <c r="AJ53" s="209">
        <v>2025.03</v>
      </c>
      <c r="AK53" s="209">
        <v>2025.12</v>
      </c>
      <c r="AL53" s="210" t="s">
        <v>92</v>
      </c>
      <c r="AM53" s="211" t="s">
        <v>324</v>
      </c>
      <c r="AN53" s="209"/>
      <c r="AO53" s="208"/>
      <c r="AP53" s="306"/>
      <c r="AQ53" s="233"/>
      <c r="AR53" s="233"/>
      <c r="AS53" s="233"/>
      <c r="AT53" s="208"/>
      <c r="AU53" s="233"/>
      <c r="AV53" s="233"/>
      <c r="AW53" s="306"/>
      <c r="AX53" s="306"/>
      <c r="AY53" s="306"/>
      <c r="AZ53" s="236"/>
      <c r="BA53" s="306"/>
      <c r="BB53" s="233"/>
      <c r="BC53" s="236"/>
      <c r="BD53" s="235"/>
      <c r="BE53" s="235"/>
      <c r="BF53" s="236"/>
      <c r="BG53" s="235"/>
      <c r="BH53" s="235"/>
      <c r="BI53" s="236"/>
      <c r="BJ53" s="250"/>
      <c r="BK53" s="233"/>
      <c r="BL53" s="250"/>
      <c r="BM53" s="250"/>
      <c r="BN53" s="233"/>
      <c r="BO53" s="233"/>
      <c r="BP53" s="233"/>
      <c r="BQ53" s="233"/>
      <c r="BR53" s="233"/>
      <c r="BS53" s="254"/>
    </row>
    <row r="54" s="195" customFormat="1" ht="67" customHeight="1" spans="1:71">
      <c r="A54" s="209"/>
      <c r="B54" s="209" t="s">
        <v>80</v>
      </c>
      <c r="C54" s="209" t="s">
        <v>321</v>
      </c>
      <c r="D54" s="209" t="s">
        <v>325</v>
      </c>
      <c r="E54" s="209"/>
      <c r="F54" s="209"/>
      <c r="G54" s="210" t="s">
        <v>326</v>
      </c>
      <c r="H54" s="210" t="s">
        <v>326</v>
      </c>
      <c r="I54" s="209" t="s">
        <v>84</v>
      </c>
      <c r="J54" s="208" t="s">
        <v>96</v>
      </c>
      <c r="K54" s="208" t="s">
        <v>97</v>
      </c>
      <c r="L54" s="209" t="s">
        <v>86</v>
      </c>
      <c r="M54" s="209" t="s">
        <v>327</v>
      </c>
      <c r="N54" s="209" t="s">
        <v>323</v>
      </c>
      <c r="O54" s="209" t="s">
        <v>112</v>
      </c>
      <c r="P54" s="211" t="s">
        <v>328</v>
      </c>
      <c r="Q54" s="209">
        <v>1</v>
      </c>
      <c r="R54" s="208"/>
      <c r="S54" s="208">
        <v>52</v>
      </c>
      <c r="T54" s="208" t="s">
        <v>91</v>
      </c>
      <c r="U54" s="208">
        <f t="shared" si="19"/>
        <v>20</v>
      </c>
      <c r="V54" s="208">
        <f t="shared" si="20"/>
        <v>0</v>
      </c>
      <c r="W54" s="208">
        <v>0</v>
      </c>
      <c r="X54" s="208">
        <v>0</v>
      </c>
      <c r="Y54" s="208">
        <v>0</v>
      </c>
      <c r="Z54" s="208">
        <v>20</v>
      </c>
      <c r="AA54" s="208"/>
      <c r="AB54" s="208"/>
      <c r="AC54" s="208"/>
      <c r="AD54" s="208">
        <v>156</v>
      </c>
      <c r="AE54" s="208">
        <v>566</v>
      </c>
      <c r="AF54" s="208">
        <v>26</v>
      </c>
      <c r="AG54" s="208">
        <v>96</v>
      </c>
      <c r="AH54" s="208">
        <v>1</v>
      </c>
      <c r="AI54" s="208"/>
      <c r="AJ54" s="209">
        <v>2025.03</v>
      </c>
      <c r="AK54" s="209">
        <v>2025.12</v>
      </c>
      <c r="AL54" s="210" t="s">
        <v>329</v>
      </c>
      <c r="AM54" s="211" t="s">
        <v>330</v>
      </c>
      <c r="AN54" s="209"/>
      <c r="AO54" s="208"/>
      <c r="AP54" s="306"/>
      <c r="AQ54" s="233"/>
      <c r="AR54" s="233"/>
      <c r="AS54" s="233"/>
      <c r="AT54" s="208"/>
      <c r="AU54" s="233"/>
      <c r="AV54" s="233"/>
      <c r="AW54" s="306"/>
      <c r="AX54" s="306"/>
      <c r="AY54" s="306"/>
      <c r="AZ54" s="236"/>
      <c r="BA54" s="306"/>
      <c r="BB54" s="233"/>
      <c r="BC54" s="236"/>
      <c r="BD54" s="235"/>
      <c r="BE54" s="235"/>
      <c r="BF54" s="236"/>
      <c r="BG54" s="235"/>
      <c r="BH54" s="235"/>
      <c r="BI54" s="236"/>
      <c r="BJ54" s="250"/>
      <c r="BK54" s="233"/>
      <c r="BL54" s="250"/>
      <c r="BM54" s="250"/>
      <c r="BN54" s="233"/>
      <c r="BO54" s="233"/>
      <c r="BP54" s="233"/>
      <c r="BQ54" s="233"/>
      <c r="BR54" s="233"/>
      <c r="BS54" s="254"/>
    </row>
    <row r="55" s="195" customFormat="1" ht="67" customHeight="1" spans="1:71">
      <c r="A55" s="209"/>
      <c r="B55" s="209" t="s">
        <v>80</v>
      </c>
      <c r="C55" s="209" t="s">
        <v>321</v>
      </c>
      <c r="D55" s="209" t="s">
        <v>325</v>
      </c>
      <c r="E55" s="209"/>
      <c r="F55" s="209"/>
      <c r="G55" s="210" t="s">
        <v>331</v>
      </c>
      <c r="H55" s="210" t="s">
        <v>331</v>
      </c>
      <c r="I55" s="209" t="s">
        <v>84</v>
      </c>
      <c r="J55" s="208" t="s">
        <v>96</v>
      </c>
      <c r="K55" s="208" t="s">
        <v>97</v>
      </c>
      <c r="L55" s="209" t="s">
        <v>86</v>
      </c>
      <c r="M55" s="209" t="s">
        <v>332</v>
      </c>
      <c r="N55" s="209" t="s">
        <v>323</v>
      </c>
      <c r="O55" s="209" t="s">
        <v>112</v>
      </c>
      <c r="P55" s="211" t="s">
        <v>333</v>
      </c>
      <c r="Q55" s="209">
        <v>1</v>
      </c>
      <c r="R55" s="208"/>
      <c r="S55" s="208">
        <v>41</v>
      </c>
      <c r="T55" s="208" t="s">
        <v>91</v>
      </c>
      <c r="U55" s="208">
        <f t="shared" si="19"/>
        <v>17</v>
      </c>
      <c r="V55" s="208">
        <f t="shared" si="20"/>
        <v>0</v>
      </c>
      <c r="W55" s="208">
        <v>0</v>
      </c>
      <c r="X55" s="208">
        <v>0</v>
      </c>
      <c r="Y55" s="208">
        <v>0</v>
      </c>
      <c r="Z55" s="208">
        <v>17</v>
      </c>
      <c r="AA55" s="208"/>
      <c r="AB55" s="208"/>
      <c r="AC55" s="208"/>
      <c r="AD55" s="208">
        <v>93</v>
      </c>
      <c r="AE55" s="208">
        <v>401</v>
      </c>
      <c r="AF55" s="208">
        <v>36</v>
      </c>
      <c r="AG55" s="208">
        <v>173</v>
      </c>
      <c r="AH55" s="208">
        <v>1</v>
      </c>
      <c r="AI55" s="208"/>
      <c r="AJ55" s="209">
        <v>2025.03</v>
      </c>
      <c r="AK55" s="209">
        <v>2025.12</v>
      </c>
      <c r="AL55" s="210" t="s">
        <v>334</v>
      </c>
      <c r="AM55" s="211" t="s">
        <v>335</v>
      </c>
      <c r="AN55" s="209"/>
      <c r="AO55" s="208"/>
      <c r="AP55" s="306"/>
      <c r="AQ55" s="233"/>
      <c r="AR55" s="233"/>
      <c r="AS55" s="233"/>
      <c r="AT55" s="208"/>
      <c r="AU55" s="233"/>
      <c r="AV55" s="233"/>
      <c r="AW55" s="306"/>
      <c r="AX55" s="306"/>
      <c r="AY55" s="306"/>
      <c r="AZ55" s="236"/>
      <c r="BA55" s="306"/>
      <c r="BB55" s="233"/>
      <c r="BC55" s="236"/>
      <c r="BD55" s="235"/>
      <c r="BE55" s="235"/>
      <c r="BF55" s="236"/>
      <c r="BG55" s="235"/>
      <c r="BH55" s="235"/>
      <c r="BI55" s="236"/>
      <c r="BJ55" s="250"/>
      <c r="BK55" s="233"/>
      <c r="BL55" s="250"/>
      <c r="BM55" s="250"/>
      <c r="BN55" s="233"/>
      <c r="BO55" s="233"/>
      <c r="BP55" s="233"/>
      <c r="BQ55" s="233"/>
      <c r="BR55" s="233"/>
      <c r="BS55" s="254"/>
    </row>
    <row r="56" s="195" customFormat="1" ht="67" customHeight="1" spans="1:71">
      <c r="A56" s="209"/>
      <c r="B56" s="209" t="s">
        <v>80</v>
      </c>
      <c r="C56" s="209" t="s">
        <v>321</v>
      </c>
      <c r="D56" s="209" t="s">
        <v>325</v>
      </c>
      <c r="E56" s="209"/>
      <c r="F56" s="209"/>
      <c r="G56" s="210" t="s">
        <v>336</v>
      </c>
      <c r="H56" s="210" t="s">
        <v>336</v>
      </c>
      <c r="I56" s="209" t="s">
        <v>84</v>
      </c>
      <c r="J56" s="208" t="s">
        <v>96</v>
      </c>
      <c r="K56" s="208" t="s">
        <v>97</v>
      </c>
      <c r="L56" s="209" t="s">
        <v>86</v>
      </c>
      <c r="M56" s="209" t="s">
        <v>337</v>
      </c>
      <c r="N56" s="209" t="s">
        <v>323</v>
      </c>
      <c r="O56" s="209" t="s">
        <v>112</v>
      </c>
      <c r="P56" s="211" t="s">
        <v>338</v>
      </c>
      <c r="Q56" s="209">
        <v>1</v>
      </c>
      <c r="R56" s="208"/>
      <c r="S56" s="208">
        <v>37</v>
      </c>
      <c r="T56" s="208" t="s">
        <v>91</v>
      </c>
      <c r="U56" s="208">
        <f t="shared" si="19"/>
        <v>13</v>
      </c>
      <c r="V56" s="208">
        <f t="shared" si="20"/>
        <v>0</v>
      </c>
      <c r="W56" s="208">
        <v>0</v>
      </c>
      <c r="X56" s="208">
        <v>0</v>
      </c>
      <c r="Y56" s="208">
        <v>0</v>
      </c>
      <c r="Z56" s="208">
        <v>13</v>
      </c>
      <c r="AA56" s="208"/>
      <c r="AB56" s="208"/>
      <c r="AC56" s="208"/>
      <c r="AD56" s="208">
        <v>47</v>
      </c>
      <c r="AE56" s="208">
        <v>189</v>
      </c>
      <c r="AF56" s="208">
        <v>11</v>
      </c>
      <c r="AG56" s="208">
        <v>41</v>
      </c>
      <c r="AH56" s="208">
        <v>1</v>
      </c>
      <c r="AI56" s="208"/>
      <c r="AJ56" s="209">
        <v>2025.03</v>
      </c>
      <c r="AK56" s="209">
        <v>2025.12</v>
      </c>
      <c r="AL56" s="210" t="s">
        <v>339</v>
      </c>
      <c r="AM56" s="211" t="s">
        <v>340</v>
      </c>
      <c r="AN56" s="209"/>
      <c r="AO56" s="208"/>
      <c r="AP56" s="306"/>
      <c r="AQ56" s="233"/>
      <c r="AR56" s="233"/>
      <c r="AS56" s="233"/>
      <c r="AT56" s="208"/>
      <c r="AU56" s="233"/>
      <c r="AV56" s="233"/>
      <c r="AW56" s="306"/>
      <c r="AX56" s="306"/>
      <c r="AY56" s="306"/>
      <c r="AZ56" s="236"/>
      <c r="BA56" s="306"/>
      <c r="BB56" s="233"/>
      <c r="BC56" s="236"/>
      <c r="BD56" s="235"/>
      <c r="BE56" s="235"/>
      <c r="BF56" s="236"/>
      <c r="BG56" s="235"/>
      <c r="BH56" s="235"/>
      <c r="BI56" s="236"/>
      <c r="BJ56" s="250"/>
      <c r="BK56" s="233"/>
      <c r="BL56" s="250"/>
      <c r="BM56" s="250"/>
      <c r="BN56" s="233"/>
      <c r="BO56" s="233"/>
      <c r="BP56" s="233"/>
      <c r="BQ56" s="233"/>
      <c r="BR56" s="233"/>
      <c r="BS56" s="254"/>
    </row>
    <row r="57" s="195" customFormat="1" ht="67" customHeight="1" spans="1:71">
      <c r="A57" s="209"/>
      <c r="B57" s="209" t="s">
        <v>80</v>
      </c>
      <c r="C57" s="209" t="s">
        <v>321</v>
      </c>
      <c r="D57" s="209" t="s">
        <v>82</v>
      </c>
      <c r="E57" s="209"/>
      <c r="F57" s="209"/>
      <c r="G57" s="210" t="s">
        <v>341</v>
      </c>
      <c r="H57" s="210" t="s">
        <v>341</v>
      </c>
      <c r="I57" s="209" t="s">
        <v>123</v>
      </c>
      <c r="J57" s="208" t="s">
        <v>124</v>
      </c>
      <c r="K57" s="208" t="s">
        <v>124</v>
      </c>
      <c r="L57" s="209" t="s">
        <v>86</v>
      </c>
      <c r="M57" s="209" t="s">
        <v>87</v>
      </c>
      <c r="N57" s="209" t="s">
        <v>323</v>
      </c>
      <c r="O57" s="209" t="s">
        <v>125</v>
      </c>
      <c r="P57" s="211" t="s">
        <v>126</v>
      </c>
      <c r="Q57" s="209">
        <v>1</v>
      </c>
      <c r="R57" s="208"/>
      <c r="S57" s="208">
        <v>15</v>
      </c>
      <c r="T57" s="208" t="s">
        <v>91</v>
      </c>
      <c r="U57" s="208">
        <f t="shared" si="19"/>
        <v>10</v>
      </c>
      <c r="V57" s="208">
        <f t="shared" si="20"/>
        <v>10</v>
      </c>
      <c r="W57" s="208">
        <v>10</v>
      </c>
      <c r="X57" s="208">
        <v>0</v>
      </c>
      <c r="Y57" s="208">
        <v>0</v>
      </c>
      <c r="Z57" s="208">
        <v>0</v>
      </c>
      <c r="AA57" s="208"/>
      <c r="AB57" s="208"/>
      <c r="AC57" s="208"/>
      <c r="AD57" s="208"/>
      <c r="AE57" s="208">
        <v>333</v>
      </c>
      <c r="AF57" s="208"/>
      <c r="AG57" s="208">
        <v>333</v>
      </c>
      <c r="AH57" s="208">
        <v>6</v>
      </c>
      <c r="AI57" s="208">
        <v>7</v>
      </c>
      <c r="AJ57" s="209">
        <v>2025.03</v>
      </c>
      <c r="AK57" s="209">
        <v>2025.12</v>
      </c>
      <c r="AL57" s="210" t="s">
        <v>342</v>
      </c>
      <c r="AM57" s="211" t="s">
        <v>342</v>
      </c>
      <c r="AN57" s="209"/>
      <c r="AO57" s="208"/>
      <c r="AP57" s="306"/>
      <c r="AQ57" s="233"/>
      <c r="AR57" s="233"/>
      <c r="AS57" s="233"/>
      <c r="AT57" s="208"/>
      <c r="AU57" s="233"/>
      <c r="AV57" s="233"/>
      <c r="AW57" s="306"/>
      <c r="AX57" s="306"/>
      <c r="AY57" s="306"/>
      <c r="AZ57" s="236"/>
      <c r="BA57" s="306"/>
      <c r="BB57" s="233"/>
      <c r="BC57" s="236"/>
      <c r="BD57" s="235"/>
      <c r="BE57" s="235"/>
      <c r="BF57" s="236"/>
      <c r="BG57" s="235"/>
      <c r="BH57" s="235"/>
      <c r="BI57" s="236"/>
      <c r="BJ57" s="250"/>
      <c r="BK57" s="233"/>
      <c r="BL57" s="250"/>
      <c r="BM57" s="250"/>
      <c r="BN57" s="233"/>
      <c r="BO57" s="233"/>
      <c r="BP57" s="233"/>
      <c r="BQ57" s="233"/>
      <c r="BR57" s="233"/>
      <c r="BS57" s="254"/>
    </row>
    <row r="58" s="195" customFormat="1" ht="67" customHeight="1" spans="1:71">
      <c r="A58" s="209"/>
      <c r="B58" s="209" t="s">
        <v>80</v>
      </c>
      <c r="C58" s="209" t="s">
        <v>321</v>
      </c>
      <c r="D58" s="209" t="s">
        <v>82</v>
      </c>
      <c r="E58" s="209"/>
      <c r="F58" s="209"/>
      <c r="G58" s="210" t="s">
        <v>343</v>
      </c>
      <c r="H58" s="210" t="s">
        <v>343</v>
      </c>
      <c r="I58" s="209" t="s">
        <v>123</v>
      </c>
      <c r="J58" s="208" t="s">
        <v>129</v>
      </c>
      <c r="K58" s="208" t="s">
        <v>129</v>
      </c>
      <c r="L58" s="209" t="s">
        <v>86</v>
      </c>
      <c r="M58" s="209" t="s">
        <v>87</v>
      </c>
      <c r="N58" s="209" t="s">
        <v>323</v>
      </c>
      <c r="O58" s="209" t="s">
        <v>130</v>
      </c>
      <c r="P58" s="211" t="s">
        <v>131</v>
      </c>
      <c r="Q58" s="209">
        <v>1</v>
      </c>
      <c r="R58" s="208"/>
      <c r="S58" s="208">
        <v>23</v>
      </c>
      <c r="T58" s="208" t="s">
        <v>91</v>
      </c>
      <c r="U58" s="208">
        <f t="shared" si="19"/>
        <v>23</v>
      </c>
      <c r="V58" s="208">
        <f t="shared" si="20"/>
        <v>23</v>
      </c>
      <c r="W58" s="208">
        <v>23</v>
      </c>
      <c r="X58" s="208">
        <v>0</v>
      </c>
      <c r="Y58" s="208">
        <v>0</v>
      </c>
      <c r="Z58" s="208">
        <v>0</v>
      </c>
      <c r="AA58" s="208"/>
      <c r="AB58" s="208"/>
      <c r="AC58" s="208"/>
      <c r="AD58" s="208"/>
      <c r="AE58" s="208">
        <v>460</v>
      </c>
      <c r="AF58" s="208"/>
      <c r="AG58" s="208">
        <v>460</v>
      </c>
      <c r="AH58" s="208">
        <v>6</v>
      </c>
      <c r="AI58" s="208">
        <v>7</v>
      </c>
      <c r="AJ58" s="209">
        <v>2025.03</v>
      </c>
      <c r="AK58" s="209">
        <v>2025.12</v>
      </c>
      <c r="AL58" s="210" t="s">
        <v>344</v>
      </c>
      <c r="AM58" s="211" t="s">
        <v>344</v>
      </c>
      <c r="AN58" s="209"/>
      <c r="AO58" s="208"/>
      <c r="AP58" s="306"/>
      <c r="AQ58" s="233"/>
      <c r="AR58" s="233"/>
      <c r="AS58" s="233"/>
      <c r="AT58" s="208"/>
      <c r="AU58" s="233"/>
      <c r="AV58" s="233"/>
      <c r="AW58" s="306"/>
      <c r="AX58" s="306"/>
      <c r="AY58" s="306"/>
      <c r="AZ58" s="236"/>
      <c r="BA58" s="306"/>
      <c r="BB58" s="233"/>
      <c r="BC58" s="236"/>
      <c r="BD58" s="235"/>
      <c r="BE58" s="235"/>
      <c r="BF58" s="236"/>
      <c r="BG58" s="235"/>
      <c r="BH58" s="235"/>
      <c r="BI58" s="236"/>
      <c r="BJ58" s="250"/>
      <c r="BK58" s="233"/>
      <c r="BL58" s="250"/>
      <c r="BM58" s="250"/>
      <c r="BN58" s="233"/>
      <c r="BO58" s="233"/>
      <c r="BP58" s="233"/>
      <c r="BQ58" s="233"/>
      <c r="BR58" s="233"/>
      <c r="BS58" s="254"/>
    </row>
    <row r="59" s="195" customFormat="1" ht="67" customHeight="1" spans="1:71">
      <c r="A59" s="209"/>
      <c r="B59" s="209" t="s">
        <v>80</v>
      </c>
      <c r="C59" s="209" t="s">
        <v>321</v>
      </c>
      <c r="D59" s="209" t="s">
        <v>345</v>
      </c>
      <c r="E59" s="209"/>
      <c r="F59" s="209"/>
      <c r="G59" s="210" t="s">
        <v>346</v>
      </c>
      <c r="H59" s="210" t="s">
        <v>346</v>
      </c>
      <c r="I59" s="209" t="s">
        <v>135</v>
      </c>
      <c r="J59" s="208" t="s">
        <v>136</v>
      </c>
      <c r="K59" s="208" t="s">
        <v>144</v>
      </c>
      <c r="L59" s="209" t="s">
        <v>86</v>
      </c>
      <c r="M59" s="209" t="s">
        <v>347</v>
      </c>
      <c r="N59" s="209" t="s">
        <v>323</v>
      </c>
      <c r="O59" s="209" t="s">
        <v>112</v>
      </c>
      <c r="P59" s="211" t="s">
        <v>348</v>
      </c>
      <c r="Q59" s="209">
        <v>1</v>
      </c>
      <c r="R59" s="208"/>
      <c r="S59" s="208">
        <v>11</v>
      </c>
      <c r="T59" s="208" t="s">
        <v>91</v>
      </c>
      <c r="U59" s="208">
        <f t="shared" si="19"/>
        <v>11</v>
      </c>
      <c r="V59" s="208">
        <f t="shared" si="20"/>
        <v>11</v>
      </c>
      <c r="W59" s="208">
        <v>11</v>
      </c>
      <c r="X59" s="208">
        <v>0</v>
      </c>
      <c r="Y59" s="208">
        <v>0</v>
      </c>
      <c r="Z59" s="208">
        <v>0</v>
      </c>
      <c r="AA59" s="208"/>
      <c r="AB59" s="208"/>
      <c r="AC59" s="208"/>
      <c r="AD59" s="208">
        <v>226</v>
      </c>
      <c r="AE59" s="208">
        <v>967</v>
      </c>
      <c r="AF59" s="208">
        <v>47</v>
      </c>
      <c r="AG59" s="208">
        <v>181</v>
      </c>
      <c r="AH59" s="208">
        <v>1</v>
      </c>
      <c r="AI59" s="208"/>
      <c r="AJ59" s="209">
        <v>2025.03</v>
      </c>
      <c r="AK59" s="209">
        <v>2025.12</v>
      </c>
      <c r="AL59" s="210" t="s">
        <v>349</v>
      </c>
      <c r="AM59" s="211" t="s">
        <v>350</v>
      </c>
      <c r="AN59" s="209"/>
      <c r="AO59" s="208"/>
      <c r="AP59" s="306"/>
      <c r="AQ59" s="233"/>
      <c r="AR59" s="233"/>
      <c r="AS59" s="233"/>
      <c r="AT59" s="208"/>
      <c r="AU59" s="233"/>
      <c r="AV59" s="233"/>
      <c r="AW59" s="306"/>
      <c r="AX59" s="306"/>
      <c r="AY59" s="306"/>
      <c r="AZ59" s="236"/>
      <c r="BA59" s="306"/>
      <c r="BB59" s="233"/>
      <c r="BC59" s="236"/>
      <c r="BD59" s="235"/>
      <c r="BE59" s="235"/>
      <c r="BF59" s="236"/>
      <c r="BG59" s="235"/>
      <c r="BH59" s="235"/>
      <c r="BI59" s="236"/>
      <c r="BJ59" s="250"/>
      <c r="BK59" s="233"/>
      <c r="BL59" s="250"/>
      <c r="BM59" s="250"/>
      <c r="BN59" s="233"/>
      <c r="BO59" s="233"/>
      <c r="BP59" s="233"/>
      <c r="BQ59" s="233"/>
      <c r="BR59" s="233"/>
      <c r="BS59" s="254"/>
    </row>
    <row r="60" s="195" customFormat="1" ht="67" customHeight="1" spans="1:71">
      <c r="A60" s="209"/>
      <c r="B60" s="209" t="s">
        <v>80</v>
      </c>
      <c r="C60" s="209" t="s">
        <v>321</v>
      </c>
      <c r="D60" s="209" t="s">
        <v>351</v>
      </c>
      <c r="E60" s="209"/>
      <c r="F60" s="209"/>
      <c r="G60" s="210" t="s">
        <v>352</v>
      </c>
      <c r="H60" s="210" t="s">
        <v>352</v>
      </c>
      <c r="I60" s="209" t="s">
        <v>135</v>
      </c>
      <c r="J60" s="208" t="s">
        <v>136</v>
      </c>
      <c r="K60" s="208" t="s">
        <v>144</v>
      </c>
      <c r="L60" s="209" t="s">
        <v>86</v>
      </c>
      <c r="M60" s="209" t="s">
        <v>353</v>
      </c>
      <c r="N60" s="209" t="s">
        <v>323</v>
      </c>
      <c r="O60" s="209" t="s">
        <v>112</v>
      </c>
      <c r="P60" s="211" t="s">
        <v>354</v>
      </c>
      <c r="Q60" s="209">
        <v>1</v>
      </c>
      <c r="R60" s="208"/>
      <c r="S60" s="208">
        <v>45</v>
      </c>
      <c r="T60" s="208" t="s">
        <v>91</v>
      </c>
      <c r="U60" s="208">
        <f t="shared" si="19"/>
        <v>45</v>
      </c>
      <c r="V60" s="208">
        <f t="shared" si="20"/>
        <v>45</v>
      </c>
      <c r="W60" s="208">
        <v>45</v>
      </c>
      <c r="X60" s="208">
        <v>0</v>
      </c>
      <c r="Y60" s="208">
        <v>0</v>
      </c>
      <c r="Z60" s="208">
        <v>0</v>
      </c>
      <c r="AA60" s="208"/>
      <c r="AB60" s="208"/>
      <c r="AC60" s="208"/>
      <c r="AD60" s="208">
        <v>98</v>
      </c>
      <c r="AE60" s="208">
        <v>401</v>
      </c>
      <c r="AF60" s="208">
        <v>24</v>
      </c>
      <c r="AG60" s="208">
        <v>98</v>
      </c>
      <c r="AH60" s="208"/>
      <c r="AI60" s="208">
        <v>1</v>
      </c>
      <c r="AJ60" s="209">
        <v>2025.03</v>
      </c>
      <c r="AK60" s="209">
        <v>2025.12</v>
      </c>
      <c r="AL60" s="210" t="s">
        <v>355</v>
      </c>
      <c r="AM60" s="211" t="s">
        <v>356</v>
      </c>
      <c r="AN60" s="209"/>
      <c r="AO60" s="208"/>
      <c r="AP60" s="306"/>
      <c r="AQ60" s="233"/>
      <c r="AR60" s="233"/>
      <c r="AS60" s="233"/>
      <c r="AT60" s="208"/>
      <c r="AU60" s="233"/>
      <c r="AV60" s="233"/>
      <c r="AW60" s="306"/>
      <c r="AX60" s="306"/>
      <c r="AY60" s="306"/>
      <c r="AZ60" s="236"/>
      <c r="BA60" s="306"/>
      <c r="BB60" s="233"/>
      <c r="BC60" s="236"/>
      <c r="BD60" s="235"/>
      <c r="BE60" s="235"/>
      <c r="BF60" s="236"/>
      <c r="BG60" s="235"/>
      <c r="BH60" s="235"/>
      <c r="BI60" s="236"/>
      <c r="BJ60" s="250"/>
      <c r="BK60" s="233"/>
      <c r="BL60" s="250"/>
      <c r="BM60" s="250"/>
      <c r="BN60" s="233"/>
      <c r="BO60" s="233"/>
      <c r="BP60" s="233"/>
      <c r="BQ60" s="233"/>
      <c r="BR60" s="233"/>
      <c r="BS60" s="254"/>
    </row>
    <row r="61" s="195" customFormat="1" ht="67" customHeight="1" spans="1:71">
      <c r="A61" s="209"/>
      <c r="B61" s="209" t="s">
        <v>80</v>
      </c>
      <c r="C61" s="209" t="s">
        <v>321</v>
      </c>
      <c r="D61" s="209" t="s">
        <v>357</v>
      </c>
      <c r="E61" s="209"/>
      <c r="F61" s="209"/>
      <c r="G61" s="210" t="s">
        <v>358</v>
      </c>
      <c r="H61" s="210" t="s">
        <v>358</v>
      </c>
      <c r="I61" s="209" t="s">
        <v>135</v>
      </c>
      <c r="J61" s="208" t="s">
        <v>136</v>
      </c>
      <c r="K61" s="208" t="s">
        <v>144</v>
      </c>
      <c r="L61" s="209" t="s">
        <v>86</v>
      </c>
      <c r="M61" s="209" t="s">
        <v>359</v>
      </c>
      <c r="N61" s="209" t="s">
        <v>323</v>
      </c>
      <c r="O61" s="209" t="s">
        <v>112</v>
      </c>
      <c r="P61" s="211" t="s">
        <v>360</v>
      </c>
      <c r="Q61" s="209">
        <v>1</v>
      </c>
      <c r="R61" s="208"/>
      <c r="S61" s="208">
        <v>53</v>
      </c>
      <c r="T61" s="208" t="s">
        <v>91</v>
      </c>
      <c r="U61" s="208">
        <f t="shared" si="19"/>
        <v>53</v>
      </c>
      <c r="V61" s="208">
        <f t="shared" si="20"/>
        <v>53</v>
      </c>
      <c r="W61" s="208">
        <v>53</v>
      </c>
      <c r="X61" s="208">
        <v>0</v>
      </c>
      <c r="Y61" s="208">
        <v>0</v>
      </c>
      <c r="Z61" s="208">
        <v>0</v>
      </c>
      <c r="AA61" s="208"/>
      <c r="AB61" s="208"/>
      <c r="AC61" s="208"/>
      <c r="AD61" s="208">
        <v>565</v>
      </c>
      <c r="AE61" s="208">
        <v>1356</v>
      </c>
      <c r="AF61" s="208">
        <v>68</v>
      </c>
      <c r="AG61" s="208">
        <v>245</v>
      </c>
      <c r="AH61" s="208">
        <v>1</v>
      </c>
      <c r="AI61" s="208"/>
      <c r="AJ61" s="209">
        <v>2025.03</v>
      </c>
      <c r="AK61" s="209">
        <v>2025.12</v>
      </c>
      <c r="AL61" s="210" t="s">
        <v>361</v>
      </c>
      <c r="AM61" s="211" t="s">
        <v>362</v>
      </c>
      <c r="AN61" s="209"/>
      <c r="AO61" s="208"/>
      <c r="AP61" s="306"/>
      <c r="AQ61" s="233"/>
      <c r="AR61" s="233"/>
      <c r="AS61" s="233"/>
      <c r="AT61" s="208"/>
      <c r="AU61" s="233"/>
      <c r="AV61" s="233"/>
      <c r="AW61" s="306"/>
      <c r="AX61" s="306"/>
      <c r="AY61" s="306"/>
      <c r="AZ61" s="236"/>
      <c r="BA61" s="306"/>
      <c r="BB61" s="233"/>
      <c r="BC61" s="236"/>
      <c r="BD61" s="235"/>
      <c r="BE61" s="235"/>
      <c r="BF61" s="236"/>
      <c r="BG61" s="235"/>
      <c r="BH61" s="235"/>
      <c r="BI61" s="236"/>
      <c r="BJ61" s="250"/>
      <c r="BK61" s="233"/>
      <c r="BL61" s="250"/>
      <c r="BM61" s="250"/>
      <c r="BN61" s="233"/>
      <c r="BO61" s="233"/>
      <c r="BP61" s="233"/>
      <c r="BQ61" s="233"/>
      <c r="BR61" s="233"/>
      <c r="BS61" s="254"/>
    </row>
    <row r="62" s="195" customFormat="1" ht="67" customHeight="1" spans="1:71">
      <c r="A62" s="209"/>
      <c r="B62" s="209" t="s">
        <v>80</v>
      </c>
      <c r="C62" s="209" t="s">
        <v>321</v>
      </c>
      <c r="D62" s="209" t="s">
        <v>357</v>
      </c>
      <c r="E62" s="209"/>
      <c r="F62" s="209"/>
      <c r="G62" s="210" t="s">
        <v>363</v>
      </c>
      <c r="H62" s="210" t="s">
        <v>363</v>
      </c>
      <c r="I62" s="209" t="s">
        <v>135</v>
      </c>
      <c r="J62" s="208" t="s">
        <v>136</v>
      </c>
      <c r="K62" s="208" t="s">
        <v>144</v>
      </c>
      <c r="L62" s="209" t="s">
        <v>86</v>
      </c>
      <c r="M62" s="209" t="s">
        <v>364</v>
      </c>
      <c r="N62" s="209" t="s">
        <v>323</v>
      </c>
      <c r="O62" s="209" t="s">
        <v>112</v>
      </c>
      <c r="P62" s="211" t="s">
        <v>365</v>
      </c>
      <c r="Q62" s="209">
        <v>1</v>
      </c>
      <c r="R62" s="208"/>
      <c r="S62" s="208">
        <v>21</v>
      </c>
      <c r="T62" s="208" t="s">
        <v>91</v>
      </c>
      <c r="U62" s="208">
        <f t="shared" si="19"/>
        <v>21</v>
      </c>
      <c r="V62" s="208">
        <f t="shared" si="20"/>
        <v>0</v>
      </c>
      <c r="W62" s="208">
        <v>0</v>
      </c>
      <c r="X62" s="208">
        <v>0</v>
      </c>
      <c r="Y62" s="208">
        <v>0</v>
      </c>
      <c r="Z62" s="208">
        <v>21</v>
      </c>
      <c r="AA62" s="208"/>
      <c r="AB62" s="208"/>
      <c r="AC62" s="208"/>
      <c r="AD62" s="208">
        <v>565</v>
      </c>
      <c r="AE62" s="208">
        <v>1356</v>
      </c>
      <c r="AF62" s="208">
        <v>68</v>
      </c>
      <c r="AG62" s="208">
        <v>245</v>
      </c>
      <c r="AH62" s="208">
        <v>1</v>
      </c>
      <c r="AI62" s="208"/>
      <c r="AJ62" s="209">
        <v>2025.03</v>
      </c>
      <c r="AK62" s="209">
        <v>2025.12</v>
      </c>
      <c r="AL62" s="210" t="s">
        <v>361</v>
      </c>
      <c r="AM62" s="211" t="s">
        <v>366</v>
      </c>
      <c r="AN62" s="209"/>
      <c r="AO62" s="208"/>
      <c r="AP62" s="306"/>
      <c r="AQ62" s="233"/>
      <c r="AR62" s="233"/>
      <c r="AS62" s="233"/>
      <c r="AT62" s="208"/>
      <c r="AU62" s="233"/>
      <c r="AV62" s="233"/>
      <c r="AW62" s="306"/>
      <c r="AX62" s="306"/>
      <c r="AY62" s="306"/>
      <c r="AZ62" s="236"/>
      <c r="BA62" s="306"/>
      <c r="BB62" s="233"/>
      <c r="BC62" s="236"/>
      <c r="BD62" s="235"/>
      <c r="BE62" s="235"/>
      <c r="BF62" s="236"/>
      <c r="BG62" s="235"/>
      <c r="BH62" s="235"/>
      <c r="BI62" s="236"/>
      <c r="BJ62" s="250"/>
      <c r="BK62" s="233"/>
      <c r="BL62" s="250"/>
      <c r="BM62" s="250"/>
      <c r="BN62" s="233"/>
      <c r="BO62" s="233"/>
      <c r="BP62" s="233"/>
      <c r="BQ62" s="233"/>
      <c r="BR62" s="233"/>
      <c r="BS62" s="254"/>
    </row>
    <row r="63" s="195" customFormat="1" ht="67" customHeight="1" spans="1:71">
      <c r="A63" s="209"/>
      <c r="B63" s="209" t="s">
        <v>80</v>
      </c>
      <c r="C63" s="209" t="s">
        <v>321</v>
      </c>
      <c r="D63" s="209" t="s">
        <v>345</v>
      </c>
      <c r="E63" s="209"/>
      <c r="F63" s="209"/>
      <c r="G63" s="210" t="s">
        <v>367</v>
      </c>
      <c r="H63" s="210" t="s">
        <v>367</v>
      </c>
      <c r="I63" s="209" t="s">
        <v>135</v>
      </c>
      <c r="J63" s="208" t="s">
        <v>136</v>
      </c>
      <c r="K63" s="208" t="s">
        <v>144</v>
      </c>
      <c r="L63" s="209" t="s">
        <v>86</v>
      </c>
      <c r="M63" s="209" t="s">
        <v>98</v>
      </c>
      <c r="N63" s="209" t="s">
        <v>323</v>
      </c>
      <c r="O63" s="209" t="s">
        <v>112</v>
      </c>
      <c r="P63" s="211" t="s">
        <v>368</v>
      </c>
      <c r="Q63" s="209">
        <v>1</v>
      </c>
      <c r="R63" s="208"/>
      <c r="S63" s="208">
        <v>44.481801</v>
      </c>
      <c r="T63" s="208" t="s">
        <v>91</v>
      </c>
      <c r="U63" s="208">
        <f t="shared" si="19"/>
        <v>44.481801</v>
      </c>
      <c r="V63" s="208">
        <f t="shared" si="20"/>
        <v>44.481801</v>
      </c>
      <c r="W63" s="208">
        <v>44.481801</v>
      </c>
      <c r="X63" s="208">
        <v>0</v>
      </c>
      <c r="Y63" s="208">
        <v>0</v>
      </c>
      <c r="Z63" s="208">
        <v>0</v>
      </c>
      <c r="AA63" s="208"/>
      <c r="AB63" s="208"/>
      <c r="AC63" s="208"/>
      <c r="AD63" s="208">
        <v>53</v>
      </c>
      <c r="AE63" s="208">
        <v>278</v>
      </c>
      <c r="AF63" s="208">
        <v>13</v>
      </c>
      <c r="AG63" s="208">
        <v>63</v>
      </c>
      <c r="AH63" s="208">
        <v>1</v>
      </c>
      <c r="AI63" s="208"/>
      <c r="AJ63" s="209">
        <v>2025.03</v>
      </c>
      <c r="AK63" s="209">
        <v>2025.12</v>
      </c>
      <c r="AL63" s="210" t="s">
        <v>369</v>
      </c>
      <c r="AM63" s="211" t="s">
        <v>370</v>
      </c>
      <c r="AN63" s="209"/>
      <c r="AO63" s="208"/>
      <c r="AP63" s="306"/>
      <c r="AQ63" s="233"/>
      <c r="AR63" s="233"/>
      <c r="AS63" s="233"/>
      <c r="AT63" s="208"/>
      <c r="AU63" s="233"/>
      <c r="AV63" s="233"/>
      <c r="AW63" s="306"/>
      <c r="AX63" s="306"/>
      <c r="AY63" s="306"/>
      <c r="AZ63" s="236"/>
      <c r="BA63" s="306"/>
      <c r="BB63" s="233"/>
      <c r="BC63" s="236"/>
      <c r="BD63" s="235"/>
      <c r="BE63" s="235"/>
      <c r="BF63" s="236"/>
      <c r="BG63" s="235"/>
      <c r="BH63" s="235"/>
      <c r="BI63" s="236"/>
      <c r="BJ63" s="250"/>
      <c r="BK63" s="233"/>
      <c r="BL63" s="250"/>
      <c r="BM63" s="250"/>
      <c r="BN63" s="233"/>
      <c r="BO63" s="233"/>
      <c r="BP63" s="233"/>
      <c r="BQ63" s="233"/>
      <c r="BR63" s="233"/>
      <c r="BS63" s="254"/>
    </row>
    <row r="64" s="195" customFormat="1" ht="67" customHeight="1" spans="1:71">
      <c r="A64" s="209"/>
      <c r="B64" s="209" t="s">
        <v>80</v>
      </c>
      <c r="C64" s="209" t="s">
        <v>321</v>
      </c>
      <c r="D64" s="209" t="s">
        <v>345</v>
      </c>
      <c r="E64" s="209"/>
      <c r="F64" s="209"/>
      <c r="G64" s="210" t="s">
        <v>371</v>
      </c>
      <c r="H64" s="300" t="s">
        <v>372</v>
      </c>
      <c r="I64" s="209" t="s">
        <v>135</v>
      </c>
      <c r="J64" s="208" t="s">
        <v>136</v>
      </c>
      <c r="K64" s="208" t="s">
        <v>144</v>
      </c>
      <c r="L64" s="209" t="s">
        <v>86</v>
      </c>
      <c r="M64" s="209" t="s">
        <v>315</v>
      </c>
      <c r="N64" s="209" t="s">
        <v>323</v>
      </c>
      <c r="O64" s="209" t="s">
        <v>112</v>
      </c>
      <c r="P64" s="211" t="s">
        <v>373</v>
      </c>
      <c r="Q64" s="209">
        <v>1</v>
      </c>
      <c r="R64" s="208"/>
      <c r="S64" s="208">
        <v>88.963602</v>
      </c>
      <c r="T64" s="208" t="s">
        <v>159</v>
      </c>
      <c r="U64" s="208">
        <f t="shared" si="19"/>
        <v>71.17</v>
      </c>
      <c r="V64" s="208">
        <f t="shared" si="20"/>
        <v>0</v>
      </c>
      <c r="W64" s="208">
        <v>0</v>
      </c>
      <c r="X64" s="208">
        <v>0</v>
      </c>
      <c r="Y64" s="208">
        <v>0</v>
      </c>
      <c r="Z64" s="208">
        <v>26.69</v>
      </c>
      <c r="AA64" s="208"/>
      <c r="AB64" s="208">
        <v>44.48</v>
      </c>
      <c r="AC64" s="208"/>
      <c r="AD64" s="208">
        <v>195</v>
      </c>
      <c r="AE64" s="208">
        <v>594</v>
      </c>
      <c r="AF64" s="208">
        <v>65</v>
      </c>
      <c r="AG64" s="208">
        <v>300</v>
      </c>
      <c r="AH64" s="208">
        <v>1</v>
      </c>
      <c r="AI64" s="208"/>
      <c r="AJ64" s="209">
        <v>2025.03</v>
      </c>
      <c r="AK64" s="209">
        <v>2025.12</v>
      </c>
      <c r="AL64" s="210" t="s">
        <v>374</v>
      </c>
      <c r="AM64" s="211" t="s">
        <v>375</v>
      </c>
      <c r="AN64" s="209"/>
      <c r="AO64" s="208"/>
      <c r="AP64" s="306"/>
      <c r="AQ64" s="233"/>
      <c r="AR64" s="233"/>
      <c r="AS64" s="233"/>
      <c r="AT64" s="208"/>
      <c r="AU64" s="233"/>
      <c r="AV64" s="233"/>
      <c r="AW64" s="306"/>
      <c r="AX64" s="306"/>
      <c r="AY64" s="306"/>
      <c r="AZ64" s="236"/>
      <c r="BA64" s="306"/>
      <c r="BB64" s="233"/>
      <c r="BC64" s="236"/>
      <c r="BD64" s="235"/>
      <c r="BE64" s="235"/>
      <c r="BF64" s="236"/>
      <c r="BG64" s="235"/>
      <c r="BH64" s="235"/>
      <c r="BI64" s="236"/>
      <c r="BJ64" s="250"/>
      <c r="BK64" s="233"/>
      <c r="BL64" s="250"/>
      <c r="BM64" s="250"/>
      <c r="BN64" s="233"/>
      <c r="BO64" s="233"/>
      <c r="BP64" s="233"/>
      <c r="BQ64" s="233"/>
      <c r="BR64" s="233"/>
      <c r="BS64" s="254"/>
    </row>
    <row r="65" s="195" customFormat="1" ht="67" customHeight="1" spans="1:71">
      <c r="A65" s="209"/>
      <c r="B65" s="209" t="s">
        <v>80</v>
      </c>
      <c r="C65" s="209" t="s">
        <v>321</v>
      </c>
      <c r="D65" s="209" t="s">
        <v>357</v>
      </c>
      <c r="E65" s="209"/>
      <c r="F65" s="209"/>
      <c r="G65" s="210" t="s">
        <v>376</v>
      </c>
      <c r="H65" s="300" t="s">
        <v>377</v>
      </c>
      <c r="I65" s="209" t="s">
        <v>135</v>
      </c>
      <c r="J65" s="208" t="s">
        <v>136</v>
      </c>
      <c r="K65" s="208" t="s">
        <v>144</v>
      </c>
      <c r="L65" s="209" t="s">
        <v>86</v>
      </c>
      <c r="M65" s="209" t="s">
        <v>378</v>
      </c>
      <c r="N65" s="209" t="s">
        <v>323</v>
      </c>
      <c r="O65" s="209" t="s">
        <v>112</v>
      </c>
      <c r="P65" s="211" t="s">
        <v>379</v>
      </c>
      <c r="Q65" s="209">
        <v>1</v>
      </c>
      <c r="R65" s="208"/>
      <c r="S65" s="208">
        <v>156.281848</v>
      </c>
      <c r="T65" s="208" t="s">
        <v>159</v>
      </c>
      <c r="U65" s="208">
        <f t="shared" si="19"/>
        <v>125.03</v>
      </c>
      <c r="V65" s="208">
        <f t="shared" si="20"/>
        <v>46.88</v>
      </c>
      <c r="W65" s="208">
        <v>46.88</v>
      </c>
      <c r="X65" s="208">
        <v>0</v>
      </c>
      <c r="Y65" s="208">
        <v>0</v>
      </c>
      <c r="Z65" s="208">
        <v>0</v>
      </c>
      <c r="AA65" s="208"/>
      <c r="AB65" s="208">
        <v>78.15</v>
      </c>
      <c r="AC65" s="208"/>
      <c r="AD65" s="208">
        <v>565</v>
      </c>
      <c r="AE65" s="208">
        <v>1356</v>
      </c>
      <c r="AF65" s="208">
        <v>68</v>
      </c>
      <c r="AG65" s="208">
        <v>245</v>
      </c>
      <c r="AH65" s="208">
        <v>1</v>
      </c>
      <c r="AI65" s="208"/>
      <c r="AJ65" s="209">
        <v>2025.03</v>
      </c>
      <c r="AK65" s="209">
        <v>2025.12</v>
      </c>
      <c r="AL65" s="210" t="s">
        <v>380</v>
      </c>
      <c r="AM65" s="211" t="s">
        <v>381</v>
      </c>
      <c r="AN65" s="209"/>
      <c r="AO65" s="208"/>
      <c r="AP65" s="306"/>
      <c r="AQ65" s="233"/>
      <c r="AR65" s="233"/>
      <c r="AS65" s="233"/>
      <c r="AT65" s="208"/>
      <c r="AU65" s="233"/>
      <c r="AV65" s="233"/>
      <c r="AW65" s="306"/>
      <c r="AX65" s="306"/>
      <c r="AY65" s="306"/>
      <c r="AZ65" s="236"/>
      <c r="BA65" s="306"/>
      <c r="BB65" s="233"/>
      <c r="BC65" s="236"/>
      <c r="BD65" s="235"/>
      <c r="BE65" s="235"/>
      <c r="BF65" s="236"/>
      <c r="BG65" s="235"/>
      <c r="BH65" s="235"/>
      <c r="BI65" s="236"/>
      <c r="BJ65" s="250"/>
      <c r="BK65" s="233"/>
      <c r="BL65" s="250"/>
      <c r="BM65" s="250"/>
      <c r="BN65" s="233"/>
      <c r="BO65" s="233"/>
      <c r="BP65" s="233"/>
      <c r="BQ65" s="233"/>
      <c r="BR65" s="233"/>
      <c r="BS65" s="254"/>
    </row>
    <row r="66" s="195" customFormat="1" ht="67" customHeight="1" spans="1:71">
      <c r="A66" s="209"/>
      <c r="B66" s="209" t="s">
        <v>80</v>
      </c>
      <c r="C66" s="209" t="s">
        <v>321</v>
      </c>
      <c r="D66" s="209" t="s">
        <v>325</v>
      </c>
      <c r="E66" s="209"/>
      <c r="F66" s="209"/>
      <c r="G66" s="210" t="s">
        <v>382</v>
      </c>
      <c r="H66" s="210" t="s">
        <v>382</v>
      </c>
      <c r="I66" s="209" t="s">
        <v>135</v>
      </c>
      <c r="J66" s="208" t="s">
        <v>136</v>
      </c>
      <c r="K66" s="208" t="s">
        <v>144</v>
      </c>
      <c r="L66" s="209" t="s">
        <v>86</v>
      </c>
      <c r="M66" s="209" t="s">
        <v>383</v>
      </c>
      <c r="N66" s="209" t="s">
        <v>323</v>
      </c>
      <c r="O66" s="209" t="s">
        <v>112</v>
      </c>
      <c r="P66" s="211" t="s">
        <v>384</v>
      </c>
      <c r="Q66" s="209">
        <v>1</v>
      </c>
      <c r="R66" s="208"/>
      <c r="S66" s="208">
        <v>109.884564</v>
      </c>
      <c r="T66" s="208" t="s">
        <v>159</v>
      </c>
      <c r="U66" s="208">
        <f t="shared" si="19"/>
        <v>87.91</v>
      </c>
      <c r="V66" s="208">
        <f t="shared" si="20"/>
        <v>32.96</v>
      </c>
      <c r="W66" s="208">
        <v>32.96</v>
      </c>
      <c r="X66" s="208">
        <v>0</v>
      </c>
      <c r="Y66" s="208">
        <v>0</v>
      </c>
      <c r="Z66" s="208">
        <v>0</v>
      </c>
      <c r="AA66" s="208"/>
      <c r="AB66" s="208">
        <v>54.95</v>
      </c>
      <c r="AC66" s="208"/>
      <c r="AD66" s="208">
        <v>53</v>
      </c>
      <c r="AE66" s="208">
        <v>278</v>
      </c>
      <c r="AF66" s="208">
        <v>13</v>
      </c>
      <c r="AG66" s="208">
        <v>63</v>
      </c>
      <c r="AH66" s="208">
        <v>1</v>
      </c>
      <c r="AI66" s="208"/>
      <c r="AJ66" s="209">
        <v>2025.03</v>
      </c>
      <c r="AK66" s="209">
        <v>2025.12</v>
      </c>
      <c r="AL66" s="210" t="s">
        <v>369</v>
      </c>
      <c r="AM66" s="211" t="s">
        <v>385</v>
      </c>
      <c r="AN66" s="209"/>
      <c r="AO66" s="208"/>
      <c r="AP66" s="306"/>
      <c r="AQ66" s="233"/>
      <c r="AR66" s="233"/>
      <c r="AS66" s="233"/>
      <c r="AT66" s="208"/>
      <c r="AU66" s="233"/>
      <c r="AV66" s="233"/>
      <c r="AW66" s="306"/>
      <c r="AX66" s="306"/>
      <c r="AY66" s="306"/>
      <c r="AZ66" s="236"/>
      <c r="BA66" s="306"/>
      <c r="BB66" s="233"/>
      <c r="BC66" s="236"/>
      <c r="BD66" s="235"/>
      <c r="BE66" s="235"/>
      <c r="BF66" s="236"/>
      <c r="BG66" s="235"/>
      <c r="BH66" s="235"/>
      <c r="BI66" s="236"/>
      <c r="BJ66" s="250"/>
      <c r="BK66" s="233"/>
      <c r="BL66" s="250"/>
      <c r="BM66" s="250"/>
      <c r="BN66" s="233"/>
      <c r="BO66" s="233"/>
      <c r="BP66" s="233"/>
      <c r="BQ66" s="233"/>
      <c r="BR66" s="233"/>
      <c r="BS66" s="254"/>
    </row>
    <row r="67" s="195" customFormat="1" ht="67" customHeight="1" spans="1:71">
      <c r="A67" s="209"/>
      <c r="B67" s="209" t="s">
        <v>80</v>
      </c>
      <c r="C67" s="209" t="s">
        <v>321</v>
      </c>
      <c r="D67" s="209" t="s">
        <v>325</v>
      </c>
      <c r="E67" s="209"/>
      <c r="F67" s="209"/>
      <c r="G67" s="210" t="s">
        <v>386</v>
      </c>
      <c r="H67" s="210" t="s">
        <v>386</v>
      </c>
      <c r="I67" s="209" t="s">
        <v>135</v>
      </c>
      <c r="J67" s="208" t="s">
        <v>136</v>
      </c>
      <c r="K67" s="208" t="s">
        <v>144</v>
      </c>
      <c r="L67" s="209" t="s">
        <v>86</v>
      </c>
      <c r="M67" s="209" t="s">
        <v>387</v>
      </c>
      <c r="N67" s="209" t="s">
        <v>323</v>
      </c>
      <c r="O67" s="209" t="s">
        <v>112</v>
      </c>
      <c r="P67" s="211" t="s">
        <v>388</v>
      </c>
      <c r="Q67" s="209">
        <v>1</v>
      </c>
      <c r="R67" s="208"/>
      <c r="S67" s="208">
        <v>32.347004</v>
      </c>
      <c r="T67" s="208" t="s">
        <v>91</v>
      </c>
      <c r="U67" s="208">
        <f t="shared" si="19"/>
        <v>32.347004</v>
      </c>
      <c r="V67" s="208">
        <f t="shared" si="20"/>
        <v>0</v>
      </c>
      <c r="W67" s="208">
        <v>0</v>
      </c>
      <c r="X67" s="208">
        <v>0</v>
      </c>
      <c r="Y67" s="208">
        <v>0</v>
      </c>
      <c r="Z67" s="208">
        <v>32.347004</v>
      </c>
      <c r="AA67" s="208"/>
      <c r="AB67" s="208"/>
      <c r="AC67" s="208"/>
      <c r="AD67" s="208">
        <v>1356</v>
      </c>
      <c r="AE67" s="208">
        <v>4256</v>
      </c>
      <c r="AF67" s="208">
        <v>236</v>
      </c>
      <c r="AG67" s="208">
        <v>865</v>
      </c>
      <c r="AH67" s="208">
        <v>1</v>
      </c>
      <c r="AI67" s="208"/>
      <c r="AJ67" s="209">
        <v>2025.03</v>
      </c>
      <c r="AK67" s="209">
        <v>2025.12</v>
      </c>
      <c r="AL67" s="210" t="s">
        <v>389</v>
      </c>
      <c r="AM67" s="211" t="s">
        <v>390</v>
      </c>
      <c r="AN67" s="209"/>
      <c r="AO67" s="208"/>
      <c r="AP67" s="306"/>
      <c r="AQ67" s="233"/>
      <c r="AR67" s="233"/>
      <c r="AS67" s="233"/>
      <c r="AT67" s="208"/>
      <c r="AU67" s="233"/>
      <c r="AV67" s="233"/>
      <c r="AW67" s="306"/>
      <c r="AX67" s="306"/>
      <c r="AY67" s="306"/>
      <c r="AZ67" s="236"/>
      <c r="BA67" s="306"/>
      <c r="BB67" s="233"/>
      <c r="BC67" s="236"/>
      <c r="BD67" s="235"/>
      <c r="BE67" s="235"/>
      <c r="BF67" s="236"/>
      <c r="BG67" s="235"/>
      <c r="BH67" s="235"/>
      <c r="BI67" s="236"/>
      <c r="BJ67" s="250"/>
      <c r="BK67" s="233"/>
      <c r="BL67" s="250"/>
      <c r="BM67" s="250"/>
      <c r="BN67" s="233"/>
      <c r="BO67" s="233"/>
      <c r="BP67" s="233"/>
      <c r="BQ67" s="233"/>
      <c r="BR67" s="233"/>
      <c r="BS67" s="254"/>
    </row>
    <row r="68" s="195" customFormat="1" ht="67" customHeight="1" spans="1:71">
      <c r="A68" s="209"/>
      <c r="B68" s="209" t="s">
        <v>80</v>
      </c>
      <c r="C68" s="209" t="s">
        <v>321</v>
      </c>
      <c r="D68" s="209" t="s">
        <v>391</v>
      </c>
      <c r="E68" s="209"/>
      <c r="F68" s="209"/>
      <c r="G68" s="210" t="s">
        <v>392</v>
      </c>
      <c r="H68" s="210" t="s">
        <v>392</v>
      </c>
      <c r="I68" s="209" t="s">
        <v>135</v>
      </c>
      <c r="J68" s="208" t="s">
        <v>156</v>
      </c>
      <c r="K68" s="208" t="s">
        <v>156</v>
      </c>
      <c r="L68" s="209" t="s">
        <v>86</v>
      </c>
      <c r="M68" s="209" t="s">
        <v>87</v>
      </c>
      <c r="N68" s="209" t="s">
        <v>323</v>
      </c>
      <c r="O68" s="209" t="s">
        <v>157</v>
      </c>
      <c r="P68" s="211" t="s">
        <v>393</v>
      </c>
      <c r="Q68" s="209">
        <v>1</v>
      </c>
      <c r="R68" s="208"/>
      <c r="S68" s="208">
        <v>180</v>
      </c>
      <c r="T68" s="208" t="s">
        <v>159</v>
      </c>
      <c r="U68" s="208">
        <f t="shared" si="19"/>
        <v>180</v>
      </c>
      <c r="V68" s="208">
        <f t="shared" si="20"/>
        <v>0</v>
      </c>
      <c r="W68" s="208">
        <v>0</v>
      </c>
      <c r="X68" s="208">
        <v>0</v>
      </c>
      <c r="Y68" s="208">
        <v>0</v>
      </c>
      <c r="Z68" s="208">
        <v>108</v>
      </c>
      <c r="AA68" s="208"/>
      <c r="AB68" s="208">
        <v>72</v>
      </c>
      <c r="AC68" s="208"/>
      <c r="AD68" s="208">
        <v>542</v>
      </c>
      <c r="AE68" s="208">
        <v>2270</v>
      </c>
      <c r="AF68" s="208">
        <v>75</v>
      </c>
      <c r="AG68" s="208">
        <v>286</v>
      </c>
      <c r="AH68" s="208">
        <v>0</v>
      </c>
      <c r="AI68" s="208">
        <v>1</v>
      </c>
      <c r="AJ68" s="209">
        <v>2025.03</v>
      </c>
      <c r="AK68" s="209">
        <v>2025.12</v>
      </c>
      <c r="AL68" s="210" t="s">
        <v>394</v>
      </c>
      <c r="AM68" s="211" t="s">
        <v>395</v>
      </c>
      <c r="AN68" s="209"/>
      <c r="AO68" s="208"/>
      <c r="AP68" s="306"/>
      <c r="AQ68" s="233"/>
      <c r="AR68" s="233"/>
      <c r="AS68" s="233"/>
      <c r="AT68" s="208"/>
      <c r="AU68" s="233"/>
      <c r="AV68" s="233"/>
      <c r="AW68" s="306"/>
      <c r="AX68" s="306"/>
      <c r="AY68" s="306"/>
      <c r="AZ68" s="236"/>
      <c r="BA68" s="306"/>
      <c r="BB68" s="233"/>
      <c r="BC68" s="236"/>
      <c r="BD68" s="235"/>
      <c r="BE68" s="235"/>
      <c r="BF68" s="236"/>
      <c r="BG68" s="235"/>
      <c r="BH68" s="235"/>
      <c r="BI68" s="236"/>
      <c r="BJ68" s="250"/>
      <c r="BK68" s="233"/>
      <c r="BL68" s="250"/>
      <c r="BM68" s="250"/>
      <c r="BN68" s="233"/>
      <c r="BO68" s="233"/>
      <c r="BP68" s="233"/>
      <c r="BQ68" s="233"/>
      <c r="BR68" s="233"/>
      <c r="BS68" s="254"/>
    </row>
    <row r="69" s="293" customFormat="1" ht="62" customHeight="1" spans="1:71">
      <c r="A69" s="209"/>
      <c r="B69" s="209" t="s">
        <v>80</v>
      </c>
      <c r="C69" s="209" t="s">
        <v>321</v>
      </c>
      <c r="D69" s="209" t="s">
        <v>82</v>
      </c>
      <c r="E69" s="209"/>
      <c r="F69" s="209"/>
      <c r="G69" s="210" t="s">
        <v>396</v>
      </c>
      <c r="H69" s="210" t="s">
        <v>396</v>
      </c>
      <c r="I69" s="209" t="s">
        <v>187</v>
      </c>
      <c r="J69" s="209" t="s">
        <v>188</v>
      </c>
      <c r="K69" s="209" t="s">
        <v>188</v>
      </c>
      <c r="L69" s="209" t="s">
        <v>86</v>
      </c>
      <c r="M69" s="209" t="s">
        <v>87</v>
      </c>
      <c r="N69" s="209" t="s">
        <v>323</v>
      </c>
      <c r="O69" s="209" t="s">
        <v>189</v>
      </c>
      <c r="P69" s="210" t="s">
        <v>190</v>
      </c>
      <c r="Q69" s="209">
        <v>1</v>
      </c>
      <c r="R69" s="208"/>
      <c r="S69" s="208">
        <v>45</v>
      </c>
      <c r="T69" s="208" t="s">
        <v>65</v>
      </c>
      <c r="U69" s="208">
        <f t="shared" si="19"/>
        <v>45</v>
      </c>
      <c r="V69" s="208">
        <f t="shared" si="20"/>
        <v>0</v>
      </c>
      <c r="W69" s="208"/>
      <c r="X69" s="208"/>
      <c r="Y69" s="208"/>
      <c r="Z69" s="208"/>
      <c r="AA69" s="208"/>
      <c r="AB69" s="208">
        <v>45</v>
      </c>
      <c r="AC69" s="208"/>
      <c r="AD69" s="208">
        <v>4718</v>
      </c>
      <c r="AE69" s="208">
        <v>15330</v>
      </c>
      <c r="AF69" s="208">
        <v>766</v>
      </c>
      <c r="AG69" s="208">
        <v>2900</v>
      </c>
      <c r="AH69" s="208">
        <v>3</v>
      </c>
      <c r="AI69" s="208">
        <v>2</v>
      </c>
      <c r="AJ69" s="209">
        <v>2025.03</v>
      </c>
      <c r="AK69" s="209">
        <v>2025.12</v>
      </c>
      <c r="AL69" s="210" t="s">
        <v>191</v>
      </c>
      <c r="AM69" s="210" t="s">
        <v>192</v>
      </c>
      <c r="AN69" s="209"/>
      <c r="AO69" s="208"/>
      <c r="AP69" s="233"/>
      <c r="AQ69" s="233"/>
      <c r="AR69" s="233"/>
      <c r="AS69" s="233"/>
      <c r="AT69" s="208"/>
      <c r="AU69" s="233"/>
      <c r="AV69" s="233"/>
      <c r="AW69" s="233"/>
      <c r="AX69" s="233"/>
      <c r="AY69" s="233"/>
      <c r="AZ69" s="312"/>
      <c r="BA69" s="233"/>
      <c r="BB69" s="233"/>
      <c r="BC69" s="312"/>
      <c r="BD69" s="233"/>
      <c r="BE69" s="233"/>
      <c r="BF69" s="312"/>
      <c r="BG69" s="233"/>
      <c r="BH69" s="233"/>
      <c r="BI69" s="312"/>
      <c r="BJ69" s="250"/>
      <c r="BK69" s="233"/>
      <c r="BL69" s="250"/>
      <c r="BM69" s="250"/>
      <c r="BN69" s="233"/>
      <c r="BO69" s="233"/>
      <c r="BP69" s="233"/>
      <c r="BQ69" s="233"/>
      <c r="BR69" s="233"/>
      <c r="BS69" s="315"/>
    </row>
    <row r="70" s="194" customFormat="1" ht="30" customHeight="1" spans="1:71">
      <c r="A70" s="298"/>
      <c r="B70" s="298"/>
      <c r="C70" s="299"/>
      <c r="D70" s="299"/>
      <c r="E70" s="299"/>
      <c r="F70" s="299"/>
      <c r="G70" s="299" t="s">
        <v>397</v>
      </c>
      <c r="H70" s="299" t="s">
        <v>397</v>
      </c>
      <c r="I70" s="299"/>
      <c r="J70" s="299"/>
      <c r="K70" s="299"/>
      <c r="L70" s="299"/>
      <c r="M70" s="299"/>
      <c r="N70" s="301"/>
      <c r="O70" s="301"/>
      <c r="P70" s="301"/>
      <c r="Q70" s="299">
        <f t="shared" ref="Q70:S70" si="21">SUM(Q71:Q79)</f>
        <v>9</v>
      </c>
      <c r="R70" s="301">
        <f t="shared" si="21"/>
        <v>0</v>
      </c>
      <c r="S70" s="301">
        <f t="shared" si="21"/>
        <v>353</v>
      </c>
      <c r="T70" s="301"/>
      <c r="U70" s="301">
        <f t="shared" ref="U70:AB70" si="22">SUM(U71:U79)</f>
        <v>303</v>
      </c>
      <c r="V70" s="301">
        <f t="shared" si="22"/>
        <v>119</v>
      </c>
      <c r="W70" s="301">
        <f t="shared" si="22"/>
        <v>119</v>
      </c>
      <c r="X70" s="301">
        <f t="shared" si="22"/>
        <v>0</v>
      </c>
      <c r="Y70" s="301">
        <f t="shared" si="22"/>
        <v>0</v>
      </c>
      <c r="Z70" s="301">
        <f t="shared" si="22"/>
        <v>110</v>
      </c>
      <c r="AA70" s="301">
        <f t="shared" si="22"/>
        <v>0</v>
      </c>
      <c r="AB70" s="301">
        <f t="shared" si="22"/>
        <v>74</v>
      </c>
      <c r="AC70" s="301"/>
      <c r="AD70" s="299"/>
      <c r="AE70" s="299"/>
      <c r="AF70" s="299"/>
      <c r="AG70" s="299"/>
      <c r="AH70" s="299"/>
      <c r="AI70" s="299"/>
      <c r="AJ70" s="299"/>
      <c r="AK70" s="299"/>
      <c r="AL70" s="299"/>
      <c r="AM70" s="299"/>
      <c r="AN70" s="299"/>
      <c r="AO70" s="305"/>
      <c r="AP70" s="299">
        <f t="shared" ref="AP70:AT70" si="23">SUM(AP71:AP79)</f>
        <v>0</v>
      </c>
      <c r="AQ70" s="299">
        <f t="shared" si="23"/>
        <v>0</v>
      </c>
      <c r="AR70" s="299">
        <f t="shared" si="23"/>
        <v>0</v>
      </c>
      <c r="AS70" s="299">
        <f t="shared" si="23"/>
        <v>0</v>
      </c>
      <c r="AT70" s="299">
        <f t="shared" si="23"/>
        <v>0</v>
      </c>
      <c r="AU70" s="299"/>
      <c r="AV70" s="299">
        <f>SUM(AV71:AV79)</f>
        <v>0</v>
      </c>
      <c r="AW70" s="308"/>
      <c r="AX70" s="308"/>
      <c r="AY70" s="299">
        <f>SUM(AY71:AY79)</f>
        <v>0</v>
      </c>
      <c r="AZ70" s="308">
        <f>AY70/Q70</f>
        <v>0</v>
      </c>
      <c r="BA70" s="299"/>
      <c r="BB70" s="299">
        <f>SUM(BB71:BB79)</f>
        <v>0</v>
      </c>
      <c r="BC70" s="309">
        <f>BB70/Q70</f>
        <v>0</v>
      </c>
      <c r="BD70" s="299"/>
      <c r="BE70" s="299">
        <f>SUM(BE71:BE79)</f>
        <v>0</v>
      </c>
      <c r="BF70" s="308">
        <f>BE70/Q70</f>
        <v>0</v>
      </c>
      <c r="BG70" s="299"/>
      <c r="BH70" s="299">
        <f>SUM(BH71:BH79)</f>
        <v>0</v>
      </c>
      <c r="BI70" s="308">
        <f>BH70/Q70</f>
        <v>0</v>
      </c>
      <c r="BJ70" s="313"/>
      <c r="BK70" s="299">
        <f t="shared" ref="BK70:BR70" si="24">SUM(BK71:BK79)</f>
        <v>0</v>
      </c>
      <c r="BL70" s="299"/>
      <c r="BM70" s="299"/>
      <c r="BN70" s="299">
        <f t="shared" si="24"/>
        <v>0</v>
      </c>
      <c r="BO70" s="299">
        <f t="shared" si="24"/>
        <v>0</v>
      </c>
      <c r="BP70" s="299">
        <f t="shared" si="24"/>
        <v>0</v>
      </c>
      <c r="BQ70" s="299">
        <f t="shared" si="24"/>
        <v>0</v>
      </c>
      <c r="BR70" s="299">
        <f t="shared" si="24"/>
        <v>0</v>
      </c>
      <c r="BS70" s="299"/>
    </row>
    <row r="71" s="195" customFormat="1" ht="67" customHeight="1" spans="1:71">
      <c r="A71" s="209"/>
      <c r="B71" s="209" t="s">
        <v>80</v>
      </c>
      <c r="C71" s="209" t="s">
        <v>398</v>
      </c>
      <c r="D71" s="209" t="s">
        <v>82</v>
      </c>
      <c r="E71" s="209"/>
      <c r="F71" s="209"/>
      <c r="G71" s="210" t="s">
        <v>399</v>
      </c>
      <c r="H71" s="210" t="s">
        <v>399</v>
      </c>
      <c r="I71" s="209" t="s">
        <v>84</v>
      </c>
      <c r="J71" s="208" t="s">
        <v>85</v>
      </c>
      <c r="K71" s="208" t="s">
        <v>85</v>
      </c>
      <c r="L71" s="209" t="s">
        <v>86</v>
      </c>
      <c r="M71" s="209" t="s">
        <v>87</v>
      </c>
      <c r="N71" s="209" t="s">
        <v>400</v>
      </c>
      <c r="O71" s="209" t="s">
        <v>89</v>
      </c>
      <c r="P71" s="211" t="s">
        <v>90</v>
      </c>
      <c r="Q71" s="209">
        <v>1</v>
      </c>
      <c r="R71" s="208"/>
      <c r="S71" s="208">
        <v>100</v>
      </c>
      <c r="T71" s="208" t="s">
        <v>91</v>
      </c>
      <c r="U71" s="208">
        <f t="shared" ref="U71:U79" si="25">V71+Z71+AA71+AB71</f>
        <v>70</v>
      </c>
      <c r="V71" s="208">
        <f t="shared" ref="V71:V79" si="26">W71+X71+Y71</f>
        <v>70</v>
      </c>
      <c r="W71" s="208">
        <v>70</v>
      </c>
      <c r="X71" s="208">
        <v>0</v>
      </c>
      <c r="Y71" s="208">
        <v>0</v>
      </c>
      <c r="Z71" s="208">
        <v>0</v>
      </c>
      <c r="AA71" s="208"/>
      <c r="AB71" s="208"/>
      <c r="AC71" s="208"/>
      <c r="AD71" s="208">
        <v>150</v>
      </c>
      <c r="AE71" s="208">
        <v>645</v>
      </c>
      <c r="AF71" s="208">
        <v>150</v>
      </c>
      <c r="AG71" s="208">
        <v>645</v>
      </c>
      <c r="AH71" s="208">
        <v>3</v>
      </c>
      <c r="AI71" s="208">
        <v>3</v>
      </c>
      <c r="AJ71" s="209">
        <v>2025.03</v>
      </c>
      <c r="AK71" s="209">
        <v>2025.12</v>
      </c>
      <c r="AL71" s="210" t="s">
        <v>92</v>
      </c>
      <c r="AM71" s="211" t="s">
        <v>401</v>
      </c>
      <c r="AN71" s="209"/>
      <c r="AO71" s="208"/>
      <c r="AP71" s="233"/>
      <c r="AQ71" s="233"/>
      <c r="AR71" s="233"/>
      <c r="AS71" s="233"/>
      <c r="AT71" s="208"/>
      <c r="AU71" s="233"/>
      <c r="AV71" s="233"/>
      <c r="AW71" s="233"/>
      <c r="AX71" s="233"/>
      <c r="AY71" s="233"/>
      <c r="AZ71" s="236"/>
      <c r="BA71" s="233"/>
      <c r="BB71" s="233"/>
      <c r="BC71" s="236"/>
      <c r="BD71" s="235"/>
      <c r="BE71" s="235"/>
      <c r="BF71" s="236"/>
      <c r="BG71" s="235"/>
      <c r="BH71" s="235"/>
      <c r="BI71" s="236"/>
      <c r="BJ71" s="310"/>
      <c r="BK71" s="233"/>
      <c r="BL71" s="250"/>
      <c r="BM71" s="250"/>
      <c r="BN71" s="233"/>
      <c r="BO71" s="233"/>
      <c r="BP71" s="233"/>
      <c r="BQ71" s="233"/>
      <c r="BR71" s="233"/>
      <c r="BS71" s="254"/>
    </row>
    <row r="72" s="195" customFormat="1" ht="67" customHeight="1" spans="1:71">
      <c r="A72" s="209"/>
      <c r="B72" s="209" t="s">
        <v>80</v>
      </c>
      <c r="C72" s="209" t="s">
        <v>398</v>
      </c>
      <c r="D72" s="209" t="s">
        <v>82</v>
      </c>
      <c r="E72" s="209"/>
      <c r="F72" s="209"/>
      <c r="G72" s="210" t="s">
        <v>402</v>
      </c>
      <c r="H72" s="210" t="s">
        <v>402</v>
      </c>
      <c r="I72" s="209" t="s">
        <v>123</v>
      </c>
      <c r="J72" s="208" t="s">
        <v>124</v>
      </c>
      <c r="K72" s="208" t="s">
        <v>124</v>
      </c>
      <c r="L72" s="209" t="s">
        <v>86</v>
      </c>
      <c r="M72" s="209" t="s">
        <v>87</v>
      </c>
      <c r="N72" s="209" t="s">
        <v>400</v>
      </c>
      <c r="O72" s="209" t="s">
        <v>125</v>
      </c>
      <c r="P72" s="211" t="s">
        <v>126</v>
      </c>
      <c r="Q72" s="209">
        <v>1</v>
      </c>
      <c r="R72" s="208"/>
      <c r="S72" s="208">
        <v>10</v>
      </c>
      <c r="T72" s="208" t="s">
        <v>159</v>
      </c>
      <c r="U72" s="208">
        <f t="shared" si="25"/>
        <v>10</v>
      </c>
      <c r="V72" s="208">
        <f t="shared" si="26"/>
        <v>6</v>
      </c>
      <c r="W72" s="208">
        <v>6</v>
      </c>
      <c r="X72" s="208">
        <v>0</v>
      </c>
      <c r="Y72" s="208">
        <v>0</v>
      </c>
      <c r="Z72" s="208">
        <v>0</v>
      </c>
      <c r="AA72" s="208"/>
      <c r="AB72" s="208">
        <v>4</v>
      </c>
      <c r="AC72" s="208"/>
      <c r="AD72" s="208"/>
      <c r="AE72" s="208">
        <v>200</v>
      </c>
      <c r="AF72" s="208"/>
      <c r="AG72" s="208">
        <v>200</v>
      </c>
      <c r="AH72" s="208">
        <v>3</v>
      </c>
      <c r="AI72" s="208">
        <v>3</v>
      </c>
      <c r="AJ72" s="209">
        <v>2025.03</v>
      </c>
      <c r="AK72" s="209">
        <v>2025.12</v>
      </c>
      <c r="AL72" s="210" t="s">
        <v>403</v>
      </c>
      <c r="AM72" s="211" t="s">
        <v>403</v>
      </c>
      <c r="AN72" s="209"/>
      <c r="AO72" s="208"/>
      <c r="AP72" s="233"/>
      <c r="AQ72" s="233"/>
      <c r="AR72" s="233"/>
      <c r="AS72" s="233"/>
      <c r="AT72" s="208"/>
      <c r="AU72" s="233"/>
      <c r="AV72" s="233"/>
      <c r="AW72" s="233"/>
      <c r="AX72" s="233"/>
      <c r="AY72" s="233"/>
      <c r="AZ72" s="236"/>
      <c r="BA72" s="233"/>
      <c r="BB72" s="233"/>
      <c r="BC72" s="236"/>
      <c r="BD72" s="235"/>
      <c r="BE72" s="235"/>
      <c r="BF72" s="236"/>
      <c r="BG72" s="235"/>
      <c r="BH72" s="235"/>
      <c r="BI72" s="236"/>
      <c r="BJ72" s="310"/>
      <c r="BK72" s="233"/>
      <c r="BL72" s="250"/>
      <c r="BM72" s="250"/>
      <c r="BN72" s="233"/>
      <c r="BO72" s="233"/>
      <c r="BP72" s="233"/>
      <c r="BQ72" s="233"/>
      <c r="BR72" s="233"/>
      <c r="BS72" s="254"/>
    </row>
    <row r="73" s="195" customFormat="1" ht="67" customHeight="1" spans="1:71">
      <c r="A73" s="209"/>
      <c r="B73" s="209" t="s">
        <v>80</v>
      </c>
      <c r="C73" s="209" t="s">
        <v>398</v>
      </c>
      <c r="D73" s="209" t="s">
        <v>82</v>
      </c>
      <c r="E73" s="209"/>
      <c r="F73" s="209"/>
      <c r="G73" s="210" t="s">
        <v>404</v>
      </c>
      <c r="H73" s="210" t="s">
        <v>404</v>
      </c>
      <c r="I73" s="209" t="s">
        <v>123</v>
      </c>
      <c r="J73" s="208" t="s">
        <v>129</v>
      </c>
      <c r="K73" s="208" t="s">
        <v>129</v>
      </c>
      <c r="L73" s="209" t="s">
        <v>86</v>
      </c>
      <c r="M73" s="209" t="s">
        <v>87</v>
      </c>
      <c r="N73" s="209" t="s">
        <v>400</v>
      </c>
      <c r="O73" s="209" t="s">
        <v>130</v>
      </c>
      <c r="P73" s="211" t="s">
        <v>131</v>
      </c>
      <c r="Q73" s="209">
        <v>1</v>
      </c>
      <c r="R73" s="208"/>
      <c r="S73" s="208">
        <v>18</v>
      </c>
      <c r="T73" s="208" t="s">
        <v>91</v>
      </c>
      <c r="U73" s="208">
        <f t="shared" si="25"/>
        <v>18</v>
      </c>
      <c r="V73" s="208">
        <f t="shared" si="26"/>
        <v>18</v>
      </c>
      <c r="W73" s="208">
        <v>18</v>
      </c>
      <c r="X73" s="208">
        <v>0</v>
      </c>
      <c r="Y73" s="208">
        <v>0</v>
      </c>
      <c r="Z73" s="208">
        <v>0</v>
      </c>
      <c r="AA73" s="208"/>
      <c r="AB73" s="208"/>
      <c r="AC73" s="208"/>
      <c r="AD73" s="208"/>
      <c r="AE73" s="208">
        <v>360</v>
      </c>
      <c r="AF73" s="208"/>
      <c r="AG73" s="208">
        <v>360</v>
      </c>
      <c r="AH73" s="208">
        <v>3</v>
      </c>
      <c r="AI73" s="208">
        <v>3</v>
      </c>
      <c r="AJ73" s="209">
        <v>2025.03</v>
      </c>
      <c r="AK73" s="209">
        <v>2025.12</v>
      </c>
      <c r="AL73" s="210" t="s">
        <v>405</v>
      </c>
      <c r="AM73" s="211" t="s">
        <v>405</v>
      </c>
      <c r="AN73" s="209"/>
      <c r="AO73" s="208"/>
      <c r="AP73" s="233"/>
      <c r="AQ73" s="233"/>
      <c r="AR73" s="233"/>
      <c r="AS73" s="233"/>
      <c r="AT73" s="208"/>
      <c r="AU73" s="233"/>
      <c r="AV73" s="233"/>
      <c r="AW73" s="233"/>
      <c r="AX73" s="233"/>
      <c r="AY73" s="233"/>
      <c r="AZ73" s="236"/>
      <c r="BA73" s="233"/>
      <c r="BB73" s="233"/>
      <c r="BC73" s="236"/>
      <c r="BD73" s="235"/>
      <c r="BE73" s="235"/>
      <c r="BF73" s="236"/>
      <c r="BG73" s="235"/>
      <c r="BH73" s="235"/>
      <c r="BI73" s="236"/>
      <c r="BJ73" s="310"/>
      <c r="BK73" s="233"/>
      <c r="BL73" s="250"/>
      <c r="BM73" s="250"/>
      <c r="BN73" s="233"/>
      <c r="BO73" s="233"/>
      <c r="BP73" s="233"/>
      <c r="BQ73" s="233"/>
      <c r="BR73" s="233"/>
      <c r="BS73" s="254"/>
    </row>
    <row r="74" s="195" customFormat="1" ht="67" customHeight="1" spans="1:71">
      <c r="A74" s="209"/>
      <c r="B74" s="209" t="s">
        <v>80</v>
      </c>
      <c r="C74" s="209" t="s">
        <v>398</v>
      </c>
      <c r="D74" s="209" t="s">
        <v>406</v>
      </c>
      <c r="E74" s="209"/>
      <c r="F74" s="209"/>
      <c r="G74" s="210" t="s">
        <v>407</v>
      </c>
      <c r="H74" s="210" t="s">
        <v>407</v>
      </c>
      <c r="I74" s="209" t="s">
        <v>135</v>
      </c>
      <c r="J74" s="208" t="s">
        <v>136</v>
      </c>
      <c r="K74" s="208" t="s">
        <v>144</v>
      </c>
      <c r="L74" s="209" t="s">
        <v>86</v>
      </c>
      <c r="M74" s="209" t="s">
        <v>408</v>
      </c>
      <c r="N74" s="209" t="s">
        <v>400</v>
      </c>
      <c r="O74" s="209" t="s">
        <v>99</v>
      </c>
      <c r="P74" s="211" t="s">
        <v>409</v>
      </c>
      <c r="Q74" s="209">
        <v>1</v>
      </c>
      <c r="R74" s="208"/>
      <c r="S74" s="208">
        <v>20</v>
      </c>
      <c r="T74" s="208" t="s">
        <v>91</v>
      </c>
      <c r="U74" s="208">
        <f t="shared" si="25"/>
        <v>20</v>
      </c>
      <c r="V74" s="208">
        <f t="shared" si="26"/>
        <v>0</v>
      </c>
      <c r="W74" s="208">
        <v>0</v>
      </c>
      <c r="X74" s="208">
        <v>0</v>
      </c>
      <c r="Y74" s="208">
        <v>0</v>
      </c>
      <c r="Z74" s="208">
        <v>20</v>
      </c>
      <c r="AA74" s="208"/>
      <c r="AB74" s="208"/>
      <c r="AC74" s="208"/>
      <c r="AD74" s="208">
        <v>68</v>
      </c>
      <c r="AE74" s="208">
        <v>262</v>
      </c>
      <c r="AF74" s="208">
        <v>17</v>
      </c>
      <c r="AG74" s="208">
        <v>65</v>
      </c>
      <c r="AH74" s="208">
        <v>1</v>
      </c>
      <c r="AI74" s="208"/>
      <c r="AJ74" s="209">
        <v>2025.03</v>
      </c>
      <c r="AK74" s="209">
        <v>2025.12</v>
      </c>
      <c r="AL74" s="210" t="s">
        <v>410</v>
      </c>
      <c r="AM74" s="211" t="s">
        <v>411</v>
      </c>
      <c r="AN74" s="209"/>
      <c r="AO74" s="208"/>
      <c r="AP74" s="233"/>
      <c r="AQ74" s="233"/>
      <c r="AR74" s="233"/>
      <c r="AS74" s="233"/>
      <c r="AT74" s="208"/>
      <c r="AU74" s="233"/>
      <c r="AV74" s="233"/>
      <c r="AW74" s="233"/>
      <c r="AX74" s="233"/>
      <c r="AY74" s="233"/>
      <c r="AZ74" s="236"/>
      <c r="BA74" s="233"/>
      <c r="BB74" s="233"/>
      <c r="BC74" s="236"/>
      <c r="BD74" s="235"/>
      <c r="BE74" s="235"/>
      <c r="BF74" s="236"/>
      <c r="BG74" s="235"/>
      <c r="BH74" s="235"/>
      <c r="BI74" s="236"/>
      <c r="BJ74" s="310"/>
      <c r="BK74" s="233"/>
      <c r="BL74" s="250"/>
      <c r="BM74" s="250"/>
      <c r="BN74" s="233"/>
      <c r="BO74" s="233"/>
      <c r="BP74" s="233"/>
      <c r="BQ74" s="233"/>
      <c r="BR74" s="233"/>
      <c r="BS74" s="254"/>
    </row>
    <row r="75" s="195" customFormat="1" ht="67" customHeight="1" spans="1:71">
      <c r="A75" s="209"/>
      <c r="B75" s="209" t="s">
        <v>80</v>
      </c>
      <c r="C75" s="209" t="s">
        <v>398</v>
      </c>
      <c r="D75" s="209" t="s">
        <v>412</v>
      </c>
      <c r="E75" s="209"/>
      <c r="F75" s="209"/>
      <c r="G75" s="210" t="s">
        <v>413</v>
      </c>
      <c r="H75" s="210" t="s">
        <v>413</v>
      </c>
      <c r="I75" s="209" t="s">
        <v>135</v>
      </c>
      <c r="J75" s="208" t="s">
        <v>136</v>
      </c>
      <c r="K75" s="208" t="s">
        <v>144</v>
      </c>
      <c r="L75" s="209" t="s">
        <v>86</v>
      </c>
      <c r="M75" s="209" t="s">
        <v>414</v>
      </c>
      <c r="N75" s="209" t="s">
        <v>400</v>
      </c>
      <c r="O75" s="209" t="s">
        <v>99</v>
      </c>
      <c r="P75" s="211" t="s">
        <v>415</v>
      </c>
      <c r="Q75" s="209">
        <v>1</v>
      </c>
      <c r="R75" s="208"/>
      <c r="S75" s="208">
        <v>25</v>
      </c>
      <c r="T75" s="208" t="s">
        <v>91</v>
      </c>
      <c r="U75" s="208">
        <f t="shared" si="25"/>
        <v>25</v>
      </c>
      <c r="V75" s="208">
        <f t="shared" si="26"/>
        <v>25</v>
      </c>
      <c r="W75" s="208">
        <v>25</v>
      </c>
      <c r="X75" s="208">
        <v>0</v>
      </c>
      <c r="Y75" s="208">
        <v>0</v>
      </c>
      <c r="Z75" s="208">
        <v>0</v>
      </c>
      <c r="AA75" s="208"/>
      <c r="AB75" s="208"/>
      <c r="AC75" s="208"/>
      <c r="AD75" s="208">
        <v>43</v>
      </c>
      <c r="AE75" s="208">
        <v>177</v>
      </c>
      <c r="AF75" s="208">
        <v>7</v>
      </c>
      <c r="AG75" s="208">
        <v>25</v>
      </c>
      <c r="AH75" s="208"/>
      <c r="AI75" s="208">
        <v>1</v>
      </c>
      <c r="AJ75" s="209">
        <v>2025.03</v>
      </c>
      <c r="AK75" s="209">
        <v>2025.12</v>
      </c>
      <c r="AL75" s="210" t="s">
        <v>416</v>
      </c>
      <c r="AM75" s="211" t="s">
        <v>417</v>
      </c>
      <c r="AN75" s="209"/>
      <c r="AO75" s="208"/>
      <c r="AP75" s="233"/>
      <c r="AQ75" s="233"/>
      <c r="AR75" s="233"/>
      <c r="AS75" s="233"/>
      <c r="AT75" s="208"/>
      <c r="AU75" s="233"/>
      <c r="AV75" s="233"/>
      <c r="AW75" s="233"/>
      <c r="AX75" s="233"/>
      <c r="AY75" s="233"/>
      <c r="AZ75" s="236"/>
      <c r="BA75" s="233"/>
      <c r="BB75" s="233"/>
      <c r="BC75" s="236"/>
      <c r="BD75" s="235"/>
      <c r="BE75" s="235"/>
      <c r="BF75" s="236"/>
      <c r="BG75" s="235"/>
      <c r="BH75" s="235"/>
      <c r="BI75" s="236"/>
      <c r="BJ75" s="310"/>
      <c r="BK75" s="233"/>
      <c r="BL75" s="250"/>
      <c r="BM75" s="250"/>
      <c r="BN75" s="233"/>
      <c r="BO75" s="233"/>
      <c r="BP75" s="233"/>
      <c r="BQ75" s="233"/>
      <c r="BR75" s="233"/>
      <c r="BS75" s="254"/>
    </row>
    <row r="76" s="195" customFormat="1" ht="67" customHeight="1" spans="1:71">
      <c r="A76" s="209"/>
      <c r="B76" s="209" t="s">
        <v>80</v>
      </c>
      <c r="C76" s="209" t="s">
        <v>398</v>
      </c>
      <c r="D76" s="209" t="s">
        <v>418</v>
      </c>
      <c r="E76" s="209"/>
      <c r="F76" s="209"/>
      <c r="G76" s="210" t="s">
        <v>419</v>
      </c>
      <c r="H76" s="210" t="s">
        <v>419</v>
      </c>
      <c r="I76" s="209" t="s">
        <v>135</v>
      </c>
      <c r="J76" s="208" t="s">
        <v>136</v>
      </c>
      <c r="K76" s="208" t="s">
        <v>144</v>
      </c>
      <c r="L76" s="209" t="s">
        <v>86</v>
      </c>
      <c r="M76" s="209" t="s">
        <v>353</v>
      </c>
      <c r="N76" s="209" t="s">
        <v>400</v>
      </c>
      <c r="O76" s="209" t="s">
        <v>99</v>
      </c>
      <c r="P76" s="211" t="s">
        <v>420</v>
      </c>
      <c r="Q76" s="209">
        <v>1</v>
      </c>
      <c r="R76" s="208"/>
      <c r="S76" s="208">
        <v>10</v>
      </c>
      <c r="T76" s="208"/>
      <c r="U76" s="208">
        <f t="shared" si="25"/>
        <v>0</v>
      </c>
      <c r="V76" s="208">
        <f t="shared" si="26"/>
        <v>0</v>
      </c>
      <c r="W76" s="208"/>
      <c r="X76" s="208"/>
      <c r="Y76" s="208"/>
      <c r="Z76" s="208"/>
      <c r="AA76" s="208"/>
      <c r="AB76" s="208"/>
      <c r="AC76" s="208"/>
      <c r="AD76" s="208">
        <v>106</v>
      </c>
      <c r="AE76" s="208">
        <v>486</v>
      </c>
      <c r="AF76" s="208">
        <v>47</v>
      </c>
      <c r="AG76" s="208">
        <v>228</v>
      </c>
      <c r="AH76" s="208">
        <v>1</v>
      </c>
      <c r="AI76" s="208"/>
      <c r="AJ76" s="209">
        <v>2025.04</v>
      </c>
      <c r="AK76" s="209">
        <v>2025.12</v>
      </c>
      <c r="AL76" s="210" t="s">
        <v>421</v>
      </c>
      <c r="AM76" s="211" t="s">
        <v>422</v>
      </c>
      <c r="AN76" s="209"/>
      <c r="AO76" s="208"/>
      <c r="AP76" s="233"/>
      <c r="AQ76" s="233"/>
      <c r="AR76" s="233"/>
      <c r="AS76" s="233"/>
      <c r="AT76" s="208"/>
      <c r="AU76" s="233"/>
      <c r="AV76" s="233"/>
      <c r="AW76" s="233"/>
      <c r="AX76" s="233"/>
      <c r="AY76" s="233"/>
      <c r="AZ76" s="236"/>
      <c r="BA76" s="233"/>
      <c r="BB76" s="233"/>
      <c r="BC76" s="236"/>
      <c r="BD76" s="235"/>
      <c r="BE76" s="235"/>
      <c r="BF76" s="236"/>
      <c r="BG76" s="235"/>
      <c r="BH76" s="235"/>
      <c r="BI76" s="236"/>
      <c r="BJ76" s="310"/>
      <c r="BK76" s="233"/>
      <c r="BL76" s="250"/>
      <c r="BM76" s="250"/>
      <c r="BN76" s="233"/>
      <c r="BO76" s="233"/>
      <c r="BP76" s="233"/>
      <c r="BQ76" s="233"/>
      <c r="BR76" s="233"/>
      <c r="BS76" s="254"/>
    </row>
    <row r="77" s="195" customFormat="1" ht="67" customHeight="1" spans="1:71">
      <c r="A77" s="209"/>
      <c r="B77" s="209" t="s">
        <v>80</v>
      </c>
      <c r="C77" s="209" t="s">
        <v>398</v>
      </c>
      <c r="D77" s="209" t="s">
        <v>423</v>
      </c>
      <c r="E77" s="209"/>
      <c r="F77" s="209"/>
      <c r="G77" s="210" t="s">
        <v>424</v>
      </c>
      <c r="H77" s="210" t="s">
        <v>424</v>
      </c>
      <c r="I77" s="209" t="s">
        <v>135</v>
      </c>
      <c r="J77" s="208" t="s">
        <v>136</v>
      </c>
      <c r="K77" s="208" t="s">
        <v>144</v>
      </c>
      <c r="L77" s="209" t="s">
        <v>86</v>
      </c>
      <c r="M77" s="209" t="s">
        <v>425</v>
      </c>
      <c r="N77" s="209" t="s">
        <v>400</v>
      </c>
      <c r="O77" s="209" t="s">
        <v>99</v>
      </c>
      <c r="P77" s="211" t="s">
        <v>426</v>
      </c>
      <c r="Q77" s="209">
        <v>1</v>
      </c>
      <c r="R77" s="208"/>
      <c r="S77" s="208">
        <v>10</v>
      </c>
      <c r="T77" s="208"/>
      <c r="U77" s="208">
        <f t="shared" si="25"/>
        <v>0</v>
      </c>
      <c r="V77" s="208">
        <f t="shared" si="26"/>
        <v>0</v>
      </c>
      <c r="W77" s="208"/>
      <c r="X77" s="208"/>
      <c r="Y77" s="208"/>
      <c r="Z77" s="208"/>
      <c r="AA77" s="208"/>
      <c r="AB77" s="208"/>
      <c r="AC77" s="208"/>
      <c r="AD77" s="208">
        <v>21</v>
      </c>
      <c r="AE77" s="208">
        <v>95</v>
      </c>
      <c r="AF77" s="208">
        <v>7</v>
      </c>
      <c r="AG77" s="208">
        <v>36</v>
      </c>
      <c r="AH77" s="208"/>
      <c r="AI77" s="208">
        <v>1</v>
      </c>
      <c r="AJ77" s="209">
        <v>2025.04</v>
      </c>
      <c r="AK77" s="209">
        <v>2025.12</v>
      </c>
      <c r="AL77" s="210" t="s">
        <v>427</v>
      </c>
      <c r="AM77" s="211" t="s">
        <v>428</v>
      </c>
      <c r="AN77" s="209"/>
      <c r="AO77" s="208"/>
      <c r="AP77" s="233"/>
      <c r="AQ77" s="233"/>
      <c r="AR77" s="233"/>
      <c r="AS77" s="233"/>
      <c r="AT77" s="208"/>
      <c r="AU77" s="233"/>
      <c r="AV77" s="233"/>
      <c r="AW77" s="233"/>
      <c r="AX77" s="233"/>
      <c r="AY77" s="233"/>
      <c r="AZ77" s="236"/>
      <c r="BA77" s="233"/>
      <c r="BB77" s="233"/>
      <c r="BC77" s="236"/>
      <c r="BD77" s="235"/>
      <c r="BE77" s="235"/>
      <c r="BF77" s="236"/>
      <c r="BG77" s="235"/>
      <c r="BH77" s="235"/>
      <c r="BI77" s="236"/>
      <c r="BJ77" s="310"/>
      <c r="BK77" s="233"/>
      <c r="BL77" s="250"/>
      <c r="BM77" s="250"/>
      <c r="BN77" s="233"/>
      <c r="BO77" s="233"/>
      <c r="BP77" s="233"/>
      <c r="BQ77" s="233"/>
      <c r="BR77" s="233"/>
      <c r="BS77" s="254"/>
    </row>
    <row r="78" s="195" customFormat="1" ht="67" customHeight="1" spans="1:71">
      <c r="A78" s="209"/>
      <c r="B78" s="209" t="s">
        <v>80</v>
      </c>
      <c r="C78" s="209" t="s">
        <v>398</v>
      </c>
      <c r="D78" s="209" t="s">
        <v>423</v>
      </c>
      <c r="E78" s="209"/>
      <c r="F78" s="209"/>
      <c r="G78" s="210" t="s">
        <v>429</v>
      </c>
      <c r="H78" s="210" t="s">
        <v>429</v>
      </c>
      <c r="I78" s="209" t="s">
        <v>135</v>
      </c>
      <c r="J78" s="208" t="s">
        <v>156</v>
      </c>
      <c r="K78" s="208" t="s">
        <v>156</v>
      </c>
      <c r="L78" s="209" t="s">
        <v>86</v>
      </c>
      <c r="M78" s="209" t="s">
        <v>87</v>
      </c>
      <c r="N78" s="209" t="s">
        <v>400</v>
      </c>
      <c r="O78" s="209" t="s">
        <v>157</v>
      </c>
      <c r="P78" s="211" t="s">
        <v>430</v>
      </c>
      <c r="Q78" s="209">
        <v>1</v>
      </c>
      <c r="R78" s="208"/>
      <c r="S78" s="208">
        <v>150</v>
      </c>
      <c r="T78" s="208" t="s">
        <v>159</v>
      </c>
      <c r="U78" s="208">
        <f t="shared" si="25"/>
        <v>150</v>
      </c>
      <c r="V78" s="208">
        <f t="shared" si="26"/>
        <v>0</v>
      </c>
      <c r="W78" s="208">
        <v>0</v>
      </c>
      <c r="X78" s="208">
        <v>0</v>
      </c>
      <c r="Y78" s="208">
        <v>0</v>
      </c>
      <c r="Z78" s="208">
        <v>90</v>
      </c>
      <c r="AA78" s="208"/>
      <c r="AB78" s="208">
        <v>60</v>
      </c>
      <c r="AC78" s="208"/>
      <c r="AD78" s="208">
        <v>173</v>
      </c>
      <c r="AE78" s="208">
        <v>763</v>
      </c>
      <c r="AF78" s="208">
        <v>49</v>
      </c>
      <c r="AG78" s="208">
        <v>324</v>
      </c>
      <c r="AH78" s="208">
        <v>0</v>
      </c>
      <c r="AI78" s="208">
        <v>1</v>
      </c>
      <c r="AJ78" s="209">
        <v>2025.03</v>
      </c>
      <c r="AK78" s="209">
        <v>2025.12</v>
      </c>
      <c r="AL78" s="210" t="s">
        <v>431</v>
      </c>
      <c r="AM78" s="211" t="s">
        <v>432</v>
      </c>
      <c r="AN78" s="209"/>
      <c r="AO78" s="208"/>
      <c r="AP78" s="233"/>
      <c r="AQ78" s="233"/>
      <c r="AR78" s="233"/>
      <c r="AS78" s="233"/>
      <c r="AT78" s="208"/>
      <c r="AU78" s="233"/>
      <c r="AV78" s="233"/>
      <c r="AW78" s="233"/>
      <c r="AX78" s="233"/>
      <c r="AY78" s="233"/>
      <c r="AZ78" s="236"/>
      <c r="BA78" s="233"/>
      <c r="BB78" s="233"/>
      <c r="BC78" s="236"/>
      <c r="BD78" s="235"/>
      <c r="BE78" s="235"/>
      <c r="BF78" s="236"/>
      <c r="BG78" s="235"/>
      <c r="BH78" s="235"/>
      <c r="BI78" s="236"/>
      <c r="BJ78" s="310"/>
      <c r="BK78" s="233"/>
      <c r="BL78" s="250"/>
      <c r="BM78" s="250"/>
      <c r="BN78" s="233"/>
      <c r="BO78" s="233"/>
      <c r="BP78" s="233"/>
      <c r="BQ78" s="233"/>
      <c r="BR78" s="233"/>
      <c r="BS78" s="254"/>
    </row>
    <row r="79" s="293" customFormat="1" ht="72" customHeight="1" spans="1:71">
      <c r="A79" s="209"/>
      <c r="B79" s="209" t="s">
        <v>80</v>
      </c>
      <c r="C79" s="209" t="s">
        <v>398</v>
      </c>
      <c r="D79" s="209" t="s">
        <v>82</v>
      </c>
      <c r="E79" s="209"/>
      <c r="F79" s="209"/>
      <c r="G79" s="210" t="s">
        <v>433</v>
      </c>
      <c r="H79" s="210" t="s">
        <v>433</v>
      </c>
      <c r="I79" s="209" t="s">
        <v>187</v>
      </c>
      <c r="J79" s="209" t="s">
        <v>188</v>
      </c>
      <c r="K79" s="209" t="s">
        <v>188</v>
      </c>
      <c r="L79" s="209" t="s">
        <v>86</v>
      </c>
      <c r="M79" s="209" t="s">
        <v>87</v>
      </c>
      <c r="N79" s="209" t="s">
        <v>400</v>
      </c>
      <c r="O79" s="209" t="s">
        <v>189</v>
      </c>
      <c r="P79" s="210" t="s">
        <v>190</v>
      </c>
      <c r="Q79" s="209">
        <v>1</v>
      </c>
      <c r="R79" s="208"/>
      <c r="S79" s="208">
        <v>10</v>
      </c>
      <c r="T79" s="208" t="s">
        <v>65</v>
      </c>
      <c r="U79" s="208">
        <f t="shared" si="25"/>
        <v>10</v>
      </c>
      <c r="V79" s="208">
        <f t="shared" si="26"/>
        <v>0</v>
      </c>
      <c r="W79" s="208"/>
      <c r="X79" s="208"/>
      <c r="Y79" s="208"/>
      <c r="Z79" s="208"/>
      <c r="AA79" s="208"/>
      <c r="AB79" s="208">
        <v>10</v>
      </c>
      <c r="AC79" s="208"/>
      <c r="AD79" s="208">
        <v>250</v>
      </c>
      <c r="AE79" s="208">
        <v>1097</v>
      </c>
      <c r="AF79" s="208">
        <v>73</v>
      </c>
      <c r="AG79" s="208">
        <v>422</v>
      </c>
      <c r="AH79" s="208">
        <v>1</v>
      </c>
      <c r="AI79" s="208">
        <v>1</v>
      </c>
      <c r="AJ79" s="209">
        <v>2025.03</v>
      </c>
      <c r="AK79" s="209">
        <v>2025.12</v>
      </c>
      <c r="AL79" s="210" t="s">
        <v>191</v>
      </c>
      <c r="AM79" s="210" t="s">
        <v>192</v>
      </c>
      <c r="AN79" s="209"/>
      <c r="AO79" s="208"/>
      <c r="AP79" s="233"/>
      <c r="AQ79" s="233"/>
      <c r="AR79" s="233"/>
      <c r="AS79" s="233"/>
      <c r="AT79" s="208"/>
      <c r="AU79" s="233"/>
      <c r="AV79" s="233"/>
      <c r="AW79" s="233"/>
      <c r="AX79" s="233"/>
      <c r="AY79" s="233"/>
      <c r="AZ79" s="312"/>
      <c r="BA79" s="233"/>
      <c r="BB79" s="233"/>
      <c r="BC79" s="312"/>
      <c r="BD79" s="233"/>
      <c r="BE79" s="233"/>
      <c r="BF79" s="312"/>
      <c r="BG79" s="233"/>
      <c r="BH79" s="233"/>
      <c r="BI79" s="312"/>
      <c r="BJ79" s="310"/>
      <c r="BK79" s="233"/>
      <c r="BL79" s="250"/>
      <c r="BM79" s="250"/>
      <c r="BN79" s="233"/>
      <c r="BO79" s="233"/>
      <c r="BP79" s="233"/>
      <c r="BQ79" s="233"/>
      <c r="BR79" s="233"/>
      <c r="BS79" s="315"/>
    </row>
    <row r="80" s="194" customFormat="1" ht="30" customHeight="1" spans="1:71">
      <c r="A80" s="298"/>
      <c r="B80" s="298"/>
      <c r="C80" s="299"/>
      <c r="D80" s="299"/>
      <c r="E80" s="299"/>
      <c r="F80" s="299"/>
      <c r="G80" s="299" t="s">
        <v>434</v>
      </c>
      <c r="H80" s="299" t="s">
        <v>434</v>
      </c>
      <c r="I80" s="299"/>
      <c r="J80" s="299"/>
      <c r="K80" s="299"/>
      <c r="L80" s="299"/>
      <c r="M80" s="299"/>
      <c r="N80" s="301"/>
      <c r="O80" s="301"/>
      <c r="P80" s="301"/>
      <c r="Q80" s="299">
        <f t="shared" ref="Q80:S80" si="27">SUM(Q81:Q94)</f>
        <v>14</v>
      </c>
      <c r="R80" s="301">
        <f t="shared" si="27"/>
        <v>0</v>
      </c>
      <c r="S80" s="301">
        <f t="shared" si="27"/>
        <v>801</v>
      </c>
      <c r="T80" s="301"/>
      <c r="U80" s="301">
        <f t="shared" ref="U80:AB80" si="28">SUM(U81:U94)</f>
        <v>706</v>
      </c>
      <c r="V80" s="301">
        <f t="shared" si="28"/>
        <v>336</v>
      </c>
      <c r="W80" s="301">
        <f t="shared" si="28"/>
        <v>336</v>
      </c>
      <c r="X80" s="301">
        <f t="shared" si="28"/>
        <v>0</v>
      </c>
      <c r="Y80" s="301">
        <f t="shared" si="28"/>
        <v>0</v>
      </c>
      <c r="Z80" s="301">
        <f t="shared" si="28"/>
        <v>238</v>
      </c>
      <c r="AA80" s="301">
        <f t="shared" si="28"/>
        <v>0</v>
      </c>
      <c r="AB80" s="301">
        <f t="shared" si="28"/>
        <v>132</v>
      </c>
      <c r="AC80" s="301"/>
      <c r="AD80" s="299"/>
      <c r="AE80" s="299"/>
      <c r="AF80" s="299"/>
      <c r="AG80" s="299"/>
      <c r="AH80" s="299"/>
      <c r="AI80" s="299"/>
      <c r="AJ80" s="299"/>
      <c r="AK80" s="299"/>
      <c r="AL80" s="299"/>
      <c r="AM80" s="299"/>
      <c r="AN80" s="299"/>
      <c r="AO80" s="305"/>
      <c r="AP80" s="299">
        <f t="shared" ref="AP80:AT80" si="29">SUM(AP81:AP94)</f>
        <v>0</v>
      </c>
      <c r="AQ80" s="299">
        <f t="shared" si="29"/>
        <v>0</v>
      </c>
      <c r="AR80" s="299">
        <f t="shared" si="29"/>
        <v>0</v>
      </c>
      <c r="AS80" s="299">
        <f t="shared" si="29"/>
        <v>0</v>
      </c>
      <c r="AT80" s="299">
        <f t="shared" si="29"/>
        <v>0</v>
      </c>
      <c r="AU80" s="299"/>
      <c r="AV80" s="299">
        <f>SUM(AV81:AV94)</f>
        <v>0</v>
      </c>
      <c r="AW80" s="308"/>
      <c r="AX80" s="308"/>
      <c r="AY80" s="299">
        <f>SUM(AY81:AY94)</f>
        <v>0</v>
      </c>
      <c r="AZ80" s="308">
        <f>AY80/Q80</f>
        <v>0</v>
      </c>
      <c r="BA80" s="299"/>
      <c r="BB80" s="299">
        <f>SUM(BB81:BB94)</f>
        <v>0</v>
      </c>
      <c r="BC80" s="309">
        <f>BB80/Q80</f>
        <v>0</v>
      </c>
      <c r="BD80" s="299"/>
      <c r="BE80" s="299">
        <f>SUM(BE81:BE94)</f>
        <v>0</v>
      </c>
      <c r="BF80" s="308">
        <f>BE80/Q80</f>
        <v>0</v>
      </c>
      <c r="BG80" s="299"/>
      <c r="BH80" s="299">
        <f>SUM(BH81:BH94)</f>
        <v>0</v>
      </c>
      <c r="BI80" s="308">
        <f>BH80/Q80</f>
        <v>0</v>
      </c>
      <c r="BJ80" s="313"/>
      <c r="BK80" s="299">
        <f t="shared" ref="BK80:BR80" si="30">SUM(BK81:BK94)</f>
        <v>0</v>
      </c>
      <c r="BL80" s="299"/>
      <c r="BM80" s="299"/>
      <c r="BN80" s="299">
        <f t="shared" si="30"/>
        <v>0</v>
      </c>
      <c r="BO80" s="299">
        <f t="shared" si="30"/>
        <v>0</v>
      </c>
      <c r="BP80" s="299">
        <f t="shared" si="30"/>
        <v>0</v>
      </c>
      <c r="BQ80" s="299">
        <f t="shared" si="30"/>
        <v>0</v>
      </c>
      <c r="BR80" s="299">
        <f t="shared" si="30"/>
        <v>0</v>
      </c>
      <c r="BS80" s="299"/>
    </row>
    <row r="81" s="195" customFormat="1" ht="67" customHeight="1" spans="1:71">
      <c r="A81" s="209"/>
      <c r="B81" s="209" t="s">
        <v>80</v>
      </c>
      <c r="C81" s="209" t="s">
        <v>435</v>
      </c>
      <c r="D81" s="209" t="s">
        <v>82</v>
      </c>
      <c r="E81" s="209"/>
      <c r="F81" s="209"/>
      <c r="G81" s="210" t="s">
        <v>436</v>
      </c>
      <c r="H81" s="210" t="s">
        <v>436</v>
      </c>
      <c r="I81" s="209" t="s">
        <v>84</v>
      </c>
      <c r="J81" s="208" t="s">
        <v>85</v>
      </c>
      <c r="K81" s="208" t="s">
        <v>85</v>
      </c>
      <c r="L81" s="209" t="s">
        <v>86</v>
      </c>
      <c r="M81" s="209" t="s">
        <v>87</v>
      </c>
      <c r="N81" s="209" t="s">
        <v>437</v>
      </c>
      <c r="O81" s="209" t="s">
        <v>89</v>
      </c>
      <c r="P81" s="211" t="s">
        <v>90</v>
      </c>
      <c r="Q81" s="209">
        <v>1</v>
      </c>
      <c r="R81" s="208"/>
      <c r="S81" s="208">
        <v>300</v>
      </c>
      <c r="T81" s="208" t="s">
        <v>91</v>
      </c>
      <c r="U81" s="208">
        <f t="shared" ref="U81:U94" si="31">V81+Z81+AA81+AB81</f>
        <v>250</v>
      </c>
      <c r="V81" s="208">
        <f t="shared" ref="V81:V94" si="32">W81+X81+Y81</f>
        <v>250</v>
      </c>
      <c r="W81" s="208">
        <v>250</v>
      </c>
      <c r="X81" s="208">
        <v>0</v>
      </c>
      <c r="Y81" s="208">
        <v>0</v>
      </c>
      <c r="Z81" s="208">
        <v>0</v>
      </c>
      <c r="AA81" s="208"/>
      <c r="AB81" s="208"/>
      <c r="AC81" s="208"/>
      <c r="AD81" s="208">
        <v>540</v>
      </c>
      <c r="AE81" s="208">
        <v>2700</v>
      </c>
      <c r="AF81" s="208">
        <v>540</v>
      </c>
      <c r="AG81" s="208">
        <v>2700</v>
      </c>
      <c r="AH81" s="208">
        <v>11</v>
      </c>
      <c r="AI81" s="208">
        <v>7</v>
      </c>
      <c r="AJ81" s="209">
        <v>2025.03</v>
      </c>
      <c r="AK81" s="209">
        <v>2025.12</v>
      </c>
      <c r="AL81" s="210" t="s">
        <v>92</v>
      </c>
      <c r="AM81" s="211" t="s">
        <v>438</v>
      </c>
      <c r="AN81" s="209"/>
      <c r="AO81" s="208"/>
      <c r="AP81" s="233"/>
      <c r="AQ81" s="233"/>
      <c r="AR81" s="233"/>
      <c r="AS81" s="233"/>
      <c r="AT81" s="208"/>
      <c r="AU81" s="233"/>
      <c r="AV81" s="233"/>
      <c r="AW81" s="233"/>
      <c r="AX81" s="233"/>
      <c r="AY81" s="233"/>
      <c r="AZ81" s="236"/>
      <c r="BA81" s="233"/>
      <c r="BB81" s="233"/>
      <c r="BC81" s="236"/>
      <c r="BD81" s="235"/>
      <c r="BE81" s="235"/>
      <c r="BF81" s="236"/>
      <c r="BG81" s="235"/>
      <c r="BH81" s="235"/>
      <c r="BI81" s="236"/>
      <c r="BJ81" s="250"/>
      <c r="BK81" s="233"/>
      <c r="BL81" s="250"/>
      <c r="BM81" s="250"/>
      <c r="BN81" s="233"/>
      <c r="BO81" s="233"/>
      <c r="BP81" s="233"/>
      <c r="BQ81" s="233"/>
      <c r="BR81" s="233"/>
      <c r="BS81" s="235"/>
    </row>
    <row r="82" s="195" customFormat="1" ht="67" customHeight="1" spans="1:71">
      <c r="A82" s="209"/>
      <c r="B82" s="209" t="s">
        <v>80</v>
      </c>
      <c r="C82" s="209" t="s">
        <v>435</v>
      </c>
      <c r="D82" s="209" t="s">
        <v>439</v>
      </c>
      <c r="E82" s="209"/>
      <c r="F82" s="209"/>
      <c r="G82" s="210" t="s">
        <v>440</v>
      </c>
      <c r="H82" s="210" t="s">
        <v>440</v>
      </c>
      <c r="I82" s="209" t="s">
        <v>84</v>
      </c>
      <c r="J82" s="208" t="s">
        <v>117</v>
      </c>
      <c r="K82" s="208" t="s">
        <v>117</v>
      </c>
      <c r="L82" s="209" t="s">
        <v>86</v>
      </c>
      <c r="M82" s="209" t="s">
        <v>138</v>
      </c>
      <c r="N82" s="209" t="s">
        <v>437</v>
      </c>
      <c r="O82" s="209" t="s">
        <v>112</v>
      </c>
      <c r="P82" s="211" t="s">
        <v>441</v>
      </c>
      <c r="Q82" s="209">
        <v>1</v>
      </c>
      <c r="R82" s="208"/>
      <c r="S82" s="208">
        <v>20</v>
      </c>
      <c r="T82" s="208" t="s">
        <v>91</v>
      </c>
      <c r="U82" s="208">
        <f t="shared" si="31"/>
        <v>20</v>
      </c>
      <c r="V82" s="208">
        <f t="shared" si="32"/>
        <v>0</v>
      </c>
      <c r="W82" s="208">
        <v>0</v>
      </c>
      <c r="X82" s="208">
        <v>0</v>
      </c>
      <c r="Y82" s="208">
        <v>0</v>
      </c>
      <c r="Z82" s="208">
        <v>20</v>
      </c>
      <c r="AA82" s="208"/>
      <c r="AB82" s="208"/>
      <c r="AC82" s="208"/>
      <c r="AD82" s="208">
        <v>22</v>
      </c>
      <c r="AE82" s="208">
        <v>98</v>
      </c>
      <c r="AF82" s="208">
        <v>16</v>
      </c>
      <c r="AG82" s="208">
        <v>67</v>
      </c>
      <c r="AH82" s="208"/>
      <c r="AI82" s="208">
        <v>1</v>
      </c>
      <c r="AJ82" s="209">
        <v>2025.03</v>
      </c>
      <c r="AK82" s="209">
        <v>2025.12</v>
      </c>
      <c r="AL82" s="210" t="s">
        <v>442</v>
      </c>
      <c r="AM82" s="211" t="s">
        <v>443</v>
      </c>
      <c r="AN82" s="209"/>
      <c r="AO82" s="208"/>
      <c r="AP82" s="233"/>
      <c r="AQ82" s="233"/>
      <c r="AR82" s="233"/>
      <c r="AS82" s="233"/>
      <c r="AT82" s="208"/>
      <c r="AU82" s="233"/>
      <c r="AV82" s="233"/>
      <c r="AW82" s="233"/>
      <c r="AX82" s="233"/>
      <c r="AY82" s="233"/>
      <c r="AZ82" s="236"/>
      <c r="BA82" s="233"/>
      <c r="BB82" s="233"/>
      <c r="BC82" s="236"/>
      <c r="BD82" s="235"/>
      <c r="BE82" s="235"/>
      <c r="BF82" s="236"/>
      <c r="BG82" s="235"/>
      <c r="BH82" s="235"/>
      <c r="BI82" s="236"/>
      <c r="BJ82" s="250"/>
      <c r="BK82" s="233"/>
      <c r="BL82" s="250"/>
      <c r="BM82" s="250"/>
      <c r="BN82" s="233"/>
      <c r="BO82" s="233"/>
      <c r="BP82" s="233"/>
      <c r="BQ82" s="233"/>
      <c r="BR82" s="233"/>
      <c r="BS82" s="235"/>
    </row>
    <row r="83" s="195" customFormat="1" ht="67" customHeight="1" spans="1:71">
      <c r="A83" s="209"/>
      <c r="B83" s="209" t="s">
        <v>80</v>
      </c>
      <c r="C83" s="209" t="s">
        <v>435</v>
      </c>
      <c r="D83" s="209" t="s">
        <v>444</v>
      </c>
      <c r="E83" s="209"/>
      <c r="F83" s="209"/>
      <c r="G83" s="210" t="s">
        <v>445</v>
      </c>
      <c r="H83" s="210" t="s">
        <v>445</v>
      </c>
      <c r="I83" s="209" t="s">
        <v>84</v>
      </c>
      <c r="J83" s="208" t="s">
        <v>117</v>
      </c>
      <c r="K83" s="208" t="s">
        <v>117</v>
      </c>
      <c r="L83" s="209" t="s">
        <v>86</v>
      </c>
      <c r="M83" s="209" t="s">
        <v>87</v>
      </c>
      <c r="N83" s="209" t="s">
        <v>437</v>
      </c>
      <c r="O83" s="209" t="s">
        <v>112</v>
      </c>
      <c r="P83" s="211" t="s">
        <v>446</v>
      </c>
      <c r="Q83" s="209">
        <v>1</v>
      </c>
      <c r="R83" s="208"/>
      <c r="S83" s="208">
        <v>70</v>
      </c>
      <c r="T83" s="208" t="s">
        <v>91</v>
      </c>
      <c r="U83" s="208">
        <f t="shared" si="31"/>
        <v>50</v>
      </c>
      <c r="V83" s="208">
        <f t="shared" si="32"/>
        <v>0</v>
      </c>
      <c r="W83" s="208">
        <v>0</v>
      </c>
      <c r="X83" s="208">
        <v>0</v>
      </c>
      <c r="Y83" s="208">
        <v>0</v>
      </c>
      <c r="Z83" s="208">
        <v>50</v>
      </c>
      <c r="AA83" s="208"/>
      <c r="AB83" s="208"/>
      <c r="AC83" s="208"/>
      <c r="AD83" s="208">
        <v>368</v>
      </c>
      <c r="AE83" s="208">
        <v>1567</v>
      </c>
      <c r="AF83" s="208">
        <v>188</v>
      </c>
      <c r="AG83" s="208">
        <v>812</v>
      </c>
      <c r="AH83" s="208">
        <v>1</v>
      </c>
      <c r="AI83" s="208"/>
      <c r="AJ83" s="209">
        <v>2025.03</v>
      </c>
      <c r="AK83" s="209">
        <v>2025.12</v>
      </c>
      <c r="AL83" s="210" t="s">
        <v>447</v>
      </c>
      <c r="AM83" s="211" t="s">
        <v>448</v>
      </c>
      <c r="AN83" s="209"/>
      <c r="AO83" s="208"/>
      <c r="AP83" s="233"/>
      <c r="AQ83" s="233"/>
      <c r="AR83" s="233"/>
      <c r="AS83" s="233"/>
      <c r="AT83" s="208"/>
      <c r="AU83" s="233"/>
      <c r="AV83" s="233"/>
      <c r="AW83" s="233"/>
      <c r="AX83" s="233"/>
      <c r="AY83" s="233"/>
      <c r="AZ83" s="236"/>
      <c r="BA83" s="233"/>
      <c r="BB83" s="233"/>
      <c r="BC83" s="236"/>
      <c r="BD83" s="235"/>
      <c r="BE83" s="235"/>
      <c r="BF83" s="236"/>
      <c r="BG83" s="235"/>
      <c r="BH83" s="235"/>
      <c r="BI83" s="236"/>
      <c r="BJ83" s="250"/>
      <c r="BK83" s="233"/>
      <c r="BL83" s="250"/>
      <c r="BM83" s="250"/>
      <c r="BN83" s="233"/>
      <c r="BO83" s="233"/>
      <c r="BP83" s="233"/>
      <c r="BQ83" s="233"/>
      <c r="BR83" s="233"/>
      <c r="BS83" s="235"/>
    </row>
    <row r="84" s="195" customFormat="1" ht="67" customHeight="1" spans="1:71">
      <c r="A84" s="209"/>
      <c r="B84" s="209" t="s">
        <v>80</v>
      </c>
      <c r="C84" s="209" t="s">
        <v>435</v>
      </c>
      <c r="D84" s="209" t="s">
        <v>82</v>
      </c>
      <c r="E84" s="209"/>
      <c r="F84" s="209"/>
      <c r="G84" s="210" t="s">
        <v>449</v>
      </c>
      <c r="H84" s="210" t="s">
        <v>449</v>
      </c>
      <c r="I84" s="209" t="s">
        <v>123</v>
      </c>
      <c r="J84" s="208" t="s">
        <v>124</v>
      </c>
      <c r="K84" s="208" t="s">
        <v>124</v>
      </c>
      <c r="L84" s="209" t="s">
        <v>86</v>
      </c>
      <c r="M84" s="209" t="s">
        <v>87</v>
      </c>
      <c r="N84" s="209" t="s">
        <v>437</v>
      </c>
      <c r="O84" s="209" t="s">
        <v>125</v>
      </c>
      <c r="P84" s="211" t="s">
        <v>126</v>
      </c>
      <c r="Q84" s="209">
        <v>1</v>
      </c>
      <c r="R84" s="208"/>
      <c r="S84" s="208">
        <v>60</v>
      </c>
      <c r="T84" s="208" t="s">
        <v>91</v>
      </c>
      <c r="U84" s="208">
        <f t="shared" si="31"/>
        <v>35</v>
      </c>
      <c r="V84" s="208">
        <f t="shared" si="32"/>
        <v>35</v>
      </c>
      <c r="W84" s="208">
        <v>35</v>
      </c>
      <c r="X84" s="208">
        <v>0</v>
      </c>
      <c r="Y84" s="208">
        <v>0</v>
      </c>
      <c r="Z84" s="208">
        <v>0</v>
      </c>
      <c r="AA84" s="208"/>
      <c r="AB84" s="208"/>
      <c r="AC84" s="208"/>
      <c r="AD84" s="208"/>
      <c r="AE84" s="208">
        <v>1166</v>
      </c>
      <c r="AF84" s="208"/>
      <c r="AG84" s="208">
        <v>1166</v>
      </c>
      <c r="AH84" s="208">
        <v>11</v>
      </c>
      <c r="AI84" s="208">
        <v>7</v>
      </c>
      <c r="AJ84" s="209">
        <v>2025.03</v>
      </c>
      <c r="AK84" s="209">
        <v>2025.12</v>
      </c>
      <c r="AL84" s="210" t="s">
        <v>450</v>
      </c>
      <c r="AM84" s="211" t="s">
        <v>450</v>
      </c>
      <c r="AN84" s="209"/>
      <c r="AO84" s="208"/>
      <c r="AP84" s="233"/>
      <c r="AQ84" s="233"/>
      <c r="AR84" s="233"/>
      <c r="AS84" s="233"/>
      <c r="AT84" s="208"/>
      <c r="AU84" s="233"/>
      <c r="AV84" s="233"/>
      <c r="AW84" s="233"/>
      <c r="AX84" s="233"/>
      <c r="AY84" s="233"/>
      <c r="AZ84" s="236"/>
      <c r="BA84" s="233"/>
      <c r="BB84" s="233"/>
      <c r="BC84" s="236"/>
      <c r="BD84" s="235"/>
      <c r="BE84" s="235"/>
      <c r="BF84" s="236"/>
      <c r="BG84" s="235"/>
      <c r="BH84" s="235"/>
      <c r="BI84" s="236"/>
      <c r="BJ84" s="250"/>
      <c r="BK84" s="233"/>
      <c r="BL84" s="250"/>
      <c r="BM84" s="250"/>
      <c r="BN84" s="233"/>
      <c r="BO84" s="233"/>
      <c r="BP84" s="233"/>
      <c r="BQ84" s="233"/>
      <c r="BR84" s="233"/>
      <c r="BS84" s="235"/>
    </row>
    <row r="85" s="195" customFormat="1" ht="67" customHeight="1" spans="1:71">
      <c r="A85" s="209"/>
      <c r="B85" s="209" t="s">
        <v>80</v>
      </c>
      <c r="C85" s="209" t="s">
        <v>435</v>
      </c>
      <c r="D85" s="209" t="s">
        <v>82</v>
      </c>
      <c r="E85" s="209"/>
      <c r="F85" s="209"/>
      <c r="G85" s="210" t="s">
        <v>451</v>
      </c>
      <c r="H85" s="210" t="s">
        <v>451</v>
      </c>
      <c r="I85" s="209" t="s">
        <v>123</v>
      </c>
      <c r="J85" s="208" t="s">
        <v>129</v>
      </c>
      <c r="K85" s="208" t="s">
        <v>129</v>
      </c>
      <c r="L85" s="209" t="s">
        <v>86</v>
      </c>
      <c r="M85" s="209" t="s">
        <v>87</v>
      </c>
      <c r="N85" s="209" t="s">
        <v>437</v>
      </c>
      <c r="O85" s="209" t="s">
        <v>130</v>
      </c>
      <c r="P85" s="211" t="s">
        <v>131</v>
      </c>
      <c r="Q85" s="209">
        <v>1</v>
      </c>
      <c r="R85" s="208"/>
      <c r="S85" s="208">
        <v>51</v>
      </c>
      <c r="T85" s="208" t="s">
        <v>91</v>
      </c>
      <c r="U85" s="208">
        <f t="shared" si="31"/>
        <v>51</v>
      </c>
      <c r="V85" s="208">
        <f t="shared" si="32"/>
        <v>51</v>
      </c>
      <c r="W85" s="208">
        <v>51</v>
      </c>
      <c r="X85" s="208">
        <v>0</v>
      </c>
      <c r="Y85" s="208">
        <v>0</v>
      </c>
      <c r="Z85" s="208">
        <v>0</v>
      </c>
      <c r="AA85" s="208"/>
      <c r="AB85" s="208"/>
      <c r="AC85" s="208"/>
      <c r="AD85" s="208"/>
      <c r="AE85" s="208">
        <v>1020</v>
      </c>
      <c r="AF85" s="208"/>
      <c r="AG85" s="208">
        <v>1020</v>
      </c>
      <c r="AH85" s="208">
        <v>11</v>
      </c>
      <c r="AI85" s="208">
        <v>7</v>
      </c>
      <c r="AJ85" s="209">
        <v>2025.03</v>
      </c>
      <c r="AK85" s="209">
        <v>2025.12</v>
      </c>
      <c r="AL85" s="210" t="s">
        <v>452</v>
      </c>
      <c r="AM85" s="211" t="s">
        <v>452</v>
      </c>
      <c r="AN85" s="209"/>
      <c r="AO85" s="208"/>
      <c r="AP85" s="233"/>
      <c r="AQ85" s="233"/>
      <c r="AR85" s="233"/>
      <c r="AS85" s="233"/>
      <c r="AT85" s="208"/>
      <c r="AU85" s="233"/>
      <c r="AV85" s="233"/>
      <c r="AW85" s="233"/>
      <c r="AX85" s="233"/>
      <c r="AY85" s="233"/>
      <c r="AZ85" s="236"/>
      <c r="BA85" s="233"/>
      <c r="BB85" s="233"/>
      <c r="BC85" s="236"/>
      <c r="BD85" s="235"/>
      <c r="BE85" s="235"/>
      <c r="BF85" s="236"/>
      <c r="BG85" s="235"/>
      <c r="BH85" s="235"/>
      <c r="BI85" s="236"/>
      <c r="BJ85" s="250"/>
      <c r="BK85" s="233"/>
      <c r="BL85" s="250"/>
      <c r="BM85" s="250"/>
      <c r="BN85" s="233"/>
      <c r="BO85" s="233"/>
      <c r="BP85" s="233"/>
      <c r="BQ85" s="233"/>
      <c r="BR85" s="233"/>
      <c r="BS85" s="235"/>
    </row>
    <row r="86" s="195" customFormat="1" ht="67" customHeight="1" spans="1:71">
      <c r="A86" s="209"/>
      <c r="B86" s="209" t="s">
        <v>80</v>
      </c>
      <c r="C86" s="209" t="s">
        <v>435</v>
      </c>
      <c r="D86" s="209" t="s">
        <v>453</v>
      </c>
      <c r="E86" s="209"/>
      <c r="F86" s="209"/>
      <c r="G86" s="210" t="s">
        <v>454</v>
      </c>
      <c r="H86" s="210" t="s">
        <v>454</v>
      </c>
      <c r="I86" s="209" t="s">
        <v>135</v>
      </c>
      <c r="J86" s="208" t="s">
        <v>156</v>
      </c>
      <c r="K86" s="208" t="s">
        <v>292</v>
      </c>
      <c r="L86" s="209" t="s">
        <v>86</v>
      </c>
      <c r="M86" s="209" t="s">
        <v>387</v>
      </c>
      <c r="N86" s="209" t="s">
        <v>437</v>
      </c>
      <c r="O86" s="209" t="s">
        <v>157</v>
      </c>
      <c r="P86" s="211" t="s">
        <v>455</v>
      </c>
      <c r="Q86" s="209">
        <v>1</v>
      </c>
      <c r="R86" s="208"/>
      <c r="S86" s="208">
        <v>10</v>
      </c>
      <c r="T86" s="208" t="s">
        <v>159</v>
      </c>
      <c r="U86" s="208">
        <f t="shared" si="31"/>
        <v>10</v>
      </c>
      <c r="V86" s="208">
        <f t="shared" si="32"/>
        <v>0</v>
      </c>
      <c r="W86" s="208">
        <v>0</v>
      </c>
      <c r="X86" s="208">
        <v>0</v>
      </c>
      <c r="Y86" s="208">
        <v>0</v>
      </c>
      <c r="Z86" s="208">
        <v>6</v>
      </c>
      <c r="AA86" s="208"/>
      <c r="AB86" s="208">
        <v>4</v>
      </c>
      <c r="AC86" s="208"/>
      <c r="AD86" s="208">
        <v>176</v>
      </c>
      <c r="AE86" s="208">
        <v>615</v>
      </c>
      <c r="AF86" s="208">
        <v>46</v>
      </c>
      <c r="AG86" s="208">
        <v>141</v>
      </c>
      <c r="AH86" s="208">
        <v>0</v>
      </c>
      <c r="AI86" s="208">
        <v>1</v>
      </c>
      <c r="AJ86" s="209">
        <v>2025.03</v>
      </c>
      <c r="AK86" s="209">
        <v>2025.12</v>
      </c>
      <c r="AL86" s="210" t="s">
        <v>456</v>
      </c>
      <c r="AM86" s="211" t="s">
        <v>457</v>
      </c>
      <c r="AN86" s="209"/>
      <c r="AO86" s="208"/>
      <c r="AP86" s="233"/>
      <c r="AQ86" s="233"/>
      <c r="AR86" s="233"/>
      <c r="AS86" s="233"/>
      <c r="AT86" s="208"/>
      <c r="AU86" s="233"/>
      <c r="AV86" s="233"/>
      <c r="AW86" s="233"/>
      <c r="AX86" s="233"/>
      <c r="AY86" s="233"/>
      <c r="AZ86" s="236"/>
      <c r="BA86" s="233"/>
      <c r="BB86" s="233"/>
      <c r="BC86" s="236"/>
      <c r="BD86" s="235"/>
      <c r="BE86" s="235"/>
      <c r="BF86" s="236"/>
      <c r="BG86" s="235"/>
      <c r="BH86" s="235"/>
      <c r="BI86" s="236"/>
      <c r="BJ86" s="250"/>
      <c r="BK86" s="233"/>
      <c r="BL86" s="250"/>
      <c r="BM86" s="250"/>
      <c r="BN86" s="233"/>
      <c r="BO86" s="233"/>
      <c r="BP86" s="233"/>
      <c r="BQ86" s="233"/>
      <c r="BR86" s="233"/>
      <c r="BS86" s="235"/>
    </row>
    <row r="87" s="195" customFormat="1" ht="67" customHeight="1" spans="1:71">
      <c r="A87" s="209"/>
      <c r="B87" s="209" t="s">
        <v>80</v>
      </c>
      <c r="C87" s="209" t="s">
        <v>435</v>
      </c>
      <c r="D87" s="209" t="s">
        <v>453</v>
      </c>
      <c r="E87" s="209"/>
      <c r="F87" s="209"/>
      <c r="G87" s="210" t="s">
        <v>458</v>
      </c>
      <c r="H87" s="210" t="s">
        <v>458</v>
      </c>
      <c r="I87" s="209" t="s">
        <v>135</v>
      </c>
      <c r="J87" s="208" t="s">
        <v>156</v>
      </c>
      <c r="K87" s="208" t="s">
        <v>459</v>
      </c>
      <c r="L87" s="209" t="s">
        <v>86</v>
      </c>
      <c r="M87" s="209" t="s">
        <v>87</v>
      </c>
      <c r="N87" s="209" t="s">
        <v>437</v>
      </c>
      <c r="O87" s="209" t="s">
        <v>157</v>
      </c>
      <c r="P87" s="211" t="s">
        <v>460</v>
      </c>
      <c r="Q87" s="209">
        <v>1</v>
      </c>
      <c r="R87" s="208"/>
      <c r="S87" s="208">
        <v>30</v>
      </c>
      <c r="T87" s="208" t="s">
        <v>159</v>
      </c>
      <c r="U87" s="208">
        <f t="shared" si="31"/>
        <v>30</v>
      </c>
      <c r="V87" s="208">
        <f t="shared" si="32"/>
        <v>0</v>
      </c>
      <c r="W87" s="208">
        <v>0</v>
      </c>
      <c r="X87" s="208">
        <v>0</v>
      </c>
      <c r="Y87" s="208">
        <v>0</v>
      </c>
      <c r="Z87" s="208">
        <v>18</v>
      </c>
      <c r="AA87" s="208"/>
      <c r="AB87" s="208">
        <v>12</v>
      </c>
      <c r="AC87" s="208"/>
      <c r="AD87" s="208">
        <v>176</v>
      </c>
      <c r="AE87" s="208">
        <v>615</v>
      </c>
      <c r="AF87" s="208">
        <v>46</v>
      </c>
      <c r="AG87" s="208">
        <v>141</v>
      </c>
      <c r="AH87" s="208">
        <v>0</v>
      </c>
      <c r="AI87" s="208">
        <v>1</v>
      </c>
      <c r="AJ87" s="209">
        <v>2025.03</v>
      </c>
      <c r="AK87" s="209">
        <v>2025.12</v>
      </c>
      <c r="AL87" s="210" t="s">
        <v>456</v>
      </c>
      <c r="AM87" s="211" t="s">
        <v>461</v>
      </c>
      <c r="AN87" s="209"/>
      <c r="AO87" s="208"/>
      <c r="AP87" s="233"/>
      <c r="AQ87" s="233"/>
      <c r="AR87" s="233"/>
      <c r="AS87" s="233"/>
      <c r="AT87" s="208"/>
      <c r="AU87" s="233"/>
      <c r="AV87" s="233"/>
      <c r="AW87" s="233"/>
      <c r="AX87" s="233"/>
      <c r="AY87" s="233"/>
      <c r="AZ87" s="236"/>
      <c r="BA87" s="233"/>
      <c r="BB87" s="233"/>
      <c r="BC87" s="236"/>
      <c r="BD87" s="235"/>
      <c r="BE87" s="235"/>
      <c r="BF87" s="236"/>
      <c r="BG87" s="235"/>
      <c r="BH87" s="235"/>
      <c r="BI87" s="236"/>
      <c r="BJ87" s="250"/>
      <c r="BK87" s="233"/>
      <c r="BL87" s="250"/>
      <c r="BM87" s="250"/>
      <c r="BN87" s="233"/>
      <c r="BO87" s="233"/>
      <c r="BP87" s="233"/>
      <c r="BQ87" s="233"/>
      <c r="BR87" s="233"/>
      <c r="BS87" s="235"/>
    </row>
    <row r="88" s="195" customFormat="1" ht="67" customHeight="1" spans="1:71">
      <c r="A88" s="209"/>
      <c r="B88" s="209" t="s">
        <v>80</v>
      </c>
      <c r="C88" s="209" t="s">
        <v>435</v>
      </c>
      <c r="D88" s="209" t="s">
        <v>453</v>
      </c>
      <c r="E88" s="209"/>
      <c r="F88" s="209"/>
      <c r="G88" s="210" t="s">
        <v>462</v>
      </c>
      <c r="H88" s="210" t="s">
        <v>462</v>
      </c>
      <c r="I88" s="209" t="s">
        <v>135</v>
      </c>
      <c r="J88" s="208" t="s">
        <v>156</v>
      </c>
      <c r="K88" s="208" t="s">
        <v>163</v>
      </c>
      <c r="L88" s="209" t="s">
        <v>86</v>
      </c>
      <c r="M88" s="209" t="s">
        <v>87</v>
      </c>
      <c r="N88" s="209" t="s">
        <v>437</v>
      </c>
      <c r="O88" s="209" t="s">
        <v>157</v>
      </c>
      <c r="P88" s="211" t="s">
        <v>463</v>
      </c>
      <c r="Q88" s="209">
        <v>1</v>
      </c>
      <c r="R88" s="208"/>
      <c r="S88" s="208">
        <v>90</v>
      </c>
      <c r="T88" s="208" t="s">
        <v>159</v>
      </c>
      <c r="U88" s="208">
        <f t="shared" si="31"/>
        <v>90</v>
      </c>
      <c r="V88" s="208">
        <f t="shared" si="32"/>
        <v>0</v>
      </c>
      <c r="W88" s="208">
        <v>0</v>
      </c>
      <c r="X88" s="208">
        <v>0</v>
      </c>
      <c r="Y88" s="208">
        <v>0</v>
      </c>
      <c r="Z88" s="208">
        <v>54</v>
      </c>
      <c r="AA88" s="208"/>
      <c r="AB88" s="208">
        <v>36</v>
      </c>
      <c r="AC88" s="208"/>
      <c r="AD88" s="208">
        <v>312</v>
      </c>
      <c r="AE88" s="208">
        <v>1124</v>
      </c>
      <c r="AF88" s="208">
        <v>73</v>
      </c>
      <c r="AG88" s="208">
        <v>257</v>
      </c>
      <c r="AH88" s="208">
        <v>0</v>
      </c>
      <c r="AI88" s="208">
        <v>1</v>
      </c>
      <c r="AJ88" s="209">
        <v>2025.03</v>
      </c>
      <c r="AK88" s="209">
        <v>2025.12</v>
      </c>
      <c r="AL88" s="210" t="s">
        <v>464</v>
      </c>
      <c r="AM88" s="211" t="s">
        <v>465</v>
      </c>
      <c r="AN88" s="209"/>
      <c r="AO88" s="208"/>
      <c r="AP88" s="233"/>
      <c r="AQ88" s="233"/>
      <c r="AR88" s="233"/>
      <c r="AS88" s="233"/>
      <c r="AT88" s="208"/>
      <c r="AU88" s="233"/>
      <c r="AV88" s="233"/>
      <c r="AW88" s="233"/>
      <c r="AX88" s="233"/>
      <c r="AY88" s="233"/>
      <c r="AZ88" s="236"/>
      <c r="BA88" s="233"/>
      <c r="BB88" s="233"/>
      <c r="BC88" s="236"/>
      <c r="BD88" s="235"/>
      <c r="BE88" s="235"/>
      <c r="BF88" s="236"/>
      <c r="BG88" s="235"/>
      <c r="BH88" s="235"/>
      <c r="BI88" s="236"/>
      <c r="BJ88" s="250"/>
      <c r="BK88" s="233"/>
      <c r="BL88" s="250"/>
      <c r="BM88" s="250"/>
      <c r="BN88" s="233"/>
      <c r="BO88" s="233"/>
      <c r="BP88" s="233"/>
      <c r="BQ88" s="233"/>
      <c r="BR88" s="233"/>
      <c r="BS88" s="235"/>
    </row>
    <row r="89" s="195" customFormat="1" ht="67" customHeight="1" spans="1:71">
      <c r="A89" s="209"/>
      <c r="B89" s="209" t="s">
        <v>80</v>
      </c>
      <c r="C89" s="209" t="s">
        <v>435</v>
      </c>
      <c r="D89" s="209" t="s">
        <v>466</v>
      </c>
      <c r="E89" s="209"/>
      <c r="F89" s="209"/>
      <c r="G89" s="210" t="s">
        <v>467</v>
      </c>
      <c r="H89" s="210" t="s">
        <v>467</v>
      </c>
      <c r="I89" s="209" t="s">
        <v>135</v>
      </c>
      <c r="J89" s="208" t="s">
        <v>156</v>
      </c>
      <c r="K89" s="208" t="s">
        <v>292</v>
      </c>
      <c r="L89" s="209" t="s">
        <v>86</v>
      </c>
      <c r="M89" s="209" t="s">
        <v>98</v>
      </c>
      <c r="N89" s="209" t="s">
        <v>437</v>
      </c>
      <c r="O89" s="209" t="s">
        <v>157</v>
      </c>
      <c r="P89" s="211" t="s">
        <v>468</v>
      </c>
      <c r="Q89" s="209">
        <v>1</v>
      </c>
      <c r="R89" s="208"/>
      <c r="S89" s="208">
        <v>30</v>
      </c>
      <c r="T89" s="208" t="s">
        <v>159</v>
      </c>
      <c r="U89" s="208">
        <f t="shared" si="31"/>
        <v>30</v>
      </c>
      <c r="V89" s="208">
        <f t="shared" si="32"/>
        <v>0</v>
      </c>
      <c r="W89" s="208">
        <v>0</v>
      </c>
      <c r="X89" s="208">
        <v>0</v>
      </c>
      <c r="Y89" s="208">
        <v>0</v>
      </c>
      <c r="Z89" s="208">
        <v>18</v>
      </c>
      <c r="AA89" s="208"/>
      <c r="AB89" s="208">
        <v>12</v>
      </c>
      <c r="AC89" s="208"/>
      <c r="AD89" s="208">
        <v>26</v>
      </c>
      <c r="AE89" s="208">
        <v>122</v>
      </c>
      <c r="AF89" s="208">
        <v>8</v>
      </c>
      <c r="AG89" s="208">
        <v>37</v>
      </c>
      <c r="AH89" s="208">
        <v>1</v>
      </c>
      <c r="AI89" s="208"/>
      <c r="AJ89" s="209">
        <v>2025.03</v>
      </c>
      <c r="AK89" s="209">
        <v>2025.12</v>
      </c>
      <c r="AL89" s="210" t="s">
        <v>469</v>
      </c>
      <c r="AM89" s="211" t="s">
        <v>470</v>
      </c>
      <c r="AN89" s="209"/>
      <c r="AO89" s="208"/>
      <c r="AP89" s="233"/>
      <c r="AQ89" s="233"/>
      <c r="AR89" s="233"/>
      <c r="AS89" s="233"/>
      <c r="AT89" s="208"/>
      <c r="AU89" s="233"/>
      <c r="AV89" s="233"/>
      <c r="AW89" s="233"/>
      <c r="AX89" s="233"/>
      <c r="AY89" s="233"/>
      <c r="AZ89" s="236"/>
      <c r="BA89" s="233"/>
      <c r="BB89" s="233"/>
      <c r="BC89" s="236"/>
      <c r="BD89" s="235"/>
      <c r="BE89" s="235"/>
      <c r="BF89" s="236"/>
      <c r="BG89" s="235"/>
      <c r="BH89" s="235"/>
      <c r="BI89" s="236"/>
      <c r="BJ89" s="250"/>
      <c r="BK89" s="233"/>
      <c r="BL89" s="250"/>
      <c r="BM89" s="250"/>
      <c r="BN89" s="233"/>
      <c r="BO89" s="233"/>
      <c r="BP89" s="233"/>
      <c r="BQ89" s="233"/>
      <c r="BR89" s="233"/>
      <c r="BS89" s="235"/>
    </row>
    <row r="90" s="195" customFormat="1" ht="67" customHeight="1" spans="1:71">
      <c r="A90" s="209"/>
      <c r="B90" s="209" t="s">
        <v>80</v>
      </c>
      <c r="C90" s="209" t="s">
        <v>435</v>
      </c>
      <c r="D90" s="209" t="s">
        <v>471</v>
      </c>
      <c r="E90" s="209"/>
      <c r="F90" s="209"/>
      <c r="G90" s="210" t="s">
        <v>472</v>
      </c>
      <c r="H90" s="210" t="s">
        <v>472</v>
      </c>
      <c r="I90" s="209" t="s">
        <v>135</v>
      </c>
      <c r="J90" s="208" t="s">
        <v>156</v>
      </c>
      <c r="K90" s="208" t="s">
        <v>292</v>
      </c>
      <c r="L90" s="209" t="s">
        <v>86</v>
      </c>
      <c r="M90" s="209" t="s">
        <v>473</v>
      </c>
      <c r="N90" s="209" t="s">
        <v>437</v>
      </c>
      <c r="O90" s="209" t="s">
        <v>157</v>
      </c>
      <c r="P90" s="211" t="s">
        <v>474</v>
      </c>
      <c r="Q90" s="209">
        <v>1</v>
      </c>
      <c r="R90" s="208"/>
      <c r="S90" s="208">
        <v>60</v>
      </c>
      <c r="T90" s="208" t="s">
        <v>159</v>
      </c>
      <c r="U90" s="208">
        <f t="shared" si="31"/>
        <v>60</v>
      </c>
      <c r="V90" s="208">
        <f t="shared" si="32"/>
        <v>0</v>
      </c>
      <c r="W90" s="208">
        <v>0</v>
      </c>
      <c r="X90" s="208">
        <v>0</v>
      </c>
      <c r="Y90" s="208">
        <v>0</v>
      </c>
      <c r="Z90" s="208">
        <v>36</v>
      </c>
      <c r="AA90" s="208"/>
      <c r="AB90" s="208">
        <v>24</v>
      </c>
      <c r="AC90" s="208"/>
      <c r="AD90" s="208">
        <v>20</v>
      </c>
      <c r="AE90" s="208">
        <v>103</v>
      </c>
      <c r="AF90" s="208">
        <v>20</v>
      </c>
      <c r="AG90" s="208">
        <v>103</v>
      </c>
      <c r="AH90" s="208">
        <v>1</v>
      </c>
      <c r="AI90" s="208"/>
      <c r="AJ90" s="209">
        <v>2025.03</v>
      </c>
      <c r="AK90" s="209">
        <v>2025.12</v>
      </c>
      <c r="AL90" s="210" t="s">
        <v>475</v>
      </c>
      <c r="AM90" s="211" t="s">
        <v>476</v>
      </c>
      <c r="AN90" s="209"/>
      <c r="AO90" s="208"/>
      <c r="AP90" s="233"/>
      <c r="AQ90" s="233"/>
      <c r="AR90" s="233"/>
      <c r="AS90" s="233"/>
      <c r="AT90" s="208"/>
      <c r="AU90" s="233"/>
      <c r="AV90" s="233"/>
      <c r="AW90" s="233"/>
      <c r="AX90" s="233"/>
      <c r="AY90" s="233"/>
      <c r="AZ90" s="236"/>
      <c r="BA90" s="233"/>
      <c r="BB90" s="233"/>
      <c r="BC90" s="236"/>
      <c r="BD90" s="235"/>
      <c r="BE90" s="235"/>
      <c r="BF90" s="236"/>
      <c r="BG90" s="235"/>
      <c r="BH90" s="235"/>
      <c r="BI90" s="236"/>
      <c r="BJ90" s="250"/>
      <c r="BK90" s="233"/>
      <c r="BL90" s="250"/>
      <c r="BM90" s="250"/>
      <c r="BN90" s="233"/>
      <c r="BO90" s="233"/>
      <c r="BP90" s="233"/>
      <c r="BQ90" s="233"/>
      <c r="BR90" s="233"/>
      <c r="BS90" s="235"/>
    </row>
    <row r="91" s="195" customFormat="1" ht="67" customHeight="1" spans="1:71">
      <c r="A91" s="209"/>
      <c r="B91" s="209" t="s">
        <v>80</v>
      </c>
      <c r="C91" s="209" t="s">
        <v>435</v>
      </c>
      <c r="D91" s="209" t="s">
        <v>477</v>
      </c>
      <c r="E91" s="209"/>
      <c r="F91" s="209"/>
      <c r="G91" s="210" t="s">
        <v>478</v>
      </c>
      <c r="H91" s="210" t="s">
        <v>478</v>
      </c>
      <c r="I91" s="209" t="s">
        <v>135</v>
      </c>
      <c r="J91" s="208" t="s">
        <v>156</v>
      </c>
      <c r="K91" s="208" t="s">
        <v>459</v>
      </c>
      <c r="L91" s="209" t="s">
        <v>86</v>
      </c>
      <c r="M91" s="209" t="s">
        <v>479</v>
      </c>
      <c r="N91" s="209" t="s">
        <v>437</v>
      </c>
      <c r="O91" s="209" t="s">
        <v>157</v>
      </c>
      <c r="P91" s="211" t="s">
        <v>480</v>
      </c>
      <c r="Q91" s="209">
        <v>1</v>
      </c>
      <c r="R91" s="208"/>
      <c r="S91" s="208">
        <v>15</v>
      </c>
      <c r="T91" s="208" t="s">
        <v>159</v>
      </c>
      <c r="U91" s="208">
        <f t="shared" si="31"/>
        <v>15</v>
      </c>
      <c r="V91" s="208">
        <f t="shared" si="32"/>
        <v>0</v>
      </c>
      <c r="W91" s="208">
        <v>0</v>
      </c>
      <c r="X91" s="208">
        <v>0</v>
      </c>
      <c r="Y91" s="208">
        <v>0</v>
      </c>
      <c r="Z91" s="208">
        <v>9</v>
      </c>
      <c r="AA91" s="208"/>
      <c r="AB91" s="208">
        <v>6</v>
      </c>
      <c r="AC91" s="208"/>
      <c r="AD91" s="208">
        <v>270</v>
      </c>
      <c r="AE91" s="208">
        <v>1084</v>
      </c>
      <c r="AF91" s="208">
        <v>81</v>
      </c>
      <c r="AG91" s="208">
        <v>286</v>
      </c>
      <c r="AH91" s="208"/>
      <c r="AI91" s="208">
        <v>1</v>
      </c>
      <c r="AJ91" s="209">
        <v>2025.03</v>
      </c>
      <c r="AK91" s="209">
        <v>2025.12</v>
      </c>
      <c r="AL91" s="210" t="s">
        <v>481</v>
      </c>
      <c r="AM91" s="211" t="s">
        <v>482</v>
      </c>
      <c r="AN91" s="209"/>
      <c r="AO91" s="208"/>
      <c r="AP91" s="233"/>
      <c r="AQ91" s="233"/>
      <c r="AR91" s="233"/>
      <c r="AS91" s="233"/>
      <c r="AT91" s="208"/>
      <c r="AU91" s="233"/>
      <c r="AV91" s="233"/>
      <c r="AW91" s="233"/>
      <c r="AX91" s="233"/>
      <c r="AY91" s="233"/>
      <c r="AZ91" s="236"/>
      <c r="BA91" s="233"/>
      <c r="BB91" s="233"/>
      <c r="BC91" s="236"/>
      <c r="BD91" s="235"/>
      <c r="BE91" s="235"/>
      <c r="BF91" s="236"/>
      <c r="BG91" s="235"/>
      <c r="BH91" s="235"/>
      <c r="BI91" s="236"/>
      <c r="BJ91" s="250"/>
      <c r="BK91" s="233"/>
      <c r="BL91" s="250"/>
      <c r="BM91" s="250"/>
      <c r="BN91" s="233"/>
      <c r="BO91" s="233"/>
      <c r="BP91" s="233"/>
      <c r="BQ91" s="233"/>
      <c r="BR91" s="233"/>
      <c r="BS91" s="235"/>
    </row>
    <row r="92" s="195" customFormat="1" ht="67" customHeight="1" spans="1:71">
      <c r="A92" s="209"/>
      <c r="B92" s="209" t="s">
        <v>80</v>
      </c>
      <c r="C92" s="209" t="s">
        <v>435</v>
      </c>
      <c r="D92" s="209" t="s">
        <v>483</v>
      </c>
      <c r="E92" s="209"/>
      <c r="F92" s="209"/>
      <c r="G92" s="210" t="s">
        <v>484</v>
      </c>
      <c r="H92" s="210" t="s">
        <v>484</v>
      </c>
      <c r="I92" s="209" t="s">
        <v>135</v>
      </c>
      <c r="J92" s="208" t="s">
        <v>156</v>
      </c>
      <c r="K92" s="208" t="s">
        <v>292</v>
      </c>
      <c r="L92" s="209" t="s">
        <v>86</v>
      </c>
      <c r="M92" s="209" t="s">
        <v>485</v>
      </c>
      <c r="N92" s="209" t="s">
        <v>437</v>
      </c>
      <c r="O92" s="209" t="s">
        <v>157</v>
      </c>
      <c r="P92" s="211" t="s">
        <v>486</v>
      </c>
      <c r="Q92" s="209">
        <v>1</v>
      </c>
      <c r="R92" s="208"/>
      <c r="S92" s="208">
        <v>20</v>
      </c>
      <c r="T92" s="208" t="s">
        <v>159</v>
      </c>
      <c r="U92" s="208">
        <f t="shared" si="31"/>
        <v>20</v>
      </c>
      <c r="V92" s="208">
        <f t="shared" si="32"/>
        <v>0</v>
      </c>
      <c r="W92" s="208">
        <v>0</v>
      </c>
      <c r="X92" s="208">
        <v>0</v>
      </c>
      <c r="Y92" s="208">
        <v>0</v>
      </c>
      <c r="Z92" s="208">
        <v>12</v>
      </c>
      <c r="AA92" s="208"/>
      <c r="AB92" s="208">
        <v>8</v>
      </c>
      <c r="AC92" s="208"/>
      <c r="AD92" s="208">
        <v>20</v>
      </c>
      <c r="AE92" s="208">
        <v>126</v>
      </c>
      <c r="AF92" s="208">
        <v>18</v>
      </c>
      <c r="AG92" s="208">
        <v>111</v>
      </c>
      <c r="AH92" s="208"/>
      <c r="AI92" s="208">
        <v>1</v>
      </c>
      <c r="AJ92" s="209">
        <v>2025.03</v>
      </c>
      <c r="AK92" s="209">
        <v>2025.12</v>
      </c>
      <c r="AL92" s="210" t="s">
        <v>487</v>
      </c>
      <c r="AM92" s="211" t="s">
        <v>488</v>
      </c>
      <c r="AN92" s="209"/>
      <c r="AO92" s="208"/>
      <c r="AP92" s="233"/>
      <c r="AQ92" s="233"/>
      <c r="AR92" s="233"/>
      <c r="AS92" s="233"/>
      <c r="AT92" s="208"/>
      <c r="AU92" s="233"/>
      <c r="AV92" s="233"/>
      <c r="AW92" s="233"/>
      <c r="AX92" s="233"/>
      <c r="AY92" s="233"/>
      <c r="AZ92" s="236"/>
      <c r="BA92" s="233"/>
      <c r="BB92" s="233"/>
      <c r="BC92" s="236"/>
      <c r="BD92" s="235"/>
      <c r="BE92" s="235"/>
      <c r="BF92" s="236"/>
      <c r="BG92" s="235"/>
      <c r="BH92" s="235"/>
      <c r="BI92" s="236"/>
      <c r="BJ92" s="250"/>
      <c r="BK92" s="233"/>
      <c r="BL92" s="250"/>
      <c r="BM92" s="250"/>
      <c r="BN92" s="233"/>
      <c r="BO92" s="233"/>
      <c r="BP92" s="233"/>
      <c r="BQ92" s="233"/>
      <c r="BR92" s="233"/>
      <c r="BS92" s="235"/>
    </row>
    <row r="93" s="195" customFormat="1" ht="67" customHeight="1" spans="1:71">
      <c r="A93" s="209"/>
      <c r="B93" s="209" t="s">
        <v>80</v>
      </c>
      <c r="C93" s="209" t="s">
        <v>435</v>
      </c>
      <c r="D93" s="209" t="s">
        <v>489</v>
      </c>
      <c r="E93" s="209"/>
      <c r="F93" s="209"/>
      <c r="G93" s="210" t="s">
        <v>490</v>
      </c>
      <c r="H93" s="210" t="s">
        <v>490</v>
      </c>
      <c r="I93" s="209" t="s">
        <v>135</v>
      </c>
      <c r="J93" s="208" t="s">
        <v>156</v>
      </c>
      <c r="K93" s="208" t="s">
        <v>292</v>
      </c>
      <c r="L93" s="209" t="s">
        <v>86</v>
      </c>
      <c r="M93" s="209" t="s">
        <v>353</v>
      </c>
      <c r="N93" s="209" t="s">
        <v>437</v>
      </c>
      <c r="O93" s="209" t="s">
        <v>157</v>
      </c>
      <c r="P93" s="211" t="s">
        <v>491</v>
      </c>
      <c r="Q93" s="209">
        <v>1</v>
      </c>
      <c r="R93" s="208"/>
      <c r="S93" s="208">
        <v>25</v>
      </c>
      <c r="T93" s="208" t="s">
        <v>159</v>
      </c>
      <c r="U93" s="208">
        <f t="shared" si="31"/>
        <v>25</v>
      </c>
      <c r="V93" s="208">
        <f t="shared" si="32"/>
        <v>0</v>
      </c>
      <c r="W93" s="208">
        <v>0</v>
      </c>
      <c r="X93" s="208">
        <v>0</v>
      </c>
      <c r="Y93" s="208">
        <v>0</v>
      </c>
      <c r="Z93" s="208">
        <v>15</v>
      </c>
      <c r="AA93" s="208"/>
      <c r="AB93" s="208">
        <v>10</v>
      </c>
      <c r="AC93" s="208"/>
      <c r="AD93" s="208">
        <v>64</v>
      </c>
      <c r="AE93" s="208">
        <v>279</v>
      </c>
      <c r="AF93" s="208">
        <v>32</v>
      </c>
      <c r="AG93" s="208">
        <v>143</v>
      </c>
      <c r="AH93" s="208">
        <v>1</v>
      </c>
      <c r="AI93" s="208"/>
      <c r="AJ93" s="209">
        <v>2025.03</v>
      </c>
      <c r="AK93" s="209">
        <v>2025.12</v>
      </c>
      <c r="AL93" s="210" t="s">
        <v>492</v>
      </c>
      <c r="AM93" s="211" t="s">
        <v>493</v>
      </c>
      <c r="AN93" s="209"/>
      <c r="AO93" s="208"/>
      <c r="AP93" s="233"/>
      <c r="AQ93" s="233"/>
      <c r="AR93" s="233"/>
      <c r="AS93" s="233"/>
      <c r="AT93" s="208"/>
      <c r="AU93" s="233"/>
      <c r="AV93" s="233"/>
      <c r="AW93" s="233"/>
      <c r="AX93" s="233"/>
      <c r="AY93" s="233"/>
      <c r="AZ93" s="236"/>
      <c r="BA93" s="233"/>
      <c r="BB93" s="233"/>
      <c r="BC93" s="236"/>
      <c r="BD93" s="235"/>
      <c r="BE93" s="235"/>
      <c r="BF93" s="236"/>
      <c r="BG93" s="235"/>
      <c r="BH93" s="235"/>
      <c r="BI93" s="236"/>
      <c r="BJ93" s="250"/>
      <c r="BK93" s="233"/>
      <c r="BL93" s="250"/>
      <c r="BM93" s="250"/>
      <c r="BN93" s="233"/>
      <c r="BO93" s="233"/>
      <c r="BP93" s="233"/>
      <c r="BQ93" s="233"/>
      <c r="BR93" s="233"/>
      <c r="BS93" s="235"/>
    </row>
    <row r="94" s="293" customFormat="1" ht="60" customHeight="1" spans="1:71">
      <c r="A94" s="209"/>
      <c r="B94" s="209" t="s">
        <v>80</v>
      </c>
      <c r="C94" s="209" t="s">
        <v>435</v>
      </c>
      <c r="D94" s="209" t="s">
        <v>82</v>
      </c>
      <c r="E94" s="209"/>
      <c r="F94" s="209"/>
      <c r="G94" s="210" t="s">
        <v>494</v>
      </c>
      <c r="H94" s="210" t="s">
        <v>494</v>
      </c>
      <c r="I94" s="209" t="s">
        <v>187</v>
      </c>
      <c r="J94" s="209" t="s">
        <v>188</v>
      </c>
      <c r="K94" s="209" t="s">
        <v>188</v>
      </c>
      <c r="L94" s="209" t="s">
        <v>86</v>
      </c>
      <c r="M94" s="209" t="s">
        <v>87</v>
      </c>
      <c r="N94" s="209" t="s">
        <v>437</v>
      </c>
      <c r="O94" s="209" t="s">
        <v>189</v>
      </c>
      <c r="P94" s="210" t="s">
        <v>190</v>
      </c>
      <c r="Q94" s="209">
        <v>1</v>
      </c>
      <c r="R94" s="208"/>
      <c r="S94" s="208">
        <v>20</v>
      </c>
      <c r="T94" s="208" t="s">
        <v>65</v>
      </c>
      <c r="U94" s="208">
        <f t="shared" si="31"/>
        <v>20</v>
      </c>
      <c r="V94" s="208">
        <f t="shared" si="32"/>
        <v>0</v>
      </c>
      <c r="W94" s="208"/>
      <c r="X94" s="208"/>
      <c r="Y94" s="208"/>
      <c r="Z94" s="208"/>
      <c r="AA94" s="208"/>
      <c r="AB94" s="208">
        <v>20</v>
      </c>
      <c r="AC94" s="208"/>
      <c r="AD94" s="208">
        <v>1170</v>
      </c>
      <c r="AE94" s="208">
        <v>4538</v>
      </c>
      <c r="AF94" s="208">
        <v>368</v>
      </c>
      <c r="AG94" s="208">
        <v>1413</v>
      </c>
      <c r="AH94" s="208">
        <v>4</v>
      </c>
      <c r="AI94" s="208">
        <v>4</v>
      </c>
      <c r="AJ94" s="209">
        <v>2025.03</v>
      </c>
      <c r="AK94" s="209">
        <v>2025.12</v>
      </c>
      <c r="AL94" s="210" t="s">
        <v>191</v>
      </c>
      <c r="AM94" s="210" t="s">
        <v>192</v>
      </c>
      <c r="AN94" s="209"/>
      <c r="AO94" s="208"/>
      <c r="AP94" s="233"/>
      <c r="AQ94" s="233"/>
      <c r="AR94" s="233"/>
      <c r="AS94" s="233"/>
      <c r="AT94" s="208"/>
      <c r="AU94" s="233"/>
      <c r="AV94" s="233"/>
      <c r="AW94" s="233"/>
      <c r="AX94" s="233"/>
      <c r="AY94" s="233"/>
      <c r="AZ94" s="312"/>
      <c r="BA94" s="233"/>
      <c r="BB94" s="233"/>
      <c r="BC94" s="312"/>
      <c r="BD94" s="233"/>
      <c r="BE94" s="233"/>
      <c r="BF94" s="312"/>
      <c r="BG94" s="233"/>
      <c r="BH94" s="233"/>
      <c r="BI94" s="312"/>
      <c r="BJ94" s="250"/>
      <c r="BK94" s="233"/>
      <c r="BL94" s="250"/>
      <c r="BM94" s="250"/>
      <c r="BN94" s="233"/>
      <c r="BO94" s="233"/>
      <c r="BP94" s="233"/>
      <c r="BQ94" s="233"/>
      <c r="BR94" s="233"/>
      <c r="BS94" s="316"/>
    </row>
    <row r="95" s="194" customFormat="1" ht="30" customHeight="1" spans="1:71">
      <c r="A95" s="298"/>
      <c r="B95" s="298"/>
      <c r="C95" s="299"/>
      <c r="D95" s="299"/>
      <c r="E95" s="299"/>
      <c r="F95" s="299"/>
      <c r="G95" s="299" t="s">
        <v>495</v>
      </c>
      <c r="H95" s="299" t="s">
        <v>495</v>
      </c>
      <c r="I95" s="299"/>
      <c r="J95" s="299"/>
      <c r="K95" s="299"/>
      <c r="L95" s="299"/>
      <c r="M95" s="299"/>
      <c r="N95" s="301"/>
      <c r="O95" s="301"/>
      <c r="P95" s="301"/>
      <c r="Q95" s="299">
        <f t="shared" ref="Q95:S95" si="33">SUM(Q96:Q106)</f>
        <v>11</v>
      </c>
      <c r="R95" s="301">
        <f t="shared" si="33"/>
        <v>0</v>
      </c>
      <c r="S95" s="301">
        <f t="shared" si="33"/>
        <v>837.236</v>
      </c>
      <c r="T95" s="301"/>
      <c r="U95" s="301">
        <f t="shared" ref="U95:AB95" si="34">SUM(U96:U106)</f>
        <v>662.236</v>
      </c>
      <c r="V95" s="301">
        <f t="shared" si="34"/>
        <v>249</v>
      </c>
      <c r="W95" s="301">
        <f t="shared" si="34"/>
        <v>249</v>
      </c>
      <c r="X95" s="301">
        <f t="shared" si="34"/>
        <v>0</v>
      </c>
      <c r="Y95" s="301">
        <f t="shared" si="34"/>
        <v>0</v>
      </c>
      <c r="Z95" s="301">
        <f t="shared" si="34"/>
        <v>333.236</v>
      </c>
      <c r="AA95" s="301">
        <f t="shared" si="34"/>
        <v>0</v>
      </c>
      <c r="AB95" s="301">
        <f t="shared" si="34"/>
        <v>80</v>
      </c>
      <c r="AC95" s="301"/>
      <c r="AD95" s="299"/>
      <c r="AE95" s="299"/>
      <c r="AF95" s="299"/>
      <c r="AG95" s="299"/>
      <c r="AH95" s="299"/>
      <c r="AI95" s="299"/>
      <c r="AJ95" s="299"/>
      <c r="AK95" s="299"/>
      <c r="AL95" s="299"/>
      <c r="AM95" s="299"/>
      <c r="AN95" s="299"/>
      <c r="AO95" s="305"/>
      <c r="AP95" s="299">
        <f t="shared" ref="AP95:AT95" si="35">SUM(AP96:AP106)</f>
        <v>0</v>
      </c>
      <c r="AQ95" s="299">
        <f t="shared" si="35"/>
        <v>0</v>
      </c>
      <c r="AR95" s="299">
        <f t="shared" si="35"/>
        <v>0</v>
      </c>
      <c r="AS95" s="299">
        <f t="shared" si="35"/>
        <v>0</v>
      </c>
      <c r="AT95" s="299">
        <f t="shared" si="35"/>
        <v>0</v>
      </c>
      <c r="AU95" s="299"/>
      <c r="AV95" s="299">
        <f>SUM(AV96:AV106)</f>
        <v>0</v>
      </c>
      <c r="AW95" s="308"/>
      <c r="AX95" s="308"/>
      <c r="AY95" s="299">
        <f>SUM(AY96:AY106)</f>
        <v>0</v>
      </c>
      <c r="AZ95" s="308">
        <f>AY95/Q95</f>
        <v>0</v>
      </c>
      <c r="BA95" s="299"/>
      <c r="BB95" s="299">
        <f>SUM(BB96:BB106)</f>
        <v>0</v>
      </c>
      <c r="BC95" s="309">
        <f>BB95/Q95</f>
        <v>0</v>
      </c>
      <c r="BD95" s="299"/>
      <c r="BE95" s="299">
        <f>SUM(BE96:BE106)</f>
        <v>0</v>
      </c>
      <c r="BF95" s="308">
        <f>BE95/Q95</f>
        <v>0</v>
      </c>
      <c r="BG95" s="299"/>
      <c r="BH95" s="299">
        <f>SUM(BH96:BH106)</f>
        <v>0</v>
      </c>
      <c r="BI95" s="308">
        <f>BH95/Q95</f>
        <v>0</v>
      </c>
      <c r="BJ95" s="313"/>
      <c r="BK95" s="299">
        <f t="shared" ref="BK95:BR95" si="36">SUM(BK96:BK106)</f>
        <v>0</v>
      </c>
      <c r="BL95" s="299"/>
      <c r="BM95" s="299"/>
      <c r="BN95" s="299">
        <f t="shared" si="36"/>
        <v>0</v>
      </c>
      <c r="BO95" s="299">
        <f t="shared" si="36"/>
        <v>0</v>
      </c>
      <c r="BP95" s="299">
        <f t="shared" si="36"/>
        <v>0</v>
      </c>
      <c r="BQ95" s="299">
        <f t="shared" si="36"/>
        <v>0</v>
      </c>
      <c r="BR95" s="299">
        <f t="shared" si="36"/>
        <v>0</v>
      </c>
      <c r="BS95" s="299"/>
    </row>
    <row r="96" s="195" customFormat="1" ht="67" customHeight="1" spans="1:71">
      <c r="A96" s="209"/>
      <c r="B96" s="209" t="s">
        <v>80</v>
      </c>
      <c r="C96" s="209" t="s">
        <v>496</v>
      </c>
      <c r="D96" s="209" t="s">
        <v>82</v>
      </c>
      <c r="E96" s="209"/>
      <c r="F96" s="209"/>
      <c r="G96" s="210" t="s">
        <v>497</v>
      </c>
      <c r="H96" s="210" t="s">
        <v>497</v>
      </c>
      <c r="I96" s="209" t="s">
        <v>84</v>
      </c>
      <c r="J96" s="208" t="s">
        <v>85</v>
      </c>
      <c r="K96" s="208" t="s">
        <v>85</v>
      </c>
      <c r="L96" s="209" t="s">
        <v>86</v>
      </c>
      <c r="M96" s="209" t="s">
        <v>87</v>
      </c>
      <c r="N96" s="209" t="s">
        <v>498</v>
      </c>
      <c r="O96" s="209" t="s">
        <v>89</v>
      </c>
      <c r="P96" s="211" t="s">
        <v>90</v>
      </c>
      <c r="Q96" s="209">
        <v>1</v>
      </c>
      <c r="R96" s="208"/>
      <c r="S96" s="208">
        <v>150</v>
      </c>
      <c r="T96" s="208" t="s">
        <v>91</v>
      </c>
      <c r="U96" s="208">
        <f t="shared" ref="U96:U106" si="37">V96+Z96+AA96+AB96</f>
        <v>100</v>
      </c>
      <c r="V96" s="208">
        <f t="shared" ref="V96:V106" si="38">W96+X96+Y96</f>
        <v>100</v>
      </c>
      <c r="W96" s="208">
        <v>100</v>
      </c>
      <c r="X96" s="208">
        <v>0</v>
      </c>
      <c r="Y96" s="208">
        <v>0</v>
      </c>
      <c r="Z96" s="208">
        <v>0</v>
      </c>
      <c r="AA96" s="208"/>
      <c r="AB96" s="208"/>
      <c r="AC96" s="208"/>
      <c r="AD96" s="208">
        <v>517</v>
      </c>
      <c r="AE96" s="208">
        <v>2305</v>
      </c>
      <c r="AF96" s="208">
        <v>517</v>
      </c>
      <c r="AG96" s="208">
        <v>2305</v>
      </c>
      <c r="AH96" s="208">
        <v>4</v>
      </c>
      <c r="AI96" s="208">
        <v>3</v>
      </c>
      <c r="AJ96" s="209">
        <v>2025.03</v>
      </c>
      <c r="AK96" s="209">
        <v>2025.12</v>
      </c>
      <c r="AL96" s="210" t="s">
        <v>92</v>
      </c>
      <c r="AM96" s="211" t="s">
        <v>499</v>
      </c>
      <c r="AN96" s="209"/>
      <c r="AO96" s="208"/>
      <c r="AP96" s="233"/>
      <c r="AQ96" s="233"/>
      <c r="AR96" s="233"/>
      <c r="AS96" s="233"/>
      <c r="AT96" s="208"/>
      <c r="AU96" s="233"/>
      <c r="AV96" s="233"/>
      <c r="AW96" s="233"/>
      <c r="AX96" s="233"/>
      <c r="AY96" s="233"/>
      <c r="AZ96" s="234"/>
      <c r="BA96" s="233"/>
      <c r="BB96" s="233"/>
      <c r="BC96" s="234"/>
      <c r="BD96" s="235"/>
      <c r="BE96" s="235"/>
      <c r="BF96" s="236"/>
      <c r="BG96" s="235"/>
      <c r="BH96" s="235"/>
      <c r="BI96" s="236"/>
      <c r="BJ96" s="250"/>
      <c r="BK96" s="233"/>
      <c r="BL96" s="250"/>
      <c r="BM96" s="250"/>
      <c r="BN96" s="233"/>
      <c r="BO96" s="233"/>
      <c r="BP96" s="233"/>
      <c r="BQ96" s="233"/>
      <c r="BR96" s="233"/>
      <c r="BS96" s="254"/>
    </row>
    <row r="97" s="195" customFormat="1" ht="67" customHeight="1" spans="1:71">
      <c r="A97" s="209"/>
      <c r="B97" s="209" t="s">
        <v>80</v>
      </c>
      <c r="C97" s="209" t="s">
        <v>496</v>
      </c>
      <c r="D97" s="209" t="s">
        <v>500</v>
      </c>
      <c r="E97" s="209"/>
      <c r="F97" s="209"/>
      <c r="G97" s="210" t="s">
        <v>501</v>
      </c>
      <c r="H97" s="210" t="s">
        <v>501</v>
      </c>
      <c r="I97" s="209" t="s">
        <v>84</v>
      </c>
      <c r="J97" s="208" t="s">
        <v>96</v>
      </c>
      <c r="K97" s="208" t="s">
        <v>97</v>
      </c>
      <c r="L97" s="209" t="s">
        <v>86</v>
      </c>
      <c r="M97" s="209" t="s">
        <v>502</v>
      </c>
      <c r="N97" s="209" t="s">
        <v>498</v>
      </c>
      <c r="O97" s="209" t="s">
        <v>139</v>
      </c>
      <c r="P97" s="211" t="s">
        <v>503</v>
      </c>
      <c r="Q97" s="209">
        <v>1</v>
      </c>
      <c r="R97" s="208"/>
      <c r="S97" s="208">
        <v>10</v>
      </c>
      <c r="T97" s="208"/>
      <c r="U97" s="208">
        <f t="shared" si="37"/>
        <v>0</v>
      </c>
      <c r="V97" s="208">
        <f t="shared" si="38"/>
        <v>0</v>
      </c>
      <c r="W97" s="208"/>
      <c r="X97" s="208"/>
      <c r="Y97" s="208"/>
      <c r="Z97" s="208"/>
      <c r="AA97" s="208"/>
      <c r="AB97" s="208"/>
      <c r="AC97" s="208"/>
      <c r="AD97" s="208">
        <v>15</v>
      </c>
      <c r="AE97" s="208">
        <v>68</v>
      </c>
      <c r="AF97" s="208">
        <v>9</v>
      </c>
      <c r="AG97" s="208">
        <v>43</v>
      </c>
      <c r="AH97" s="208">
        <v>1</v>
      </c>
      <c r="AI97" s="208"/>
      <c r="AJ97" s="209">
        <v>2025.04</v>
      </c>
      <c r="AK97" s="209">
        <v>2025.12</v>
      </c>
      <c r="AL97" s="210" t="s">
        <v>504</v>
      </c>
      <c r="AM97" s="211" t="s">
        <v>505</v>
      </c>
      <c r="AN97" s="209"/>
      <c r="AO97" s="208"/>
      <c r="AP97" s="233"/>
      <c r="AQ97" s="233"/>
      <c r="AR97" s="233"/>
      <c r="AS97" s="233"/>
      <c r="AT97" s="208"/>
      <c r="AU97" s="233"/>
      <c r="AV97" s="233"/>
      <c r="AW97" s="233"/>
      <c r="AX97" s="233"/>
      <c r="AY97" s="233"/>
      <c r="AZ97" s="234"/>
      <c r="BA97" s="233"/>
      <c r="BB97" s="233"/>
      <c r="BC97" s="234"/>
      <c r="BD97" s="235"/>
      <c r="BE97" s="235"/>
      <c r="BF97" s="236"/>
      <c r="BG97" s="235"/>
      <c r="BH97" s="235"/>
      <c r="BI97" s="236"/>
      <c r="BJ97" s="250"/>
      <c r="BK97" s="233"/>
      <c r="BL97" s="250"/>
      <c r="BM97" s="250"/>
      <c r="BN97" s="233"/>
      <c r="BO97" s="233"/>
      <c r="BP97" s="233"/>
      <c r="BQ97" s="233"/>
      <c r="BR97" s="233"/>
      <c r="BS97" s="254"/>
    </row>
    <row r="98" s="195" customFormat="1" ht="67" customHeight="1" spans="1:71">
      <c r="A98" s="209"/>
      <c r="B98" s="209" t="s">
        <v>80</v>
      </c>
      <c r="C98" s="209" t="s">
        <v>496</v>
      </c>
      <c r="D98" s="209" t="s">
        <v>506</v>
      </c>
      <c r="E98" s="209"/>
      <c r="F98" s="209"/>
      <c r="G98" s="210" t="s">
        <v>507</v>
      </c>
      <c r="H98" s="210" t="s">
        <v>507</v>
      </c>
      <c r="I98" s="209" t="s">
        <v>84</v>
      </c>
      <c r="J98" s="208" t="s">
        <v>117</v>
      </c>
      <c r="K98" s="208" t="s">
        <v>117</v>
      </c>
      <c r="L98" s="209" t="s">
        <v>86</v>
      </c>
      <c r="M98" s="209" t="s">
        <v>508</v>
      </c>
      <c r="N98" s="209" t="s">
        <v>498</v>
      </c>
      <c r="O98" s="209" t="s">
        <v>112</v>
      </c>
      <c r="P98" s="211" t="s">
        <v>509</v>
      </c>
      <c r="Q98" s="209">
        <v>1</v>
      </c>
      <c r="R98" s="208"/>
      <c r="S98" s="208">
        <v>10</v>
      </c>
      <c r="T98" s="208" t="s">
        <v>91</v>
      </c>
      <c r="U98" s="208">
        <f t="shared" si="37"/>
        <v>10</v>
      </c>
      <c r="V98" s="208">
        <f t="shared" si="38"/>
        <v>0</v>
      </c>
      <c r="W98" s="208">
        <v>0</v>
      </c>
      <c r="X98" s="208">
        <v>0</v>
      </c>
      <c r="Y98" s="208">
        <v>0</v>
      </c>
      <c r="Z98" s="208">
        <v>10</v>
      </c>
      <c r="AA98" s="208"/>
      <c r="AB98" s="208"/>
      <c r="AC98" s="208"/>
      <c r="AD98" s="208">
        <v>118</v>
      </c>
      <c r="AE98" s="208">
        <v>473</v>
      </c>
      <c r="AF98" s="208">
        <v>52</v>
      </c>
      <c r="AG98" s="208">
        <v>249</v>
      </c>
      <c r="AH98" s="208">
        <v>1</v>
      </c>
      <c r="AI98" s="208"/>
      <c r="AJ98" s="209">
        <v>2025.03</v>
      </c>
      <c r="AK98" s="209">
        <v>2025.12</v>
      </c>
      <c r="AL98" s="210" t="s">
        <v>510</v>
      </c>
      <c r="AM98" s="211" t="s">
        <v>511</v>
      </c>
      <c r="AN98" s="209"/>
      <c r="AO98" s="208"/>
      <c r="AP98" s="233"/>
      <c r="AQ98" s="233"/>
      <c r="AR98" s="233"/>
      <c r="AS98" s="233"/>
      <c r="AT98" s="208"/>
      <c r="AU98" s="233"/>
      <c r="AV98" s="233"/>
      <c r="AW98" s="233"/>
      <c r="AX98" s="233"/>
      <c r="AY98" s="233"/>
      <c r="AZ98" s="234"/>
      <c r="BA98" s="233"/>
      <c r="BB98" s="233"/>
      <c r="BC98" s="234"/>
      <c r="BD98" s="235"/>
      <c r="BE98" s="235"/>
      <c r="BF98" s="236"/>
      <c r="BG98" s="235"/>
      <c r="BH98" s="235"/>
      <c r="BI98" s="236"/>
      <c r="BJ98" s="250"/>
      <c r="BK98" s="233"/>
      <c r="BL98" s="250"/>
      <c r="BM98" s="250"/>
      <c r="BN98" s="233"/>
      <c r="BO98" s="233"/>
      <c r="BP98" s="233"/>
      <c r="BQ98" s="233"/>
      <c r="BR98" s="233"/>
      <c r="BS98" s="254"/>
    </row>
    <row r="99" s="195" customFormat="1" ht="67" customHeight="1" spans="1:71">
      <c r="A99" s="209"/>
      <c r="B99" s="209" t="s">
        <v>80</v>
      </c>
      <c r="C99" s="209" t="s">
        <v>496</v>
      </c>
      <c r="D99" s="209" t="s">
        <v>512</v>
      </c>
      <c r="E99" s="209"/>
      <c r="F99" s="209"/>
      <c r="G99" s="210" t="s">
        <v>513</v>
      </c>
      <c r="H99" s="210" t="s">
        <v>513</v>
      </c>
      <c r="I99" s="209" t="s">
        <v>84</v>
      </c>
      <c r="J99" s="208" t="s">
        <v>117</v>
      </c>
      <c r="K99" s="208" t="s">
        <v>117</v>
      </c>
      <c r="L99" s="209" t="s">
        <v>86</v>
      </c>
      <c r="M99" s="209" t="s">
        <v>514</v>
      </c>
      <c r="N99" s="209" t="s">
        <v>498</v>
      </c>
      <c r="O99" s="209" t="s">
        <v>112</v>
      </c>
      <c r="P99" s="211" t="s">
        <v>515</v>
      </c>
      <c r="Q99" s="209">
        <v>1</v>
      </c>
      <c r="R99" s="208"/>
      <c r="S99" s="208">
        <v>19</v>
      </c>
      <c r="T99" s="208" t="s">
        <v>91</v>
      </c>
      <c r="U99" s="208">
        <f t="shared" si="37"/>
        <v>19</v>
      </c>
      <c r="V99" s="208">
        <f t="shared" si="38"/>
        <v>0</v>
      </c>
      <c r="W99" s="208">
        <v>0</v>
      </c>
      <c r="X99" s="208">
        <v>0</v>
      </c>
      <c r="Y99" s="208">
        <v>0</v>
      </c>
      <c r="Z99" s="208">
        <v>19</v>
      </c>
      <c r="AA99" s="208"/>
      <c r="AB99" s="208"/>
      <c r="AC99" s="208"/>
      <c r="AD99" s="208">
        <v>219</v>
      </c>
      <c r="AE99" s="208">
        <v>722</v>
      </c>
      <c r="AF99" s="208">
        <v>44</v>
      </c>
      <c r="AG99" s="208">
        <v>178</v>
      </c>
      <c r="AH99" s="208"/>
      <c r="AI99" s="208">
        <v>1</v>
      </c>
      <c r="AJ99" s="209">
        <v>2025.03</v>
      </c>
      <c r="AK99" s="209">
        <v>2025.12</v>
      </c>
      <c r="AL99" s="210" t="s">
        <v>516</v>
      </c>
      <c r="AM99" s="211" t="s">
        <v>517</v>
      </c>
      <c r="AN99" s="209"/>
      <c r="AO99" s="208"/>
      <c r="AP99" s="233"/>
      <c r="AQ99" s="233"/>
      <c r="AR99" s="233"/>
      <c r="AS99" s="233"/>
      <c r="AT99" s="208"/>
      <c r="AU99" s="233"/>
      <c r="AV99" s="233"/>
      <c r="AW99" s="233"/>
      <c r="AX99" s="233"/>
      <c r="AY99" s="233"/>
      <c r="AZ99" s="234"/>
      <c r="BA99" s="233"/>
      <c r="BB99" s="233"/>
      <c r="BC99" s="234"/>
      <c r="BD99" s="235"/>
      <c r="BE99" s="235"/>
      <c r="BF99" s="236"/>
      <c r="BG99" s="235"/>
      <c r="BH99" s="235"/>
      <c r="BI99" s="236"/>
      <c r="BJ99" s="250"/>
      <c r="BK99" s="233"/>
      <c r="BL99" s="250"/>
      <c r="BM99" s="250"/>
      <c r="BN99" s="233"/>
      <c r="BO99" s="233"/>
      <c r="BP99" s="233"/>
      <c r="BQ99" s="233"/>
      <c r="BR99" s="233"/>
      <c r="BS99" s="254"/>
    </row>
    <row r="100" s="195" customFormat="1" ht="67" customHeight="1" spans="1:71">
      <c r="A100" s="209"/>
      <c r="B100" s="209" t="s">
        <v>80</v>
      </c>
      <c r="C100" s="209" t="s">
        <v>496</v>
      </c>
      <c r="D100" s="209" t="s">
        <v>82</v>
      </c>
      <c r="E100" s="209"/>
      <c r="F100" s="209"/>
      <c r="G100" s="210" t="s">
        <v>518</v>
      </c>
      <c r="H100" s="210" t="s">
        <v>518</v>
      </c>
      <c r="I100" s="209" t="s">
        <v>123</v>
      </c>
      <c r="J100" s="208" t="s">
        <v>124</v>
      </c>
      <c r="K100" s="208" t="s">
        <v>124</v>
      </c>
      <c r="L100" s="209" t="s">
        <v>86</v>
      </c>
      <c r="M100" s="209" t="s">
        <v>87</v>
      </c>
      <c r="N100" s="209" t="s">
        <v>498</v>
      </c>
      <c r="O100" s="209" t="s">
        <v>125</v>
      </c>
      <c r="P100" s="211" t="s">
        <v>126</v>
      </c>
      <c r="Q100" s="209">
        <v>1</v>
      </c>
      <c r="R100" s="208"/>
      <c r="S100" s="208">
        <v>20</v>
      </c>
      <c r="T100" s="208" t="s">
        <v>91</v>
      </c>
      <c r="U100" s="208">
        <f t="shared" si="37"/>
        <v>15</v>
      </c>
      <c r="V100" s="208">
        <f t="shared" si="38"/>
        <v>15</v>
      </c>
      <c r="W100" s="208">
        <v>15</v>
      </c>
      <c r="X100" s="208">
        <v>0</v>
      </c>
      <c r="Y100" s="208">
        <v>0</v>
      </c>
      <c r="Z100" s="208">
        <v>0</v>
      </c>
      <c r="AA100" s="208"/>
      <c r="AB100" s="208"/>
      <c r="AC100" s="208"/>
      <c r="AD100" s="208"/>
      <c r="AE100" s="208">
        <v>500</v>
      </c>
      <c r="AF100" s="208"/>
      <c r="AG100" s="208">
        <v>500</v>
      </c>
      <c r="AH100" s="208">
        <v>4</v>
      </c>
      <c r="AI100" s="208">
        <v>3</v>
      </c>
      <c r="AJ100" s="209">
        <v>2025.03</v>
      </c>
      <c r="AK100" s="209">
        <v>2025.12</v>
      </c>
      <c r="AL100" s="210" t="s">
        <v>519</v>
      </c>
      <c r="AM100" s="211" t="s">
        <v>519</v>
      </c>
      <c r="AN100" s="209"/>
      <c r="AO100" s="208"/>
      <c r="AP100" s="233"/>
      <c r="AQ100" s="233"/>
      <c r="AR100" s="233"/>
      <c r="AS100" s="233"/>
      <c r="AT100" s="208"/>
      <c r="AU100" s="233"/>
      <c r="AV100" s="233"/>
      <c r="AW100" s="233"/>
      <c r="AX100" s="233"/>
      <c r="AY100" s="233"/>
      <c r="AZ100" s="234"/>
      <c r="BA100" s="233"/>
      <c r="BB100" s="233"/>
      <c r="BC100" s="234"/>
      <c r="BD100" s="235"/>
      <c r="BE100" s="235"/>
      <c r="BF100" s="236"/>
      <c r="BG100" s="235"/>
      <c r="BH100" s="235"/>
      <c r="BI100" s="236"/>
      <c r="BJ100" s="250"/>
      <c r="BK100" s="233"/>
      <c r="BL100" s="250"/>
      <c r="BM100" s="250"/>
      <c r="BN100" s="233"/>
      <c r="BO100" s="233"/>
      <c r="BP100" s="233"/>
      <c r="BQ100" s="233"/>
      <c r="BR100" s="233"/>
      <c r="BS100" s="254"/>
    </row>
    <row r="101" s="195" customFormat="1" ht="67" customHeight="1" spans="1:71">
      <c r="A101" s="209"/>
      <c r="B101" s="209" t="s">
        <v>80</v>
      </c>
      <c r="C101" s="209" t="s">
        <v>496</v>
      </c>
      <c r="D101" s="209" t="s">
        <v>82</v>
      </c>
      <c r="E101" s="209"/>
      <c r="F101" s="209"/>
      <c r="G101" s="210" t="s">
        <v>520</v>
      </c>
      <c r="H101" s="210" t="s">
        <v>520</v>
      </c>
      <c r="I101" s="209" t="s">
        <v>123</v>
      </c>
      <c r="J101" s="208" t="s">
        <v>129</v>
      </c>
      <c r="K101" s="208" t="s">
        <v>129</v>
      </c>
      <c r="L101" s="209" t="s">
        <v>86</v>
      </c>
      <c r="M101" s="209" t="s">
        <v>87</v>
      </c>
      <c r="N101" s="209" t="s">
        <v>498</v>
      </c>
      <c r="O101" s="209" t="s">
        <v>130</v>
      </c>
      <c r="P101" s="211" t="s">
        <v>131</v>
      </c>
      <c r="Q101" s="209">
        <v>1</v>
      </c>
      <c r="R101" s="208"/>
      <c r="S101" s="208">
        <v>34</v>
      </c>
      <c r="T101" s="208" t="s">
        <v>91</v>
      </c>
      <c r="U101" s="208">
        <f t="shared" si="37"/>
        <v>34</v>
      </c>
      <c r="V101" s="208">
        <f t="shared" si="38"/>
        <v>34</v>
      </c>
      <c r="W101" s="208">
        <v>34</v>
      </c>
      <c r="X101" s="208">
        <v>0</v>
      </c>
      <c r="Y101" s="208">
        <v>0</v>
      </c>
      <c r="Z101" s="208">
        <v>0</v>
      </c>
      <c r="AA101" s="208"/>
      <c r="AB101" s="208"/>
      <c r="AC101" s="208"/>
      <c r="AD101" s="208"/>
      <c r="AE101" s="208">
        <v>680</v>
      </c>
      <c r="AF101" s="208"/>
      <c r="AG101" s="208">
        <v>680</v>
      </c>
      <c r="AH101" s="208">
        <v>4</v>
      </c>
      <c r="AI101" s="208">
        <v>3</v>
      </c>
      <c r="AJ101" s="209">
        <v>2025.03</v>
      </c>
      <c r="AK101" s="209">
        <v>2025.12</v>
      </c>
      <c r="AL101" s="210" t="s">
        <v>521</v>
      </c>
      <c r="AM101" s="211" t="s">
        <v>521</v>
      </c>
      <c r="AN101" s="209"/>
      <c r="AO101" s="208"/>
      <c r="AP101" s="233"/>
      <c r="AQ101" s="233"/>
      <c r="AR101" s="233"/>
      <c r="AS101" s="233"/>
      <c r="AT101" s="208"/>
      <c r="AU101" s="233"/>
      <c r="AV101" s="233"/>
      <c r="AW101" s="233"/>
      <c r="AX101" s="233"/>
      <c r="AY101" s="233"/>
      <c r="AZ101" s="234"/>
      <c r="BA101" s="233"/>
      <c r="BB101" s="233"/>
      <c r="BC101" s="234"/>
      <c r="BD101" s="235"/>
      <c r="BE101" s="235"/>
      <c r="BF101" s="236"/>
      <c r="BG101" s="235"/>
      <c r="BH101" s="235"/>
      <c r="BI101" s="236"/>
      <c r="BJ101" s="250"/>
      <c r="BK101" s="233"/>
      <c r="BL101" s="250"/>
      <c r="BM101" s="250"/>
      <c r="BN101" s="233"/>
      <c r="BO101" s="233"/>
      <c r="BP101" s="233"/>
      <c r="BQ101" s="233"/>
      <c r="BR101" s="233"/>
      <c r="BS101" s="254"/>
    </row>
    <row r="102" s="195" customFormat="1" ht="67" customHeight="1" spans="1:71">
      <c r="A102" s="209"/>
      <c r="B102" s="209" t="s">
        <v>80</v>
      </c>
      <c r="C102" s="209" t="s">
        <v>496</v>
      </c>
      <c r="D102" s="209" t="s">
        <v>522</v>
      </c>
      <c r="E102" s="209"/>
      <c r="F102" s="209"/>
      <c r="G102" s="210" t="s">
        <v>523</v>
      </c>
      <c r="H102" s="210" t="s">
        <v>523</v>
      </c>
      <c r="I102" s="209" t="s">
        <v>135</v>
      </c>
      <c r="J102" s="208" t="s">
        <v>136</v>
      </c>
      <c r="K102" s="208" t="s">
        <v>144</v>
      </c>
      <c r="L102" s="209" t="s">
        <v>86</v>
      </c>
      <c r="M102" s="209" t="s">
        <v>524</v>
      </c>
      <c r="N102" s="209" t="s">
        <v>498</v>
      </c>
      <c r="O102" s="209" t="s">
        <v>139</v>
      </c>
      <c r="P102" s="211" t="s">
        <v>525</v>
      </c>
      <c r="Q102" s="209">
        <v>1</v>
      </c>
      <c r="R102" s="208"/>
      <c r="S102" s="208">
        <v>200</v>
      </c>
      <c r="T102" s="208" t="s">
        <v>91</v>
      </c>
      <c r="U102" s="208">
        <f t="shared" si="37"/>
        <v>100</v>
      </c>
      <c r="V102" s="208">
        <f t="shared" si="38"/>
        <v>100</v>
      </c>
      <c r="W102" s="208">
        <v>100</v>
      </c>
      <c r="X102" s="208">
        <v>0</v>
      </c>
      <c r="Y102" s="208">
        <v>0</v>
      </c>
      <c r="Z102" s="208">
        <v>0</v>
      </c>
      <c r="AA102" s="208"/>
      <c r="AB102" s="208"/>
      <c r="AC102" s="208"/>
      <c r="AD102" s="208">
        <v>759</v>
      </c>
      <c r="AE102" s="208">
        <v>3310</v>
      </c>
      <c r="AF102" s="208">
        <v>460</v>
      </c>
      <c r="AG102" s="208">
        <v>2091</v>
      </c>
      <c r="AH102" s="208">
        <v>1</v>
      </c>
      <c r="AI102" s="208"/>
      <c r="AJ102" s="209">
        <v>2025.03</v>
      </c>
      <c r="AK102" s="209">
        <v>2025.12</v>
      </c>
      <c r="AL102" s="210" t="s">
        <v>526</v>
      </c>
      <c r="AM102" s="211" t="s">
        <v>527</v>
      </c>
      <c r="AN102" s="209"/>
      <c r="AO102" s="208"/>
      <c r="AP102" s="233"/>
      <c r="AQ102" s="233"/>
      <c r="AR102" s="233"/>
      <c r="AS102" s="233"/>
      <c r="AT102" s="208"/>
      <c r="AU102" s="233"/>
      <c r="AV102" s="233"/>
      <c r="AW102" s="233"/>
      <c r="AX102" s="233"/>
      <c r="AY102" s="233"/>
      <c r="AZ102" s="234"/>
      <c r="BA102" s="233"/>
      <c r="BB102" s="233"/>
      <c r="BC102" s="234"/>
      <c r="BD102" s="235"/>
      <c r="BE102" s="235"/>
      <c r="BF102" s="236"/>
      <c r="BG102" s="235"/>
      <c r="BH102" s="235"/>
      <c r="BI102" s="236"/>
      <c r="BJ102" s="250"/>
      <c r="BK102" s="233"/>
      <c r="BL102" s="250"/>
      <c r="BM102" s="250"/>
      <c r="BN102" s="233"/>
      <c r="BO102" s="233"/>
      <c r="BP102" s="233"/>
      <c r="BQ102" s="233"/>
      <c r="BR102" s="233"/>
      <c r="BS102" s="254"/>
    </row>
    <row r="103" s="195" customFormat="1" ht="67" customHeight="1" spans="1:71">
      <c r="A103" s="209"/>
      <c r="B103" s="209" t="s">
        <v>80</v>
      </c>
      <c r="C103" s="209" t="s">
        <v>496</v>
      </c>
      <c r="D103" s="209" t="s">
        <v>528</v>
      </c>
      <c r="E103" s="209"/>
      <c r="F103" s="209"/>
      <c r="G103" s="210" t="s">
        <v>529</v>
      </c>
      <c r="H103" s="210" t="s">
        <v>529</v>
      </c>
      <c r="I103" s="209" t="s">
        <v>135</v>
      </c>
      <c r="J103" s="208" t="s">
        <v>136</v>
      </c>
      <c r="K103" s="208" t="s">
        <v>530</v>
      </c>
      <c r="L103" s="209" t="s">
        <v>150</v>
      </c>
      <c r="M103" s="209" t="s">
        <v>87</v>
      </c>
      <c r="N103" s="209" t="s">
        <v>498</v>
      </c>
      <c r="O103" s="209" t="s">
        <v>99</v>
      </c>
      <c r="P103" s="211" t="s">
        <v>531</v>
      </c>
      <c r="Q103" s="209">
        <v>1</v>
      </c>
      <c r="R103" s="208"/>
      <c r="S103" s="208">
        <v>214.236</v>
      </c>
      <c r="T103" s="208" t="s">
        <v>91</v>
      </c>
      <c r="U103" s="208">
        <f t="shared" si="37"/>
        <v>214.236</v>
      </c>
      <c r="V103" s="208">
        <f t="shared" si="38"/>
        <v>0</v>
      </c>
      <c r="W103" s="208">
        <v>0</v>
      </c>
      <c r="X103" s="208">
        <v>0</v>
      </c>
      <c r="Y103" s="208">
        <v>0</v>
      </c>
      <c r="Z103" s="208">
        <v>214.236</v>
      </c>
      <c r="AA103" s="208"/>
      <c r="AB103" s="208"/>
      <c r="AC103" s="208"/>
      <c r="AD103" s="208">
        <v>90</v>
      </c>
      <c r="AE103" s="208">
        <v>384</v>
      </c>
      <c r="AF103" s="208">
        <v>69</v>
      </c>
      <c r="AG103" s="208">
        <v>310</v>
      </c>
      <c r="AH103" s="208">
        <v>1</v>
      </c>
      <c r="AI103" s="208">
        <v>0</v>
      </c>
      <c r="AJ103" s="209">
        <v>2024.03</v>
      </c>
      <c r="AK103" s="209">
        <v>2024.12</v>
      </c>
      <c r="AL103" s="210" t="s">
        <v>532</v>
      </c>
      <c r="AM103" s="211" t="s">
        <v>533</v>
      </c>
      <c r="AN103" s="209"/>
      <c r="AO103" s="208"/>
      <c r="AP103" s="233"/>
      <c r="AQ103" s="233"/>
      <c r="AR103" s="233"/>
      <c r="AS103" s="233"/>
      <c r="AT103" s="208"/>
      <c r="AU103" s="233"/>
      <c r="AV103" s="233"/>
      <c r="AW103" s="233"/>
      <c r="AX103" s="233"/>
      <c r="AY103" s="233"/>
      <c r="AZ103" s="234"/>
      <c r="BA103" s="233"/>
      <c r="BB103" s="233"/>
      <c r="BC103" s="234"/>
      <c r="BD103" s="235"/>
      <c r="BE103" s="235"/>
      <c r="BF103" s="236"/>
      <c r="BG103" s="235"/>
      <c r="BH103" s="235"/>
      <c r="BI103" s="236"/>
      <c r="BJ103" s="250"/>
      <c r="BK103" s="233"/>
      <c r="BL103" s="250"/>
      <c r="BM103" s="250"/>
      <c r="BN103" s="233"/>
      <c r="BO103" s="233"/>
      <c r="BP103" s="233"/>
      <c r="BQ103" s="233"/>
      <c r="BR103" s="233"/>
      <c r="BS103" s="254"/>
    </row>
    <row r="104" s="195" customFormat="1" ht="67" customHeight="1" spans="1:71">
      <c r="A104" s="209"/>
      <c r="B104" s="209" t="s">
        <v>80</v>
      </c>
      <c r="C104" s="209" t="s">
        <v>496</v>
      </c>
      <c r="D104" s="209" t="s">
        <v>512</v>
      </c>
      <c r="E104" s="209"/>
      <c r="F104" s="209"/>
      <c r="G104" s="210" t="s">
        <v>534</v>
      </c>
      <c r="H104" s="210" t="s">
        <v>534</v>
      </c>
      <c r="I104" s="209" t="s">
        <v>135</v>
      </c>
      <c r="J104" s="208" t="s">
        <v>156</v>
      </c>
      <c r="K104" s="208" t="s">
        <v>156</v>
      </c>
      <c r="L104" s="209" t="s">
        <v>86</v>
      </c>
      <c r="M104" s="209" t="s">
        <v>87</v>
      </c>
      <c r="N104" s="209" t="s">
        <v>498</v>
      </c>
      <c r="O104" s="209" t="s">
        <v>157</v>
      </c>
      <c r="P104" s="211" t="s">
        <v>535</v>
      </c>
      <c r="Q104" s="209">
        <v>1</v>
      </c>
      <c r="R104" s="208"/>
      <c r="S104" s="208">
        <v>150</v>
      </c>
      <c r="T104" s="208" t="s">
        <v>159</v>
      </c>
      <c r="U104" s="208">
        <f t="shared" si="37"/>
        <v>150</v>
      </c>
      <c r="V104" s="208">
        <f t="shared" si="38"/>
        <v>0</v>
      </c>
      <c r="W104" s="208">
        <v>0</v>
      </c>
      <c r="X104" s="208">
        <v>0</v>
      </c>
      <c r="Y104" s="208">
        <v>0</v>
      </c>
      <c r="Z104" s="208">
        <v>90</v>
      </c>
      <c r="AA104" s="208"/>
      <c r="AB104" s="208">
        <v>60</v>
      </c>
      <c r="AC104" s="208"/>
      <c r="AD104" s="208">
        <v>284</v>
      </c>
      <c r="AE104" s="208">
        <v>843</v>
      </c>
      <c r="AF104" s="208">
        <v>50</v>
      </c>
      <c r="AG104" s="208">
        <v>172</v>
      </c>
      <c r="AH104" s="208"/>
      <c r="AI104" s="208">
        <v>1</v>
      </c>
      <c r="AJ104" s="209">
        <v>2025.03</v>
      </c>
      <c r="AK104" s="209">
        <v>2025.12</v>
      </c>
      <c r="AL104" s="210" t="s">
        <v>536</v>
      </c>
      <c r="AM104" s="211" t="s">
        <v>537</v>
      </c>
      <c r="AN104" s="209"/>
      <c r="AO104" s="208"/>
      <c r="AP104" s="233"/>
      <c r="AQ104" s="233"/>
      <c r="AR104" s="233"/>
      <c r="AS104" s="233"/>
      <c r="AT104" s="208"/>
      <c r="AU104" s="233"/>
      <c r="AV104" s="233"/>
      <c r="AW104" s="233"/>
      <c r="AX104" s="233"/>
      <c r="AY104" s="233"/>
      <c r="AZ104" s="234"/>
      <c r="BA104" s="233"/>
      <c r="BB104" s="233"/>
      <c r="BC104" s="234"/>
      <c r="BD104" s="235"/>
      <c r="BE104" s="235"/>
      <c r="BF104" s="236"/>
      <c r="BG104" s="235"/>
      <c r="BH104" s="235"/>
      <c r="BI104" s="236"/>
      <c r="BJ104" s="250"/>
      <c r="BK104" s="233"/>
      <c r="BL104" s="250"/>
      <c r="BM104" s="250"/>
      <c r="BN104" s="233"/>
      <c r="BO104" s="233"/>
      <c r="BP104" s="233"/>
      <c r="BQ104" s="233"/>
      <c r="BR104" s="233"/>
      <c r="BS104" s="254"/>
    </row>
    <row r="105" s="195" customFormat="1" ht="67" customHeight="1" spans="1:71">
      <c r="A105" s="209"/>
      <c r="B105" s="209" t="s">
        <v>80</v>
      </c>
      <c r="C105" s="209" t="s">
        <v>496</v>
      </c>
      <c r="D105" s="209" t="s">
        <v>538</v>
      </c>
      <c r="E105" s="209"/>
      <c r="F105" s="209"/>
      <c r="G105" s="210" t="s">
        <v>539</v>
      </c>
      <c r="H105" s="210" t="s">
        <v>539</v>
      </c>
      <c r="I105" s="209" t="s">
        <v>135</v>
      </c>
      <c r="J105" s="208" t="s">
        <v>156</v>
      </c>
      <c r="K105" s="208" t="s">
        <v>292</v>
      </c>
      <c r="L105" s="209" t="s">
        <v>86</v>
      </c>
      <c r="M105" s="209" t="s">
        <v>408</v>
      </c>
      <c r="N105" s="209" t="s">
        <v>498</v>
      </c>
      <c r="O105" s="209" t="s">
        <v>139</v>
      </c>
      <c r="P105" s="211" t="s">
        <v>540</v>
      </c>
      <c r="Q105" s="209">
        <v>1</v>
      </c>
      <c r="R105" s="208"/>
      <c r="S105" s="208">
        <v>10</v>
      </c>
      <c r="T105" s="208"/>
      <c r="U105" s="208">
        <f t="shared" si="37"/>
        <v>0</v>
      </c>
      <c r="V105" s="208">
        <f t="shared" si="38"/>
        <v>0</v>
      </c>
      <c r="W105" s="208"/>
      <c r="X105" s="208"/>
      <c r="Y105" s="208"/>
      <c r="Z105" s="208"/>
      <c r="AA105" s="208"/>
      <c r="AB105" s="208"/>
      <c r="AC105" s="208"/>
      <c r="AD105" s="208">
        <v>102</v>
      </c>
      <c r="AE105" s="208">
        <v>323</v>
      </c>
      <c r="AF105" s="208">
        <v>19</v>
      </c>
      <c r="AG105" s="208">
        <v>53</v>
      </c>
      <c r="AH105" s="208"/>
      <c r="AI105" s="208">
        <v>1</v>
      </c>
      <c r="AJ105" s="209">
        <v>2025.04</v>
      </c>
      <c r="AK105" s="209">
        <v>2025.12</v>
      </c>
      <c r="AL105" s="210" t="s">
        <v>541</v>
      </c>
      <c r="AM105" s="211" t="s">
        <v>542</v>
      </c>
      <c r="AN105" s="209"/>
      <c r="AO105" s="208"/>
      <c r="AP105" s="233"/>
      <c r="AQ105" s="233"/>
      <c r="AR105" s="233"/>
      <c r="AS105" s="233"/>
      <c r="AT105" s="208"/>
      <c r="AU105" s="233"/>
      <c r="AV105" s="233"/>
      <c r="AW105" s="233"/>
      <c r="AX105" s="233"/>
      <c r="AY105" s="233"/>
      <c r="AZ105" s="234"/>
      <c r="BA105" s="233"/>
      <c r="BB105" s="233"/>
      <c r="BC105" s="234"/>
      <c r="BD105" s="235"/>
      <c r="BE105" s="235"/>
      <c r="BF105" s="236"/>
      <c r="BG105" s="235"/>
      <c r="BH105" s="235"/>
      <c r="BI105" s="236"/>
      <c r="BJ105" s="250"/>
      <c r="BK105" s="233"/>
      <c r="BL105" s="250"/>
      <c r="BM105" s="250"/>
      <c r="BN105" s="233"/>
      <c r="BO105" s="233"/>
      <c r="BP105" s="233"/>
      <c r="BQ105" s="233"/>
      <c r="BR105" s="233"/>
      <c r="BS105" s="254"/>
    </row>
    <row r="106" s="293" customFormat="1" ht="97" customHeight="1" spans="1:71">
      <c r="A106" s="209"/>
      <c r="B106" s="209" t="s">
        <v>80</v>
      </c>
      <c r="C106" s="209" t="s">
        <v>496</v>
      </c>
      <c r="D106" s="209" t="s">
        <v>82</v>
      </c>
      <c r="E106" s="209"/>
      <c r="F106" s="209"/>
      <c r="G106" s="210" t="s">
        <v>543</v>
      </c>
      <c r="H106" s="210" t="s">
        <v>543</v>
      </c>
      <c r="I106" s="209" t="s">
        <v>187</v>
      </c>
      <c r="J106" s="209" t="s">
        <v>188</v>
      </c>
      <c r="K106" s="209" t="s">
        <v>188</v>
      </c>
      <c r="L106" s="209" t="s">
        <v>86</v>
      </c>
      <c r="M106" s="209" t="s">
        <v>87</v>
      </c>
      <c r="N106" s="209" t="s">
        <v>498</v>
      </c>
      <c r="O106" s="209" t="s">
        <v>189</v>
      </c>
      <c r="P106" s="210" t="s">
        <v>190</v>
      </c>
      <c r="Q106" s="209">
        <v>1</v>
      </c>
      <c r="R106" s="208"/>
      <c r="S106" s="208">
        <v>20</v>
      </c>
      <c r="T106" s="208" t="s">
        <v>65</v>
      </c>
      <c r="U106" s="208">
        <f t="shared" si="37"/>
        <v>20</v>
      </c>
      <c r="V106" s="208">
        <f t="shared" si="38"/>
        <v>0</v>
      </c>
      <c r="W106" s="208"/>
      <c r="X106" s="208"/>
      <c r="Y106" s="208"/>
      <c r="Z106" s="208"/>
      <c r="AA106" s="208"/>
      <c r="AB106" s="208">
        <v>20</v>
      </c>
      <c r="AC106" s="208"/>
      <c r="AD106" s="208">
        <v>1377</v>
      </c>
      <c r="AE106" s="208">
        <v>5348</v>
      </c>
      <c r="AF106" s="208">
        <v>606</v>
      </c>
      <c r="AG106" s="208">
        <v>2690</v>
      </c>
      <c r="AH106" s="208">
        <v>2</v>
      </c>
      <c r="AI106" s="208">
        <v>1</v>
      </c>
      <c r="AJ106" s="209">
        <v>2025.03</v>
      </c>
      <c r="AK106" s="209">
        <v>2025.12</v>
      </c>
      <c r="AL106" s="210" t="s">
        <v>191</v>
      </c>
      <c r="AM106" s="210" t="s">
        <v>192</v>
      </c>
      <c r="AN106" s="209"/>
      <c r="AO106" s="208"/>
      <c r="AP106" s="306"/>
      <c r="AQ106" s="233"/>
      <c r="AR106" s="233"/>
      <c r="AS106" s="233"/>
      <c r="AT106" s="208"/>
      <c r="AU106" s="233"/>
      <c r="AV106" s="233"/>
      <c r="AW106" s="306"/>
      <c r="AX106" s="306"/>
      <c r="AY106" s="306"/>
      <c r="AZ106" s="311"/>
      <c r="BA106" s="306"/>
      <c r="BB106" s="233"/>
      <c r="BC106" s="312"/>
      <c r="BD106" s="306"/>
      <c r="BE106" s="306"/>
      <c r="BF106" s="312"/>
      <c r="BG106" s="306"/>
      <c r="BH106" s="306"/>
      <c r="BI106" s="312"/>
      <c r="BJ106" s="250"/>
      <c r="BK106" s="233"/>
      <c r="BL106" s="250"/>
      <c r="BM106" s="250"/>
      <c r="BN106" s="233"/>
      <c r="BO106" s="233"/>
      <c r="BP106" s="233"/>
      <c r="BQ106" s="233"/>
      <c r="BR106" s="233"/>
      <c r="BS106" s="315"/>
    </row>
    <row r="107" s="194" customFormat="1" ht="30" customHeight="1" spans="1:71">
      <c r="A107" s="298"/>
      <c r="B107" s="298"/>
      <c r="C107" s="299"/>
      <c r="D107" s="299"/>
      <c r="E107" s="299"/>
      <c r="F107" s="299"/>
      <c r="G107" s="299" t="s">
        <v>544</v>
      </c>
      <c r="H107" s="299" t="s">
        <v>544</v>
      </c>
      <c r="I107" s="299"/>
      <c r="J107" s="299"/>
      <c r="K107" s="299"/>
      <c r="L107" s="299"/>
      <c r="M107" s="299"/>
      <c r="N107" s="301"/>
      <c r="O107" s="301"/>
      <c r="P107" s="301"/>
      <c r="Q107" s="299">
        <f t="shared" ref="Q107:S107" si="39">SUM(Q108:Q126)</f>
        <v>19</v>
      </c>
      <c r="R107" s="301">
        <f t="shared" si="39"/>
        <v>0</v>
      </c>
      <c r="S107" s="301">
        <f t="shared" si="39"/>
        <v>770.5</v>
      </c>
      <c r="T107" s="301"/>
      <c r="U107" s="301">
        <f t="shared" ref="U107:AB107" si="40">SUM(U108:U126)</f>
        <v>605</v>
      </c>
      <c r="V107" s="301">
        <f t="shared" si="40"/>
        <v>141</v>
      </c>
      <c r="W107" s="301">
        <f t="shared" si="40"/>
        <v>141</v>
      </c>
      <c r="X107" s="301">
        <f t="shared" si="40"/>
        <v>0</v>
      </c>
      <c r="Y107" s="301">
        <f t="shared" si="40"/>
        <v>0</v>
      </c>
      <c r="Z107" s="301">
        <f t="shared" si="40"/>
        <v>362</v>
      </c>
      <c r="AA107" s="301">
        <f t="shared" si="40"/>
        <v>0</v>
      </c>
      <c r="AB107" s="301">
        <f t="shared" si="40"/>
        <v>102</v>
      </c>
      <c r="AC107" s="301"/>
      <c r="AD107" s="299"/>
      <c r="AE107" s="299"/>
      <c r="AF107" s="299"/>
      <c r="AG107" s="299"/>
      <c r="AH107" s="299"/>
      <c r="AI107" s="299"/>
      <c r="AJ107" s="299"/>
      <c r="AK107" s="299"/>
      <c r="AL107" s="299"/>
      <c r="AM107" s="299"/>
      <c r="AN107" s="299"/>
      <c r="AO107" s="305"/>
      <c r="AP107" s="299">
        <f t="shared" ref="AP107:AT107" si="41">SUM(AP108:AP126)</f>
        <v>0</v>
      </c>
      <c r="AQ107" s="299">
        <f t="shared" si="41"/>
        <v>0</v>
      </c>
      <c r="AR107" s="299">
        <f t="shared" si="41"/>
        <v>0</v>
      </c>
      <c r="AS107" s="299">
        <f t="shared" si="41"/>
        <v>0</v>
      </c>
      <c r="AT107" s="299">
        <f t="shared" si="41"/>
        <v>0</v>
      </c>
      <c r="AU107" s="299"/>
      <c r="AV107" s="299">
        <f>SUM(AV108:AV126)</f>
        <v>0</v>
      </c>
      <c r="AW107" s="308"/>
      <c r="AX107" s="308"/>
      <c r="AY107" s="299">
        <f>SUM(AY108:AY126)</f>
        <v>0</v>
      </c>
      <c r="AZ107" s="308">
        <f>AY107/Q107</f>
        <v>0</v>
      </c>
      <c r="BA107" s="299"/>
      <c r="BB107" s="299">
        <f>SUM(BB108:BB126)</f>
        <v>0</v>
      </c>
      <c r="BC107" s="309">
        <f>BB107/Q107</f>
        <v>0</v>
      </c>
      <c r="BD107" s="299"/>
      <c r="BE107" s="299">
        <f>SUM(BE108:BE126)</f>
        <v>0</v>
      </c>
      <c r="BF107" s="308">
        <f>BE107/Q107</f>
        <v>0</v>
      </c>
      <c r="BG107" s="299"/>
      <c r="BH107" s="299">
        <f>SUM(BH108:BH126)</f>
        <v>0</v>
      </c>
      <c r="BI107" s="308">
        <f>BH107/Q107</f>
        <v>0</v>
      </c>
      <c r="BJ107" s="313"/>
      <c r="BK107" s="299">
        <f t="shared" ref="BK107:BR107" si="42">SUM(BK108:BK126)</f>
        <v>0</v>
      </c>
      <c r="BL107" s="299"/>
      <c r="BM107" s="299"/>
      <c r="BN107" s="299">
        <f t="shared" si="42"/>
        <v>0</v>
      </c>
      <c r="BO107" s="299">
        <f t="shared" si="42"/>
        <v>0</v>
      </c>
      <c r="BP107" s="299">
        <f t="shared" si="42"/>
        <v>0</v>
      </c>
      <c r="BQ107" s="299">
        <f t="shared" si="42"/>
        <v>0</v>
      </c>
      <c r="BR107" s="299">
        <f t="shared" si="42"/>
        <v>0</v>
      </c>
      <c r="BS107" s="299"/>
    </row>
    <row r="108" s="195" customFormat="1" ht="67" customHeight="1" spans="1:71">
      <c r="A108" s="209"/>
      <c r="B108" s="209" t="s">
        <v>80</v>
      </c>
      <c r="C108" s="209" t="s">
        <v>545</v>
      </c>
      <c r="D108" s="209" t="s">
        <v>82</v>
      </c>
      <c r="E108" s="209"/>
      <c r="F108" s="209"/>
      <c r="G108" s="210" t="s">
        <v>546</v>
      </c>
      <c r="H108" s="210" t="s">
        <v>546</v>
      </c>
      <c r="I108" s="209" t="s">
        <v>84</v>
      </c>
      <c r="J108" s="208" t="s">
        <v>85</v>
      </c>
      <c r="K108" s="208" t="s">
        <v>85</v>
      </c>
      <c r="L108" s="209" t="s">
        <v>86</v>
      </c>
      <c r="M108" s="209" t="s">
        <v>87</v>
      </c>
      <c r="N108" s="209" t="s">
        <v>547</v>
      </c>
      <c r="O108" s="209" t="s">
        <v>89</v>
      </c>
      <c r="P108" s="211" t="s">
        <v>90</v>
      </c>
      <c r="Q108" s="209">
        <v>1</v>
      </c>
      <c r="R108" s="208"/>
      <c r="S108" s="208">
        <v>200</v>
      </c>
      <c r="T108" s="208" t="s">
        <v>91</v>
      </c>
      <c r="U108" s="208">
        <f t="shared" ref="U108:U126" si="43">V108+Z108+AA108+AB108</f>
        <v>120</v>
      </c>
      <c r="V108" s="208">
        <f t="shared" ref="V108:V126" si="44">W108+X108+Y108</f>
        <v>120</v>
      </c>
      <c r="W108" s="208">
        <v>120</v>
      </c>
      <c r="X108" s="208">
        <v>0</v>
      </c>
      <c r="Y108" s="208">
        <v>0</v>
      </c>
      <c r="Z108" s="208">
        <v>0</v>
      </c>
      <c r="AA108" s="208"/>
      <c r="AB108" s="208"/>
      <c r="AC108" s="208"/>
      <c r="AD108" s="208">
        <v>180</v>
      </c>
      <c r="AE108" s="208">
        <v>774</v>
      </c>
      <c r="AF108" s="208">
        <v>180</v>
      </c>
      <c r="AG108" s="208">
        <v>774</v>
      </c>
      <c r="AH108" s="208">
        <v>5</v>
      </c>
      <c r="AI108" s="208">
        <v>7</v>
      </c>
      <c r="AJ108" s="209">
        <v>2025.03</v>
      </c>
      <c r="AK108" s="209">
        <v>2025.12</v>
      </c>
      <c r="AL108" s="210" t="s">
        <v>92</v>
      </c>
      <c r="AM108" s="211" t="s">
        <v>548</v>
      </c>
      <c r="AN108" s="209"/>
      <c r="AO108" s="208"/>
      <c r="AP108" s="233"/>
      <c r="AQ108" s="233"/>
      <c r="AR108" s="233"/>
      <c r="AS108" s="233"/>
      <c r="AT108" s="208"/>
      <c r="AU108" s="233"/>
      <c r="AV108" s="233"/>
      <c r="AW108" s="233"/>
      <c r="AX108" s="233"/>
      <c r="AY108" s="233"/>
      <c r="AZ108" s="236"/>
      <c r="BA108" s="317"/>
      <c r="BB108" s="233"/>
      <c r="BC108" s="236"/>
      <c r="BD108" s="318"/>
      <c r="BE108" s="235"/>
      <c r="BF108" s="236"/>
      <c r="BG108" s="318"/>
      <c r="BH108" s="235"/>
      <c r="BI108" s="236"/>
      <c r="BJ108" s="250"/>
      <c r="BK108" s="233"/>
      <c r="BL108" s="250"/>
      <c r="BM108" s="250"/>
      <c r="BN108" s="233"/>
      <c r="BO108" s="233"/>
      <c r="BP108" s="233"/>
      <c r="BQ108" s="233"/>
      <c r="BR108" s="233"/>
      <c r="BS108" s="254"/>
    </row>
    <row r="109" s="195" customFormat="1" ht="67" customHeight="1" spans="1:71">
      <c r="A109" s="209"/>
      <c r="B109" s="209" t="s">
        <v>80</v>
      </c>
      <c r="C109" s="209" t="s">
        <v>545</v>
      </c>
      <c r="D109" s="209" t="s">
        <v>549</v>
      </c>
      <c r="E109" s="209"/>
      <c r="F109" s="209"/>
      <c r="G109" s="210" t="s">
        <v>550</v>
      </c>
      <c r="H109" s="210" t="s">
        <v>550</v>
      </c>
      <c r="I109" s="209" t="s">
        <v>84</v>
      </c>
      <c r="J109" s="208" t="s">
        <v>96</v>
      </c>
      <c r="K109" s="208" t="s">
        <v>97</v>
      </c>
      <c r="L109" s="209" t="s">
        <v>86</v>
      </c>
      <c r="M109" s="209" t="s">
        <v>551</v>
      </c>
      <c r="N109" s="209" t="s">
        <v>547</v>
      </c>
      <c r="O109" s="209" t="s">
        <v>99</v>
      </c>
      <c r="P109" s="211" t="s">
        <v>552</v>
      </c>
      <c r="Q109" s="209">
        <v>1</v>
      </c>
      <c r="R109" s="208"/>
      <c r="S109" s="208">
        <v>157.5</v>
      </c>
      <c r="T109" s="208" t="s">
        <v>91</v>
      </c>
      <c r="U109" s="208">
        <f t="shared" si="43"/>
        <v>126</v>
      </c>
      <c r="V109" s="208">
        <f t="shared" si="44"/>
        <v>0</v>
      </c>
      <c r="W109" s="208">
        <v>0</v>
      </c>
      <c r="X109" s="208">
        <v>0</v>
      </c>
      <c r="Y109" s="208">
        <v>0</v>
      </c>
      <c r="Z109" s="208">
        <v>126</v>
      </c>
      <c r="AA109" s="208"/>
      <c r="AB109" s="208"/>
      <c r="AC109" s="208"/>
      <c r="AD109" s="208">
        <v>49</v>
      </c>
      <c r="AE109" s="208">
        <v>185</v>
      </c>
      <c r="AF109" s="208">
        <v>8</v>
      </c>
      <c r="AG109" s="208">
        <v>38</v>
      </c>
      <c r="AH109" s="208"/>
      <c r="AI109" s="208">
        <v>1</v>
      </c>
      <c r="AJ109" s="209">
        <v>2025.03</v>
      </c>
      <c r="AK109" s="209">
        <v>2025.12</v>
      </c>
      <c r="AL109" s="210" t="s">
        <v>553</v>
      </c>
      <c r="AM109" s="211" t="s">
        <v>554</v>
      </c>
      <c r="AN109" s="209"/>
      <c r="AO109" s="208"/>
      <c r="AP109" s="233"/>
      <c r="AQ109" s="233"/>
      <c r="AR109" s="233"/>
      <c r="AS109" s="233"/>
      <c r="AT109" s="208"/>
      <c r="AU109" s="233"/>
      <c r="AV109" s="233"/>
      <c r="AW109" s="233"/>
      <c r="AX109" s="233"/>
      <c r="AY109" s="233"/>
      <c r="AZ109" s="236"/>
      <c r="BA109" s="317"/>
      <c r="BB109" s="233"/>
      <c r="BC109" s="236"/>
      <c r="BD109" s="318"/>
      <c r="BE109" s="235"/>
      <c r="BF109" s="236"/>
      <c r="BG109" s="318"/>
      <c r="BH109" s="235"/>
      <c r="BI109" s="236"/>
      <c r="BJ109" s="250"/>
      <c r="BK109" s="233"/>
      <c r="BL109" s="250"/>
      <c r="BM109" s="250"/>
      <c r="BN109" s="233"/>
      <c r="BO109" s="233"/>
      <c r="BP109" s="233"/>
      <c r="BQ109" s="233"/>
      <c r="BR109" s="233"/>
      <c r="BS109" s="254"/>
    </row>
    <row r="110" s="195" customFormat="1" ht="67" customHeight="1" spans="1:71">
      <c r="A110" s="209"/>
      <c r="B110" s="209" t="s">
        <v>80</v>
      </c>
      <c r="C110" s="209" t="s">
        <v>545</v>
      </c>
      <c r="D110" s="209" t="s">
        <v>555</v>
      </c>
      <c r="E110" s="209"/>
      <c r="F110" s="209"/>
      <c r="G110" s="210" t="s">
        <v>556</v>
      </c>
      <c r="H110" s="210" t="s">
        <v>556</v>
      </c>
      <c r="I110" s="209" t="s">
        <v>84</v>
      </c>
      <c r="J110" s="208" t="s">
        <v>117</v>
      </c>
      <c r="K110" s="208" t="s">
        <v>117</v>
      </c>
      <c r="L110" s="209" t="s">
        <v>86</v>
      </c>
      <c r="M110" s="209" t="s">
        <v>557</v>
      </c>
      <c r="N110" s="209" t="s">
        <v>547</v>
      </c>
      <c r="O110" s="209" t="s">
        <v>112</v>
      </c>
      <c r="P110" s="211" t="s">
        <v>558</v>
      </c>
      <c r="Q110" s="209">
        <v>1</v>
      </c>
      <c r="R110" s="208"/>
      <c r="S110" s="208">
        <v>12</v>
      </c>
      <c r="T110" s="208" t="s">
        <v>91</v>
      </c>
      <c r="U110" s="208">
        <f t="shared" si="43"/>
        <v>12</v>
      </c>
      <c r="V110" s="208">
        <f t="shared" si="44"/>
        <v>0</v>
      </c>
      <c r="W110" s="208">
        <v>0</v>
      </c>
      <c r="X110" s="208">
        <v>0</v>
      </c>
      <c r="Y110" s="208">
        <v>0</v>
      </c>
      <c r="Z110" s="208">
        <v>12</v>
      </c>
      <c r="AA110" s="208"/>
      <c r="AB110" s="208"/>
      <c r="AC110" s="208"/>
      <c r="AD110" s="208">
        <v>85</v>
      </c>
      <c r="AE110" s="208">
        <v>540</v>
      </c>
      <c r="AF110" s="208">
        <v>25</v>
      </c>
      <c r="AG110" s="208">
        <v>120</v>
      </c>
      <c r="AH110" s="208"/>
      <c r="AI110" s="208">
        <v>1</v>
      </c>
      <c r="AJ110" s="209">
        <v>2025.03</v>
      </c>
      <c r="AK110" s="209">
        <v>2025.12</v>
      </c>
      <c r="AL110" s="210" t="s">
        <v>559</v>
      </c>
      <c r="AM110" s="211" t="s">
        <v>560</v>
      </c>
      <c r="AN110" s="209"/>
      <c r="AO110" s="208"/>
      <c r="AP110" s="233"/>
      <c r="AQ110" s="233"/>
      <c r="AR110" s="233"/>
      <c r="AS110" s="233"/>
      <c r="AT110" s="208"/>
      <c r="AU110" s="233"/>
      <c r="AV110" s="233"/>
      <c r="AW110" s="233"/>
      <c r="AX110" s="233"/>
      <c r="AY110" s="233"/>
      <c r="AZ110" s="236"/>
      <c r="BA110" s="317"/>
      <c r="BB110" s="233"/>
      <c r="BC110" s="236"/>
      <c r="BD110" s="318"/>
      <c r="BE110" s="235"/>
      <c r="BF110" s="236"/>
      <c r="BG110" s="318"/>
      <c r="BH110" s="235"/>
      <c r="BI110" s="236"/>
      <c r="BJ110" s="250"/>
      <c r="BK110" s="233"/>
      <c r="BL110" s="250"/>
      <c r="BM110" s="250"/>
      <c r="BN110" s="233"/>
      <c r="BO110" s="233"/>
      <c r="BP110" s="233"/>
      <c r="BQ110" s="233"/>
      <c r="BR110" s="233"/>
      <c r="BS110" s="254"/>
    </row>
    <row r="111" s="195" customFormat="1" ht="67" customHeight="1" spans="1:71">
      <c r="A111" s="209"/>
      <c r="B111" s="209" t="s">
        <v>80</v>
      </c>
      <c r="C111" s="209" t="s">
        <v>545</v>
      </c>
      <c r="D111" s="209" t="s">
        <v>82</v>
      </c>
      <c r="E111" s="209"/>
      <c r="F111" s="209"/>
      <c r="G111" s="210" t="s">
        <v>561</v>
      </c>
      <c r="H111" s="210" t="s">
        <v>561</v>
      </c>
      <c r="I111" s="209" t="s">
        <v>123</v>
      </c>
      <c r="J111" s="208" t="s">
        <v>124</v>
      </c>
      <c r="K111" s="208" t="s">
        <v>124</v>
      </c>
      <c r="L111" s="209" t="s">
        <v>86</v>
      </c>
      <c r="M111" s="209" t="s">
        <v>87</v>
      </c>
      <c r="N111" s="209" t="s">
        <v>547</v>
      </c>
      <c r="O111" s="209" t="s">
        <v>125</v>
      </c>
      <c r="P111" s="211" t="s">
        <v>126</v>
      </c>
      <c r="Q111" s="209">
        <v>1</v>
      </c>
      <c r="R111" s="208"/>
      <c r="S111" s="208">
        <v>10</v>
      </c>
      <c r="T111" s="208" t="s">
        <v>159</v>
      </c>
      <c r="U111" s="208">
        <f t="shared" si="43"/>
        <v>10</v>
      </c>
      <c r="V111" s="208">
        <f t="shared" si="44"/>
        <v>5</v>
      </c>
      <c r="W111" s="208">
        <v>5</v>
      </c>
      <c r="X111" s="208">
        <v>0</v>
      </c>
      <c r="Y111" s="208">
        <v>0</v>
      </c>
      <c r="Z111" s="208">
        <v>0</v>
      </c>
      <c r="AA111" s="208"/>
      <c r="AB111" s="208">
        <v>5</v>
      </c>
      <c r="AC111" s="208"/>
      <c r="AD111" s="208"/>
      <c r="AE111" s="208">
        <v>166</v>
      </c>
      <c r="AF111" s="208"/>
      <c r="AG111" s="208">
        <v>166</v>
      </c>
      <c r="AH111" s="208">
        <v>5</v>
      </c>
      <c r="AI111" s="208">
        <v>7</v>
      </c>
      <c r="AJ111" s="209">
        <v>2025.03</v>
      </c>
      <c r="AK111" s="209">
        <v>2025.12</v>
      </c>
      <c r="AL111" s="210" t="s">
        <v>562</v>
      </c>
      <c r="AM111" s="211" t="s">
        <v>562</v>
      </c>
      <c r="AN111" s="209"/>
      <c r="AO111" s="208"/>
      <c r="AP111" s="233"/>
      <c r="AQ111" s="233"/>
      <c r="AR111" s="233"/>
      <c r="AS111" s="233"/>
      <c r="AT111" s="208"/>
      <c r="AU111" s="233"/>
      <c r="AV111" s="233"/>
      <c r="AW111" s="233"/>
      <c r="AX111" s="233"/>
      <c r="AY111" s="233"/>
      <c r="AZ111" s="236"/>
      <c r="BA111" s="317"/>
      <c r="BB111" s="233"/>
      <c r="BC111" s="236"/>
      <c r="BD111" s="318"/>
      <c r="BE111" s="235"/>
      <c r="BF111" s="236"/>
      <c r="BG111" s="318"/>
      <c r="BH111" s="235"/>
      <c r="BI111" s="236"/>
      <c r="BJ111" s="250"/>
      <c r="BK111" s="233"/>
      <c r="BL111" s="250"/>
      <c r="BM111" s="250"/>
      <c r="BN111" s="233"/>
      <c r="BO111" s="233"/>
      <c r="BP111" s="233"/>
      <c r="BQ111" s="233"/>
      <c r="BR111" s="233"/>
      <c r="BS111" s="254"/>
    </row>
    <row r="112" s="195" customFormat="1" ht="67" customHeight="1" spans="1:71">
      <c r="A112" s="209"/>
      <c r="B112" s="209" t="s">
        <v>80</v>
      </c>
      <c r="C112" s="209" t="s">
        <v>545</v>
      </c>
      <c r="D112" s="209" t="s">
        <v>82</v>
      </c>
      <c r="E112" s="209"/>
      <c r="F112" s="209"/>
      <c r="G112" s="210" t="s">
        <v>563</v>
      </c>
      <c r="H112" s="210" t="s">
        <v>563</v>
      </c>
      <c r="I112" s="209" t="s">
        <v>123</v>
      </c>
      <c r="J112" s="208" t="s">
        <v>129</v>
      </c>
      <c r="K112" s="208" t="s">
        <v>129</v>
      </c>
      <c r="L112" s="209" t="s">
        <v>86</v>
      </c>
      <c r="M112" s="209" t="s">
        <v>87</v>
      </c>
      <c r="N112" s="209" t="s">
        <v>547</v>
      </c>
      <c r="O112" s="209" t="s">
        <v>130</v>
      </c>
      <c r="P112" s="211" t="s">
        <v>131</v>
      </c>
      <c r="Q112" s="209">
        <v>1</v>
      </c>
      <c r="R112" s="208"/>
      <c r="S112" s="208">
        <v>16</v>
      </c>
      <c r="T112" s="208" t="s">
        <v>91</v>
      </c>
      <c r="U112" s="208">
        <f t="shared" si="43"/>
        <v>16</v>
      </c>
      <c r="V112" s="208">
        <f t="shared" si="44"/>
        <v>16</v>
      </c>
      <c r="W112" s="208">
        <v>16</v>
      </c>
      <c r="X112" s="208">
        <v>0</v>
      </c>
      <c r="Y112" s="208">
        <v>0</v>
      </c>
      <c r="Z112" s="208">
        <v>0</v>
      </c>
      <c r="AA112" s="208"/>
      <c r="AB112" s="208"/>
      <c r="AC112" s="208"/>
      <c r="AD112" s="208"/>
      <c r="AE112" s="208">
        <v>320</v>
      </c>
      <c r="AF112" s="208"/>
      <c r="AG112" s="208">
        <v>320</v>
      </c>
      <c r="AH112" s="208">
        <v>5</v>
      </c>
      <c r="AI112" s="208">
        <v>7</v>
      </c>
      <c r="AJ112" s="209">
        <v>2025.03</v>
      </c>
      <c r="AK112" s="209">
        <v>2025.12</v>
      </c>
      <c r="AL112" s="210" t="s">
        <v>564</v>
      </c>
      <c r="AM112" s="211" t="s">
        <v>564</v>
      </c>
      <c r="AN112" s="209"/>
      <c r="AO112" s="208"/>
      <c r="AP112" s="233"/>
      <c r="AQ112" s="233"/>
      <c r="AR112" s="233"/>
      <c r="AS112" s="233"/>
      <c r="AT112" s="208"/>
      <c r="AU112" s="233"/>
      <c r="AV112" s="233"/>
      <c r="AW112" s="233"/>
      <c r="AX112" s="233"/>
      <c r="AY112" s="233"/>
      <c r="AZ112" s="236"/>
      <c r="BA112" s="317"/>
      <c r="BB112" s="233"/>
      <c r="BC112" s="236"/>
      <c r="BD112" s="318"/>
      <c r="BE112" s="235"/>
      <c r="BF112" s="236"/>
      <c r="BG112" s="318"/>
      <c r="BH112" s="235"/>
      <c r="BI112" s="236"/>
      <c r="BJ112" s="250"/>
      <c r="BK112" s="233"/>
      <c r="BL112" s="250"/>
      <c r="BM112" s="250"/>
      <c r="BN112" s="233"/>
      <c r="BO112" s="233"/>
      <c r="BP112" s="233"/>
      <c r="BQ112" s="233"/>
      <c r="BR112" s="233"/>
      <c r="BS112" s="254"/>
    </row>
    <row r="113" s="195" customFormat="1" ht="67" customHeight="1" spans="1:71">
      <c r="A113" s="209"/>
      <c r="B113" s="209" t="s">
        <v>80</v>
      </c>
      <c r="C113" s="209" t="s">
        <v>545</v>
      </c>
      <c r="D113" s="209" t="s">
        <v>549</v>
      </c>
      <c r="E113" s="209"/>
      <c r="F113" s="209"/>
      <c r="G113" s="210" t="s">
        <v>565</v>
      </c>
      <c r="H113" s="210" t="s">
        <v>565</v>
      </c>
      <c r="I113" s="209" t="s">
        <v>135</v>
      </c>
      <c r="J113" s="208" t="s">
        <v>136</v>
      </c>
      <c r="K113" s="208" t="s">
        <v>530</v>
      </c>
      <c r="L113" s="209" t="s">
        <v>86</v>
      </c>
      <c r="M113" s="209" t="s">
        <v>566</v>
      </c>
      <c r="N113" s="209" t="s">
        <v>547</v>
      </c>
      <c r="O113" s="209" t="s">
        <v>567</v>
      </c>
      <c r="P113" s="211" t="s">
        <v>568</v>
      </c>
      <c r="Q113" s="209">
        <v>1</v>
      </c>
      <c r="R113" s="208"/>
      <c r="S113" s="208">
        <v>80</v>
      </c>
      <c r="T113" s="208" t="s">
        <v>91</v>
      </c>
      <c r="U113" s="208">
        <f t="shared" si="43"/>
        <v>42</v>
      </c>
      <c r="V113" s="208">
        <f t="shared" si="44"/>
        <v>0</v>
      </c>
      <c r="W113" s="208">
        <v>0</v>
      </c>
      <c r="X113" s="208">
        <v>0</v>
      </c>
      <c r="Y113" s="208">
        <v>0</v>
      </c>
      <c r="Z113" s="208">
        <v>42</v>
      </c>
      <c r="AA113" s="208"/>
      <c r="AB113" s="208"/>
      <c r="AC113" s="208"/>
      <c r="AD113" s="208">
        <v>49</v>
      </c>
      <c r="AE113" s="208">
        <v>185</v>
      </c>
      <c r="AF113" s="208">
        <v>8</v>
      </c>
      <c r="AG113" s="208">
        <v>38</v>
      </c>
      <c r="AH113" s="208"/>
      <c r="AI113" s="208">
        <v>1</v>
      </c>
      <c r="AJ113" s="209">
        <v>2025.03</v>
      </c>
      <c r="AK113" s="209">
        <v>2025.12</v>
      </c>
      <c r="AL113" s="210" t="s">
        <v>569</v>
      </c>
      <c r="AM113" s="211" t="s">
        <v>570</v>
      </c>
      <c r="AN113" s="209"/>
      <c r="AO113" s="208"/>
      <c r="AP113" s="233"/>
      <c r="AQ113" s="233"/>
      <c r="AR113" s="233"/>
      <c r="AS113" s="233"/>
      <c r="AT113" s="208"/>
      <c r="AU113" s="233"/>
      <c r="AV113" s="233"/>
      <c r="AW113" s="233"/>
      <c r="AX113" s="233"/>
      <c r="AY113" s="233"/>
      <c r="AZ113" s="236"/>
      <c r="BA113" s="317"/>
      <c r="BB113" s="233"/>
      <c r="BC113" s="236"/>
      <c r="BD113" s="318"/>
      <c r="BE113" s="235"/>
      <c r="BF113" s="236"/>
      <c r="BG113" s="318"/>
      <c r="BH113" s="235"/>
      <c r="BI113" s="236"/>
      <c r="BJ113" s="250"/>
      <c r="BK113" s="233"/>
      <c r="BL113" s="250"/>
      <c r="BM113" s="250"/>
      <c r="BN113" s="233"/>
      <c r="BO113" s="233"/>
      <c r="BP113" s="233"/>
      <c r="BQ113" s="233"/>
      <c r="BR113" s="233"/>
      <c r="BS113" s="254"/>
    </row>
    <row r="114" s="195" customFormat="1" ht="67" customHeight="1" spans="1:71">
      <c r="A114" s="209"/>
      <c r="B114" s="209" t="s">
        <v>80</v>
      </c>
      <c r="C114" s="209" t="s">
        <v>545</v>
      </c>
      <c r="D114" s="209" t="s">
        <v>571</v>
      </c>
      <c r="E114" s="209"/>
      <c r="F114" s="209"/>
      <c r="G114" s="210" t="s">
        <v>572</v>
      </c>
      <c r="H114" s="210" t="s">
        <v>572</v>
      </c>
      <c r="I114" s="209" t="s">
        <v>135</v>
      </c>
      <c r="J114" s="208" t="s">
        <v>136</v>
      </c>
      <c r="K114" s="208" t="s">
        <v>530</v>
      </c>
      <c r="L114" s="209" t="s">
        <v>86</v>
      </c>
      <c r="M114" s="209" t="s">
        <v>573</v>
      </c>
      <c r="N114" s="209" t="s">
        <v>547</v>
      </c>
      <c r="O114" s="209" t="s">
        <v>567</v>
      </c>
      <c r="P114" s="211" t="s">
        <v>574</v>
      </c>
      <c r="Q114" s="209">
        <v>1</v>
      </c>
      <c r="R114" s="208"/>
      <c r="S114" s="208">
        <v>40</v>
      </c>
      <c r="T114" s="208" t="s">
        <v>91</v>
      </c>
      <c r="U114" s="208">
        <f t="shared" si="43"/>
        <v>24</v>
      </c>
      <c r="V114" s="208">
        <f t="shared" si="44"/>
        <v>0</v>
      </c>
      <c r="W114" s="208">
        <v>0</v>
      </c>
      <c r="X114" s="208">
        <v>0</v>
      </c>
      <c r="Y114" s="208">
        <v>0</v>
      </c>
      <c r="Z114" s="208">
        <v>24</v>
      </c>
      <c r="AA114" s="208"/>
      <c r="AB114" s="208"/>
      <c r="AC114" s="208"/>
      <c r="AD114" s="208">
        <v>44</v>
      </c>
      <c r="AE114" s="208">
        <v>166</v>
      </c>
      <c r="AF114" s="208">
        <v>4</v>
      </c>
      <c r="AG114" s="208">
        <v>16</v>
      </c>
      <c r="AH114" s="208"/>
      <c r="AI114" s="208">
        <v>1</v>
      </c>
      <c r="AJ114" s="209">
        <v>2025.03</v>
      </c>
      <c r="AK114" s="209">
        <v>2025.12</v>
      </c>
      <c r="AL114" s="210" t="s">
        <v>575</v>
      </c>
      <c r="AM114" s="211" t="s">
        <v>576</v>
      </c>
      <c r="AN114" s="209"/>
      <c r="AO114" s="208"/>
      <c r="AP114" s="233"/>
      <c r="AQ114" s="233"/>
      <c r="AR114" s="233"/>
      <c r="AS114" s="233"/>
      <c r="AT114" s="208"/>
      <c r="AU114" s="233"/>
      <c r="AV114" s="233"/>
      <c r="AW114" s="233"/>
      <c r="AX114" s="233"/>
      <c r="AY114" s="233"/>
      <c r="AZ114" s="236"/>
      <c r="BA114" s="317"/>
      <c r="BB114" s="233"/>
      <c r="BC114" s="236"/>
      <c r="BD114" s="318"/>
      <c r="BE114" s="235"/>
      <c r="BF114" s="236"/>
      <c r="BG114" s="318"/>
      <c r="BH114" s="235"/>
      <c r="BI114" s="236"/>
      <c r="BJ114" s="250"/>
      <c r="BK114" s="233"/>
      <c r="BL114" s="250"/>
      <c r="BM114" s="250"/>
      <c r="BN114" s="233"/>
      <c r="BO114" s="233"/>
      <c r="BP114" s="233"/>
      <c r="BQ114" s="233"/>
      <c r="BR114" s="233"/>
      <c r="BS114" s="254"/>
    </row>
    <row r="115" s="195" customFormat="1" ht="67" customHeight="1" spans="1:71">
      <c r="A115" s="209"/>
      <c r="B115" s="209" t="s">
        <v>80</v>
      </c>
      <c r="C115" s="209" t="s">
        <v>545</v>
      </c>
      <c r="D115" s="209" t="s">
        <v>549</v>
      </c>
      <c r="E115" s="209"/>
      <c r="F115" s="209"/>
      <c r="G115" s="210" t="s">
        <v>577</v>
      </c>
      <c r="H115" s="210" t="s">
        <v>577</v>
      </c>
      <c r="I115" s="209" t="s">
        <v>135</v>
      </c>
      <c r="J115" s="208" t="s">
        <v>136</v>
      </c>
      <c r="K115" s="208" t="s">
        <v>144</v>
      </c>
      <c r="L115" s="209" t="s">
        <v>86</v>
      </c>
      <c r="M115" s="209" t="s">
        <v>578</v>
      </c>
      <c r="N115" s="209" t="s">
        <v>547</v>
      </c>
      <c r="O115" s="209" t="s">
        <v>567</v>
      </c>
      <c r="P115" s="211" t="s">
        <v>579</v>
      </c>
      <c r="Q115" s="209">
        <v>1</v>
      </c>
      <c r="R115" s="208"/>
      <c r="S115" s="208">
        <v>25</v>
      </c>
      <c r="T115" s="208" t="s">
        <v>91</v>
      </c>
      <c r="U115" s="208">
        <f t="shared" si="43"/>
        <v>25</v>
      </c>
      <c r="V115" s="208">
        <f t="shared" si="44"/>
        <v>0</v>
      </c>
      <c r="W115" s="208">
        <v>0</v>
      </c>
      <c r="X115" s="208">
        <v>0</v>
      </c>
      <c r="Y115" s="208">
        <v>0</v>
      </c>
      <c r="Z115" s="208">
        <v>25</v>
      </c>
      <c r="AA115" s="208"/>
      <c r="AB115" s="208"/>
      <c r="AC115" s="208"/>
      <c r="AD115" s="208">
        <v>30</v>
      </c>
      <c r="AE115" s="208">
        <v>156</v>
      </c>
      <c r="AF115" s="208">
        <v>2</v>
      </c>
      <c r="AG115" s="208">
        <v>8</v>
      </c>
      <c r="AH115" s="208"/>
      <c r="AI115" s="208">
        <v>1</v>
      </c>
      <c r="AJ115" s="209">
        <v>2025.03</v>
      </c>
      <c r="AK115" s="209">
        <v>2025.12</v>
      </c>
      <c r="AL115" s="210" t="s">
        <v>580</v>
      </c>
      <c r="AM115" s="211" t="s">
        <v>581</v>
      </c>
      <c r="AN115" s="209"/>
      <c r="AO115" s="208"/>
      <c r="AP115" s="233"/>
      <c r="AQ115" s="233"/>
      <c r="AR115" s="233"/>
      <c r="AS115" s="233"/>
      <c r="AT115" s="208"/>
      <c r="AU115" s="233"/>
      <c r="AV115" s="233"/>
      <c r="AW115" s="233"/>
      <c r="AX115" s="233"/>
      <c r="AY115" s="233"/>
      <c r="AZ115" s="236"/>
      <c r="BA115" s="317"/>
      <c r="BB115" s="233"/>
      <c r="BC115" s="236"/>
      <c r="BD115" s="318"/>
      <c r="BE115" s="235"/>
      <c r="BF115" s="236"/>
      <c r="BG115" s="318"/>
      <c r="BH115" s="235"/>
      <c r="BI115" s="236"/>
      <c r="BJ115" s="250"/>
      <c r="BK115" s="233"/>
      <c r="BL115" s="250"/>
      <c r="BM115" s="250"/>
      <c r="BN115" s="233"/>
      <c r="BO115" s="233"/>
      <c r="BP115" s="233"/>
      <c r="BQ115" s="233"/>
      <c r="BR115" s="233"/>
      <c r="BS115" s="254"/>
    </row>
    <row r="116" s="195" customFormat="1" ht="67" customHeight="1" spans="1:71">
      <c r="A116" s="209"/>
      <c r="B116" s="209" t="s">
        <v>80</v>
      </c>
      <c r="C116" s="209" t="s">
        <v>545</v>
      </c>
      <c r="D116" s="209" t="s">
        <v>582</v>
      </c>
      <c r="E116" s="209"/>
      <c r="F116" s="209"/>
      <c r="G116" s="210" t="s">
        <v>583</v>
      </c>
      <c r="H116" s="210" t="s">
        <v>583</v>
      </c>
      <c r="I116" s="209" t="s">
        <v>135</v>
      </c>
      <c r="J116" s="208" t="s">
        <v>136</v>
      </c>
      <c r="K116" s="208" t="s">
        <v>530</v>
      </c>
      <c r="L116" s="209" t="s">
        <v>86</v>
      </c>
      <c r="M116" s="209" t="s">
        <v>347</v>
      </c>
      <c r="N116" s="209" t="s">
        <v>547</v>
      </c>
      <c r="O116" s="209" t="s">
        <v>567</v>
      </c>
      <c r="P116" s="211" t="s">
        <v>584</v>
      </c>
      <c r="Q116" s="209">
        <v>1</v>
      </c>
      <c r="R116" s="208"/>
      <c r="S116" s="208">
        <v>25</v>
      </c>
      <c r="T116" s="208" t="s">
        <v>91</v>
      </c>
      <c r="U116" s="208">
        <f t="shared" si="43"/>
        <v>25</v>
      </c>
      <c r="V116" s="208">
        <f t="shared" si="44"/>
        <v>0</v>
      </c>
      <c r="W116" s="208">
        <v>0</v>
      </c>
      <c r="X116" s="208">
        <v>0</v>
      </c>
      <c r="Y116" s="208">
        <v>0</v>
      </c>
      <c r="Z116" s="208">
        <v>25</v>
      </c>
      <c r="AA116" s="208"/>
      <c r="AB116" s="208"/>
      <c r="AC116" s="208"/>
      <c r="AD116" s="208">
        <v>32</v>
      </c>
      <c r="AE116" s="208">
        <v>142</v>
      </c>
      <c r="AF116" s="208">
        <v>8</v>
      </c>
      <c r="AG116" s="208">
        <v>38</v>
      </c>
      <c r="AH116" s="208">
        <v>1</v>
      </c>
      <c r="AI116" s="208"/>
      <c r="AJ116" s="209">
        <v>2025.03</v>
      </c>
      <c r="AK116" s="209">
        <v>2025.12</v>
      </c>
      <c r="AL116" s="210" t="s">
        <v>585</v>
      </c>
      <c r="AM116" s="211" t="s">
        <v>586</v>
      </c>
      <c r="AN116" s="209"/>
      <c r="AO116" s="208"/>
      <c r="AP116" s="233"/>
      <c r="AQ116" s="233"/>
      <c r="AR116" s="233"/>
      <c r="AS116" s="233"/>
      <c r="AT116" s="208"/>
      <c r="AU116" s="233"/>
      <c r="AV116" s="233"/>
      <c r="AW116" s="233"/>
      <c r="AX116" s="233"/>
      <c r="AY116" s="233"/>
      <c r="AZ116" s="236"/>
      <c r="BA116" s="317"/>
      <c r="BB116" s="233"/>
      <c r="BC116" s="236"/>
      <c r="BD116" s="318"/>
      <c r="BE116" s="235"/>
      <c r="BF116" s="236"/>
      <c r="BG116" s="318"/>
      <c r="BH116" s="235"/>
      <c r="BI116" s="236"/>
      <c r="BJ116" s="250"/>
      <c r="BK116" s="233"/>
      <c r="BL116" s="250"/>
      <c r="BM116" s="250"/>
      <c r="BN116" s="233"/>
      <c r="BO116" s="233"/>
      <c r="BP116" s="233"/>
      <c r="BQ116" s="233"/>
      <c r="BR116" s="233"/>
      <c r="BS116" s="254"/>
    </row>
    <row r="117" s="195" customFormat="1" ht="67" customHeight="1" spans="1:71">
      <c r="A117" s="209"/>
      <c r="B117" s="209" t="s">
        <v>80</v>
      </c>
      <c r="C117" s="209" t="s">
        <v>545</v>
      </c>
      <c r="D117" s="209" t="s">
        <v>549</v>
      </c>
      <c r="E117" s="209"/>
      <c r="F117" s="209"/>
      <c r="G117" s="210" t="s">
        <v>587</v>
      </c>
      <c r="H117" s="210" t="s">
        <v>587</v>
      </c>
      <c r="I117" s="209" t="s">
        <v>135</v>
      </c>
      <c r="J117" s="208" t="s">
        <v>156</v>
      </c>
      <c r="K117" s="208" t="s">
        <v>156</v>
      </c>
      <c r="L117" s="209" t="s">
        <v>86</v>
      </c>
      <c r="M117" s="209" t="s">
        <v>87</v>
      </c>
      <c r="N117" s="209" t="s">
        <v>547</v>
      </c>
      <c r="O117" s="209" t="s">
        <v>157</v>
      </c>
      <c r="P117" s="211" t="s">
        <v>588</v>
      </c>
      <c r="Q117" s="209">
        <v>1</v>
      </c>
      <c r="R117" s="208"/>
      <c r="S117" s="208">
        <v>32</v>
      </c>
      <c r="T117" s="208" t="s">
        <v>159</v>
      </c>
      <c r="U117" s="208">
        <f t="shared" si="43"/>
        <v>32</v>
      </c>
      <c r="V117" s="208">
        <f t="shared" si="44"/>
        <v>0</v>
      </c>
      <c r="W117" s="208">
        <v>0</v>
      </c>
      <c r="X117" s="208">
        <v>0</v>
      </c>
      <c r="Y117" s="208">
        <v>0</v>
      </c>
      <c r="Z117" s="208">
        <v>19.2</v>
      </c>
      <c r="AA117" s="208"/>
      <c r="AB117" s="208">
        <v>12.8</v>
      </c>
      <c r="AC117" s="208"/>
      <c r="AD117" s="208">
        <v>186</v>
      </c>
      <c r="AE117" s="208">
        <v>788</v>
      </c>
      <c r="AF117" s="208">
        <v>13</v>
      </c>
      <c r="AG117" s="208">
        <v>58</v>
      </c>
      <c r="AH117" s="208"/>
      <c r="AI117" s="208">
        <v>1</v>
      </c>
      <c r="AJ117" s="209">
        <v>2025.03</v>
      </c>
      <c r="AK117" s="209">
        <v>2025.12</v>
      </c>
      <c r="AL117" s="210" t="s">
        <v>589</v>
      </c>
      <c r="AM117" s="211" t="s">
        <v>590</v>
      </c>
      <c r="AN117" s="209"/>
      <c r="AO117" s="208"/>
      <c r="AP117" s="233"/>
      <c r="AQ117" s="233"/>
      <c r="AR117" s="233"/>
      <c r="AS117" s="233"/>
      <c r="AT117" s="208"/>
      <c r="AU117" s="233"/>
      <c r="AV117" s="233"/>
      <c r="AW117" s="233"/>
      <c r="AX117" s="233"/>
      <c r="AY117" s="233"/>
      <c r="AZ117" s="236"/>
      <c r="BA117" s="317"/>
      <c r="BB117" s="233"/>
      <c r="BC117" s="236"/>
      <c r="BD117" s="318"/>
      <c r="BE117" s="235"/>
      <c r="BF117" s="236"/>
      <c r="BG117" s="318"/>
      <c r="BH117" s="235"/>
      <c r="BI117" s="236"/>
      <c r="BJ117" s="250"/>
      <c r="BK117" s="233"/>
      <c r="BL117" s="250"/>
      <c r="BM117" s="250"/>
      <c r="BN117" s="233"/>
      <c r="BO117" s="233"/>
      <c r="BP117" s="233"/>
      <c r="BQ117" s="233"/>
      <c r="BR117" s="233"/>
      <c r="BS117" s="254"/>
    </row>
    <row r="118" s="195" customFormat="1" ht="67" customHeight="1" spans="1:71">
      <c r="A118" s="209"/>
      <c r="B118" s="209" t="s">
        <v>80</v>
      </c>
      <c r="C118" s="209" t="s">
        <v>545</v>
      </c>
      <c r="D118" s="209" t="s">
        <v>549</v>
      </c>
      <c r="E118" s="209"/>
      <c r="F118" s="209"/>
      <c r="G118" s="210" t="s">
        <v>591</v>
      </c>
      <c r="H118" s="210" t="s">
        <v>591</v>
      </c>
      <c r="I118" s="209" t="s">
        <v>135</v>
      </c>
      <c r="J118" s="208" t="s">
        <v>156</v>
      </c>
      <c r="K118" s="208" t="s">
        <v>156</v>
      </c>
      <c r="L118" s="209" t="s">
        <v>86</v>
      </c>
      <c r="M118" s="209" t="s">
        <v>87</v>
      </c>
      <c r="N118" s="209" t="s">
        <v>547</v>
      </c>
      <c r="O118" s="209" t="s">
        <v>157</v>
      </c>
      <c r="P118" s="211" t="s">
        <v>592</v>
      </c>
      <c r="Q118" s="209">
        <v>1</v>
      </c>
      <c r="R118" s="208"/>
      <c r="S118" s="208">
        <v>45</v>
      </c>
      <c r="T118" s="208" t="s">
        <v>159</v>
      </c>
      <c r="U118" s="208">
        <f t="shared" si="43"/>
        <v>45</v>
      </c>
      <c r="V118" s="208">
        <f t="shared" si="44"/>
        <v>0</v>
      </c>
      <c r="W118" s="208">
        <v>0</v>
      </c>
      <c r="X118" s="208">
        <v>0</v>
      </c>
      <c r="Y118" s="208">
        <v>0</v>
      </c>
      <c r="Z118" s="208">
        <v>27</v>
      </c>
      <c r="AA118" s="208"/>
      <c r="AB118" s="208">
        <v>18</v>
      </c>
      <c r="AC118" s="208"/>
      <c r="AD118" s="208">
        <v>86</v>
      </c>
      <c r="AE118" s="208">
        <v>357</v>
      </c>
      <c r="AF118" s="208">
        <v>8</v>
      </c>
      <c r="AG118" s="208">
        <v>24</v>
      </c>
      <c r="AH118" s="208"/>
      <c r="AI118" s="208">
        <v>1</v>
      </c>
      <c r="AJ118" s="209">
        <v>2025.03</v>
      </c>
      <c r="AK118" s="209">
        <v>2025.12</v>
      </c>
      <c r="AL118" s="210" t="s">
        <v>593</v>
      </c>
      <c r="AM118" s="211" t="s">
        <v>594</v>
      </c>
      <c r="AN118" s="209"/>
      <c r="AO118" s="208"/>
      <c r="AP118" s="233"/>
      <c r="AQ118" s="233"/>
      <c r="AR118" s="233"/>
      <c r="AS118" s="233"/>
      <c r="AT118" s="208"/>
      <c r="AU118" s="233"/>
      <c r="AV118" s="233"/>
      <c r="AW118" s="233"/>
      <c r="AX118" s="233"/>
      <c r="AY118" s="233"/>
      <c r="AZ118" s="236"/>
      <c r="BA118" s="317"/>
      <c r="BB118" s="233"/>
      <c r="BC118" s="236"/>
      <c r="BD118" s="318"/>
      <c r="BE118" s="235"/>
      <c r="BF118" s="236"/>
      <c r="BG118" s="318"/>
      <c r="BH118" s="235"/>
      <c r="BI118" s="236"/>
      <c r="BJ118" s="250"/>
      <c r="BK118" s="233"/>
      <c r="BL118" s="250"/>
      <c r="BM118" s="250"/>
      <c r="BN118" s="233"/>
      <c r="BO118" s="233"/>
      <c r="BP118" s="233"/>
      <c r="BQ118" s="233"/>
      <c r="BR118" s="233"/>
      <c r="BS118" s="254"/>
    </row>
    <row r="119" s="195" customFormat="1" ht="67" customHeight="1" spans="1:71">
      <c r="A119" s="209"/>
      <c r="B119" s="209" t="s">
        <v>80</v>
      </c>
      <c r="C119" s="209" t="s">
        <v>545</v>
      </c>
      <c r="D119" s="209" t="s">
        <v>595</v>
      </c>
      <c r="E119" s="209"/>
      <c r="F119" s="209"/>
      <c r="G119" s="210" t="s">
        <v>596</v>
      </c>
      <c r="H119" s="210" t="s">
        <v>596</v>
      </c>
      <c r="I119" s="209" t="s">
        <v>135</v>
      </c>
      <c r="J119" s="208" t="s">
        <v>156</v>
      </c>
      <c r="K119" s="208" t="s">
        <v>459</v>
      </c>
      <c r="L119" s="209" t="s">
        <v>86</v>
      </c>
      <c r="M119" s="209" t="s">
        <v>87</v>
      </c>
      <c r="N119" s="209" t="s">
        <v>547</v>
      </c>
      <c r="O119" s="209" t="s">
        <v>157</v>
      </c>
      <c r="P119" s="211" t="s">
        <v>597</v>
      </c>
      <c r="Q119" s="209">
        <v>1</v>
      </c>
      <c r="R119" s="208"/>
      <c r="S119" s="208">
        <v>20</v>
      </c>
      <c r="T119" s="208" t="s">
        <v>159</v>
      </c>
      <c r="U119" s="208">
        <f t="shared" si="43"/>
        <v>20</v>
      </c>
      <c r="V119" s="208">
        <f t="shared" si="44"/>
        <v>0</v>
      </c>
      <c r="W119" s="208">
        <v>0</v>
      </c>
      <c r="X119" s="208">
        <v>0</v>
      </c>
      <c r="Y119" s="208">
        <v>0</v>
      </c>
      <c r="Z119" s="208">
        <v>12</v>
      </c>
      <c r="AA119" s="208"/>
      <c r="AB119" s="208">
        <v>8</v>
      </c>
      <c r="AC119" s="208"/>
      <c r="AD119" s="208">
        <v>192</v>
      </c>
      <c r="AE119" s="208">
        <v>774</v>
      </c>
      <c r="AF119" s="208">
        <v>16</v>
      </c>
      <c r="AG119" s="208">
        <v>48</v>
      </c>
      <c r="AH119" s="208"/>
      <c r="AI119" s="208">
        <v>1</v>
      </c>
      <c r="AJ119" s="209">
        <v>2025.03</v>
      </c>
      <c r="AK119" s="209">
        <v>2025.12</v>
      </c>
      <c r="AL119" s="210" t="s">
        <v>598</v>
      </c>
      <c r="AM119" s="211" t="s">
        <v>599</v>
      </c>
      <c r="AN119" s="209"/>
      <c r="AO119" s="208"/>
      <c r="AP119" s="233"/>
      <c r="AQ119" s="233"/>
      <c r="AR119" s="233"/>
      <c r="AS119" s="233"/>
      <c r="AT119" s="208"/>
      <c r="AU119" s="233"/>
      <c r="AV119" s="233"/>
      <c r="AW119" s="233"/>
      <c r="AX119" s="233"/>
      <c r="AY119" s="233"/>
      <c r="AZ119" s="236"/>
      <c r="BA119" s="317"/>
      <c r="BB119" s="233"/>
      <c r="BC119" s="236"/>
      <c r="BD119" s="318"/>
      <c r="BE119" s="235"/>
      <c r="BF119" s="236"/>
      <c r="BG119" s="318"/>
      <c r="BH119" s="235"/>
      <c r="BI119" s="236"/>
      <c r="BJ119" s="250"/>
      <c r="BK119" s="233"/>
      <c r="BL119" s="250"/>
      <c r="BM119" s="250"/>
      <c r="BN119" s="233"/>
      <c r="BO119" s="233"/>
      <c r="BP119" s="233"/>
      <c r="BQ119" s="233"/>
      <c r="BR119" s="233"/>
      <c r="BS119" s="254"/>
    </row>
    <row r="120" s="195" customFormat="1" ht="67" customHeight="1" spans="1:71">
      <c r="A120" s="209"/>
      <c r="B120" s="209" t="s">
        <v>80</v>
      </c>
      <c r="C120" s="209" t="s">
        <v>545</v>
      </c>
      <c r="D120" s="209" t="s">
        <v>600</v>
      </c>
      <c r="E120" s="209"/>
      <c r="F120" s="209"/>
      <c r="G120" s="210" t="s">
        <v>601</v>
      </c>
      <c r="H120" s="210" t="s">
        <v>601</v>
      </c>
      <c r="I120" s="209" t="s">
        <v>135</v>
      </c>
      <c r="J120" s="208" t="s">
        <v>156</v>
      </c>
      <c r="K120" s="208" t="s">
        <v>459</v>
      </c>
      <c r="L120" s="209" t="s">
        <v>86</v>
      </c>
      <c r="M120" s="209" t="s">
        <v>87</v>
      </c>
      <c r="N120" s="209" t="s">
        <v>547</v>
      </c>
      <c r="O120" s="209" t="s">
        <v>157</v>
      </c>
      <c r="P120" s="211" t="s">
        <v>602</v>
      </c>
      <c r="Q120" s="209">
        <v>1</v>
      </c>
      <c r="R120" s="208"/>
      <c r="S120" s="208">
        <v>8</v>
      </c>
      <c r="T120" s="208" t="s">
        <v>159</v>
      </c>
      <c r="U120" s="208">
        <f t="shared" si="43"/>
        <v>8</v>
      </c>
      <c r="V120" s="208">
        <f t="shared" si="44"/>
        <v>0</v>
      </c>
      <c r="W120" s="208">
        <v>0</v>
      </c>
      <c r="X120" s="208">
        <v>0</v>
      </c>
      <c r="Y120" s="208">
        <v>0</v>
      </c>
      <c r="Z120" s="208">
        <v>4.8</v>
      </c>
      <c r="AA120" s="208"/>
      <c r="AB120" s="208">
        <v>3.2</v>
      </c>
      <c r="AC120" s="208"/>
      <c r="AD120" s="208">
        <v>318</v>
      </c>
      <c r="AE120" s="208">
        <v>1188</v>
      </c>
      <c r="AF120" s="208">
        <v>123</v>
      </c>
      <c r="AG120" s="208">
        <v>468</v>
      </c>
      <c r="AH120" s="208">
        <v>1</v>
      </c>
      <c r="AI120" s="208"/>
      <c r="AJ120" s="209">
        <v>2025.03</v>
      </c>
      <c r="AK120" s="209">
        <v>2025.12</v>
      </c>
      <c r="AL120" s="210" t="s">
        <v>603</v>
      </c>
      <c r="AM120" s="211" t="s">
        <v>604</v>
      </c>
      <c r="AN120" s="209"/>
      <c r="AO120" s="208"/>
      <c r="AP120" s="233"/>
      <c r="AQ120" s="233"/>
      <c r="AR120" s="233"/>
      <c r="AS120" s="233"/>
      <c r="AT120" s="208"/>
      <c r="AU120" s="233"/>
      <c r="AV120" s="233"/>
      <c r="AW120" s="233"/>
      <c r="AX120" s="233"/>
      <c r="AY120" s="233"/>
      <c r="AZ120" s="236"/>
      <c r="BA120" s="317"/>
      <c r="BB120" s="233"/>
      <c r="BC120" s="236"/>
      <c r="BD120" s="318"/>
      <c r="BE120" s="235"/>
      <c r="BF120" s="236"/>
      <c r="BG120" s="318"/>
      <c r="BH120" s="235"/>
      <c r="BI120" s="236"/>
      <c r="BJ120" s="250"/>
      <c r="BK120" s="233"/>
      <c r="BL120" s="250"/>
      <c r="BM120" s="250"/>
      <c r="BN120" s="233"/>
      <c r="BO120" s="233"/>
      <c r="BP120" s="233"/>
      <c r="BQ120" s="233"/>
      <c r="BR120" s="233"/>
      <c r="BS120" s="254"/>
    </row>
    <row r="121" s="195" customFormat="1" ht="67" customHeight="1" spans="1:71">
      <c r="A121" s="209"/>
      <c r="B121" s="209" t="s">
        <v>80</v>
      </c>
      <c r="C121" s="209" t="s">
        <v>545</v>
      </c>
      <c r="D121" s="209" t="s">
        <v>605</v>
      </c>
      <c r="E121" s="209"/>
      <c r="F121" s="209"/>
      <c r="G121" s="210" t="s">
        <v>606</v>
      </c>
      <c r="H121" s="210" t="s">
        <v>606</v>
      </c>
      <c r="I121" s="209" t="s">
        <v>135</v>
      </c>
      <c r="J121" s="208" t="s">
        <v>156</v>
      </c>
      <c r="K121" s="208" t="s">
        <v>459</v>
      </c>
      <c r="L121" s="209" t="s">
        <v>86</v>
      </c>
      <c r="M121" s="209" t="s">
        <v>87</v>
      </c>
      <c r="N121" s="209" t="s">
        <v>547</v>
      </c>
      <c r="O121" s="209" t="s">
        <v>157</v>
      </c>
      <c r="P121" s="211" t="s">
        <v>607</v>
      </c>
      <c r="Q121" s="209">
        <v>1</v>
      </c>
      <c r="R121" s="208"/>
      <c r="S121" s="208">
        <v>10</v>
      </c>
      <c r="T121" s="208" t="s">
        <v>159</v>
      </c>
      <c r="U121" s="208">
        <f t="shared" si="43"/>
        <v>10</v>
      </c>
      <c r="V121" s="208">
        <f t="shared" si="44"/>
        <v>0</v>
      </c>
      <c r="W121" s="208">
        <v>0</v>
      </c>
      <c r="X121" s="208">
        <v>0</v>
      </c>
      <c r="Y121" s="208">
        <v>0</v>
      </c>
      <c r="Z121" s="208">
        <v>6</v>
      </c>
      <c r="AA121" s="208"/>
      <c r="AB121" s="208">
        <v>4</v>
      </c>
      <c r="AC121" s="208"/>
      <c r="AD121" s="208">
        <v>60</v>
      </c>
      <c r="AE121" s="208">
        <v>250</v>
      </c>
      <c r="AF121" s="208">
        <v>6</v>
      </c>
      <c r="AG121" s="208">
        <v>13</v>
      </c>
      <c r="AH121" s="208">
        <v>1</v>
      </c>
      <c r="AI121" s="208"/>
      <c r="AJ121" s="209">
        <v>2025.03</v>
      </c>
      <c r="AK121" s="209">
        <v>2025.12</v>
      </c>
      <c r="AL121" s="210" t="s">
        <v>608</v>
      </c>
      <c r="AM121" s="211" t="s">
        <v>609</v>
      </c>
      <c r="AN121" s="209"/>
      <c r="AO121" s="208"/>
      <c r="AP121" s="233"/>
      <c r="AQ121" s="233"/>
      <c r="AR121" s="233"/>
      <c r="AS121" s="233"/>
      <c r="AT121" s="208"/>
      <c r="AU121" s="233"/>
      <c r="AV121" s="233"/>
      <c r="AW121" s="233"/>
      <c r="AX121" s="233"/>
      <c r="AY121" s="233"/>
      <c r="AZ121" s="236"/>
      <c r="BA121" s="317"/>
      <c r="BB121" s="233"/>
      <c r="BC121" s="236"/>
      <c r="BD121" s="318"/>
      <c r="BE121" s="235"/>
      <c r="BF121" s="236"/>
      <c r="BG121" s="318"/>
      <c r="BH121" s="235"/>
      <c r="BI121" s="236"/>
      <c r="BJ121" s="250"/>
      <c r="BK121" s="233"/>
      <c r="BL121" s="250"/>
      <c r="BM121" s="250"/>
      <c r="BN121" s="233"/>
      <c r="BO121" s="233"/>
      <c r="BP121" s="233"/>
      <c r="BQ121" s="233"/>
      <c r="BR121" s="233"/>
      <c r="BS121" s="254"/>
    </row>
    <row r="122" s="195" customFormat="1" ht="67" customHeight="1" spans="1:71">
      <c r="A122" s="209"/>
      <c r="B122" s="209" t="s">
        <v>80</v>
      </c>
      <c r="C122" s="209" t="s">
        <v>545</v>
      </c>
      <c r="D122" s="209" t="s">
        <v>610</v>
      </c>
      <c r="E122" s="209"/>
      <c r="F122" s="209"/>
      <c r="G122" s="210" t="s">
        <v>611</v>
      </c>
      <c r="H122" s="210" t="s">
        <v>611</v>
      </c>
      <c r="I122" s="209" t="s">
        <v>135</v>
      </c>
      <c r="J122" s="208" t="s">
        <v>156</v>
      </c>
      <c r="K122" s="208" t="s">
        <v>163</v>
      </c>
      <c r="L122" s="209" t="s">
        <v>86</v>
      </c>
      <c r="M122" s="209" t="s">
        <v>87</v>
      </c>
      <c r="N122" s="209" t="s">
        <v>547</v>
      </c>
      <c r="O122" s="209" t="s">
        <v>157</v>
      </c>
      <c r="P122" s="211" t="s">
        <v>612</v>
      </c>
      <c r="Q122" s="209">
        <v>1</v>
      </c>
      <c r="R122" s="208"/>
      <c r="S122" s="208">
        <v>35</v>
      </c>
      <c r="T122" s="208" t="s">
        <v>159</v>
      </c>
      <c r="U122" s="208">
        <f t="shared" si="43"/>
        <v>35</v>
      </c>
      <c r="V122" s="208">
        <f t="shared" si="44"/>
        <v>0</v>
      </c>
      <c r="W122" s="208">
        <v>0</v>
      </c>
      <c r="X122" s="208">
        <v>0</v>
      </c>
      <c r="Y122" s="208">
        <v>0</v>
      </c>
      <c r="Z122" s="208">
        <v>21</v>
      </c>
      <c r="AA122" s="208"/>
      <c r="AB122" s="208">
        <v>14</v>
      </c>
      <c r="AC122" s="208"/>
      <c r="AD122" s="208">
        <v>130</v>
      </c>
      <c r="AE122" s="208">
        <v>510</v>
      </c>
      <c r="AF122" s="208">
        <v>33</v>
      </c>
      <c r="AG122" s="208">
        <v>118</v>
      </c>
      <c r="AH122" s="208">
        <v>1</v>
      </c>
      <c r="AI122" s="208"/>
      <c r="AJ122" s="209">
        <v>2025.03</v>
      </c>
      <c r="AK122" s="209">
        <v>2025.12</v>
      </c>
      <c r="AL122" s="210" t="s">
        <v>613</v>
      </c>
      <c r="AM122" s="211" t="s">
        <v>614</v>
      </c>
      <c r="AN122" s="209"/>
      <c r="AO122" s="208"/>
      <c r="AP122" s="233"/>
      <c r="AQ122" s="233"/>
      <c r="AR122" s="233"/>
      <c r="AS122" s="233"/>
      <c r="AT122" s="208"/>
      <c r="AU122" s="233"/>
      <c r="AV122" s="233"/>
      <c r="AW122" s="233"/>
      <c r="AX122" s="233"/>
      <c r="AY122" s="233"/>
      <c r="AZ122" s="236"/>
      <c r="BA122" s="317"/>
      <c r="BB122" s="233"/>
      <c r="BC122" s="236"/>
      <c r="BD122" s="318"/>
      <c r="BE122" s="235"/>
      <c r="BF122" s="236"/>
      <c r="BG122" s="318"/>
      <c r="BH122" s="235"/>
      <c r="BI122" s="236"/>
      <c r="BJ122" s="250"/>
      <c r="BK122" s="233"/>
      <c r="BL122" s="250"/>
      <c r="BM122" s="250"/>
      <c r="BN122" s="233"/>
      <c r="BO122" s="233"/>
      <c r="BP122" s="233"/>
      <c r="BQ122" s="233"/>
      <c r="BR122" s="233"/>
      <c r="BS122" s="254"/>
    </row>
    <row r="123" s="195" customFormat="1" ht="67" customHeight="1" spans="1:71">
      <c r="A123" s="209"/>
      <c r="B123" s="209" t="s">
        <v>80</v>
      </c>
      <c r="C123" s="209" t="s">
        <v>545</v>
      </c>
      <c r="D123" s="209" t="s">
        <v>615</v>
      </c>
      <c r="E123" s="209"/>
      <c r="F123" s="209"/>
      <c r="G123" s="210" t="s">
        <v>616</v>
      </c>
      <c r="H123" s="210" t="s">
        <v>616</v>
      </c>
      <c r="I123" s="209" t="s">
        <v>135</v>
      </c>
      <c r="J123" s="208" t="s">
        <v>156</v>
      </c>
      <c r="K123" s="208" t="s">
        <v>163</v>
      </c>
      <c r="L123" s="209" t="s">
        <v>86</v>
      </c>
      <c r="M123" s="209" t="s">
        <v>87</v>
      </c>
      <c r="N123" s="209" t="s">
        <v>547</v>
      </c>
      <c r="O123" s="209" t="s">
        <v>157</v>
      </c>
      <c r="P123" s="211" t="s">
        <v>617</v>
      </c>
      <c r="Q123" s="209">
        <v>1</v>
      </c>
      <c r="R123" s="208"/>
      <c r="S123" s="208">
        <v>10</v>
      </c>
      <c r="T123" s="208" t="s">
        <v>159</v>
      </c>
      <c r="U123" s="208">
        <f t="shared" si="43"/>
        <v>10</v>
      </c>
      <c r="V123" s="208">
        <f t="shared" si="44"/>
        <v>0</v>
      </c>
      <c r="W123" s="208">
        <v>0</v>
      </c>
      <c r="X123" s="208">
        <v>0</v>
      </c>
      <c r="Y123" s="208">
        <v>0</v>
      </c>
      <c r="Z123" s="208">
        <v>6</v>
      </c>
      <c r="AA123" s="208"/>
      <c r="AB123" s="208">
        <v>4</v>
      </c>
      <c r="AC123" s="208"/>
      <c r="AD123" s="208">
        <v>10</v>
      </c>
      <c r="AE123" s="208">
        <v>45</v>
      </c>
      <c r="AF123" s="208">
        <v>2</v>
      </c>
      <c r="AG123" s="208">
        <v>5</v>
      </c>
      <c r="AH123" s="208"/>
      <c r="AI123" s="208">
        <v>1</v>
      </c>
      <c r="AJ123" s="209">
        <v>2025.03</v>
      </c>
      <c r="AK123" s="209">
        <v>2025.12</v>
      </c>
      <c r="AL123" s="210" t="s">
        <v>618</v>
      </c>
      <c r="AM123" s="211" t="s">
        <v>619</v>
      </c>
      <c r="AN123" s="209"/>
      <c r="AO123" s="208"/>
      <c r="AP123" s="233"/>
      <c r="AQ123" s="233"/>
      <c r="AR123" s="233"/>
      <c r="AS123" s="233"/>
      <c r="AT123" s="208"/>
      <c r="AU123" s="233"/>
      <c r="AV123" s="233"/>
      <c r="AW123" s="233"/>
      <c r="AX123" s="233"/>
      <c r="AY123" s="233"/>
      <c r="AZ123" s="236"/>
      <c r="BA123" s="317"/>
      <c r="BB123" s="233"/>
      <c r="BC123" s="236"/>
      <c r="BD123" s="318"/>
      <c r="BE123" s="235"/>
      <c r="BF123" s="236"/>
      <c r="BG123" s="318"/>
      <c r="BH123" s="235"/>
      <c r="BI123" s="236"/>
      <c r="BJ123" s="250"/>
      <c r="BK123" s="233"/>
      <c r="BL123" s="250"/>
      <c r="BM123" s="250"/>
      <c r="BN123" s="233"/>
      <c r="BO123" s="233"/>
      <c r="BP123" s="233"/>
      <c r="BQ123" s="233"/>
      <c r="BR123" s="233"/>
      <c r="BS123" s="254"/>
    </row>
    <row r="124" s="195" customFormat="1" ht="67" customHeight="1" spans="1:71">
      <c r="A124" s="209"/>
      <c r="B124" s="209" t="s">
        <v>80</v>
      </c>
      <c r="C124" s="209" t="s">
        <v>545</v>
      </c>
      <c r="D124" s="209" t="s">
        <v>571</v>
      </c>
      <c r="E124" s="209"/>
      <c r="F124" s="209"/>
      <c r="G124" s="210" t="s">
        <v>620</v>
      </c>
      <c r="H124" s="210" t="s">
        <v>620</v>
      </c>
      <c r="I124" s="209" t="s">
        <v>135</v>
      </c>
      <c r="J124" s="208" t="s">
        <v>156</v>
      </c>
      <c r="K124" s="208" t="s">
        <v>163</v>
      </c>
      <c r="L124" s="209" t="s">
        <v>86</v>
      </c>
      <c r="M124" s="209" t="s">
        <v>87</v>
      </c>
      <c r="N124" s="209" t="s">
        <v>547</v>
      </c>
      <c r="O124" s="209" t="s">
        <v>157</v>
      </c>
      <c r="P124" s="211" t="s">
        <v>621</v>
      </c>
      <c r="Q124" s="209">
        <v>1</v>
      </c>
      <c r="R124" s="208"/>
      <c r="S124" s="208">
        <v>10</v>
      </c>
      <c r="T124" s="208" t="s">
        <v>159</v>
      </c>
      <c r="U124" s="208">
        <f t="shared" si="43"/>
        <v>10</v>
      </c>
      <c r="V124" s="208">
        <f t="shared" si="44"/>
        <v>0</v>
      </c>
      <c r="W124" s="208">
        <v>0</v>
      </c>
      <c r="X124" s="208">
        <v>0</v>
      </c>
      <c r="Y124" s="208">
        <v>0</v>
      </c>
      <c r="Z124" s="208">
        <v>6</v>
      </c>
      <c r="AA124" s="208"/>
      <c r="AB124" s="208">
        <v>4</v>
      </c>
      <c r="AC124" s="208"/>
      <c r="AD124" s="208">
        <v>44</v>
      </c>
      <c r="AE124" s="208">
        <v>165</v>
      </c>
      <c r="AF124" s="208">
        <v>4</v>
      </c>
      <c r="AG124" s="208">
        <v>19</v>
      </c>
      <c r="AH124" s="208"/>
      <c r="AI124" s="208">
        <v>1</v>
      </c>
      <c r="AJ124" s="209">
        <v>2025.03</v>
      </c>
      <c r="AK124" s="209">
        <v>2025.12</v>
      </c>
      <c r="AL124" s="210" t="s">
        <v>622</v>
      </c>
      <c r="AM124" s="211" t="s">
        <v>623</v>
      </c>
      <c r="AN124" s="209"/>
      <c r="AO124" s="208"/>
      <c r="AP124" s="233"/>
      <c r="AQ124" s="233"/>
      <c r="AR124" s="233"/>
      <c r="AS124" s="233"/>
      <c r="AT124" s="208"/>
      <c r="AU124" s="233"/>
      <c r="AV124" s="233"/>
      <c r="AW124" s="233"/>
      <c r="AX124" s="233"/>
      <c r="AY124" s="233"/>
      <c r="AZ124" s="236"/>
      <c r="BA124" s="317"/>
      <c r="BB124" s="233"/>
      <c r="BC124" s="236"/>
      <c r="BD124" s="318"/>
      <c r="BE124" s="235"/>
      <c r="BF124" s="236"/>
      <c r="BG124" s="318"/>
      <c r="BH124" s="235"/>
      <c r="BI124" s="236"/>
      <c r="BJ124" s="250"/>
      <c r="BK124" s="233"/>
      <c r="BL124" s="250"/>
      <c r="BM124" s="250"/>
      <c r="BN124" s="233"/>
      <c r="BO124" s="233"/>
      <c r="BP124" s="233"/>
      <c r="BQ124" s="233"/>
      <c r="BR124" s="233"/>
      <c r="BS124" s="254"/>
    </row>
    <row r="125" s="195" customFormat="1" ht="67" customHeight="1" spans="1:71">
      <c r="A125" s="209"/>
      <c r="B125" s="209" t="s">
        <v>80</v>
      </c>
      <c r="C125" s="209" t="s">
        <v>545</v>
      </c>
      <c r="D125" s="209" t="s">
        <v>624</v>
      </c>
      <c r="E125" s="209"/>
      <c r="F125" s="209"/>
      <c r="G125" s="210" t="s">
        <v>625</v>
      </c>
      <c r="H125" s="210" t="s">
        <v>625</v>
      </c>
      <c r="I125" s="209" t="s">
        <v>135</v>
      </c>
      <c r="J125" s="208" t="s">
        <v>156</v>
      </c>
      <c r="K125" s="208" t="s">
        <v>163</v>
      </c>
      <c r="L125" s="209" t="s">
        <v>86</v>
      </c>
      <c r="M125" s="209" t="s">
        <v>87</v>
      </c>
      <c r="N125" s="209" t="s">
        <v>547</v>
      </c>
      <c r="O125" s="209" t="s">
        <v>157</v>
      </c>
      <c r="P125" s="211" t="s">
        <v>626</v>
      </c>
      <c r="Q125" s="209">
        <v>1</v>
      </c>
      <c r="R125" s="208"/>
      <c r="S125" s="208">
        <v>10</v>
      </c>
      <c r="T125" s="208" t="s">
        <v>159</v>
      </c>
      <c r="U125" s="208">
        <f t="shared" si="43"/>
        <v>10</v>
      </c>
      <c r="V125" s="208">
        <f t="shared" si="44"/>
        <v>0</v>
      </c>
      <c r="W125" s="208">
        <v>0</v>
      </c>
      <c r="X125" s="208">
        <v>0</v>
      </c>
      <c r="Y125" s="208">
        <v>0</v>
      </c>
      <c r="Z125" s="208">
        <v>6</v>
      </c>
      <c r="AA125" s="208"/>
      <c r="AB125" s="208">
        <v>4</v>
      </c>
      <c r="AC125" s="208"/>
      <c r="AD125" s="208">
        <v>82</v>
      </c>
      <c r="AE125" s="208">
        <v>332</v>
      </c>
      <c r="AF125" s="208">
        <v>7</v>
      </c>
      <c r="AG125" s="208">
        <v>24</v>
      </c>
      <c r="AH125" s="208"/>
      <c r="AI125" s="208">
        <v>1</v>
      </c>
      <c r="AJ125" s="209">
        <v>2025.03</v>
      </c>
      <c r="AK125" s="209">
        <v>2025.12</v>
      </c>
      <c r="AL125" s="210" t="s">
        <v>627</v>
      </c>
      <c r="AM125" s="211" t="s">
        <v>628</v>
      </c>
      <c r="AN125" s="209"/>
      <c r="AO125" s="208"/>
      <c r="AP125" s="233"/>
      <c r="AQ125" s="233"/>
      <c r="AR125" s="233"/>
      <c r="AS125" s="233"/>
      <c r="AT125" s="208"/>
      <c r="AU125" s="233"/>
      <c r="AV125" s="233"/>
      <c r="AW125" s="233"/>
      <c r="AX125" s="233"/>
      <c r="AY125" s="233"/>
      <c r="AZ125" s="236"/>
      <c r="BA125" s="317"/>
      <c r="BB125" s="233"/>
      <c r="BC125" s="236"/>
      <c r="BD125" s="318"/>
      <c r="BE125" s="235"/>
      <c r="BF125" s="236"/>
      <c r="BG125" s="318"/>
      <c r="BH125" s="235"/>
      <c r="BI125" s="236"/>
      <c r="BJ125" s="250"/>
      <c r="BK125" s="233"/>
      <c r="BL125" s="250"/>
      <c r="BM125" s="250"/>
      <c r="BN125" s="233"/>
      <c r="BO125" s="233"/>
      <c r="BP125" s="233"/>
      <c r="BQ125" s="233"/>
      <c r="BR125" s="233"/>
      <c r="BS125" s="254"/>
    </row>
    <row r="126" s="293" customFormat="1" ht="72" customHeight="1" spans="1:71">
      <c r="A126" s="209"/>
      <c r="B126" s="209" t="s">
        <v>80</v>
      </c>
      <c r="C126" s="209" t="s">
        <v>545</v>
      </c>
      <c r="D126" s="209" t="s">
        <v>82</v>
      </c>
      <c r="E126" s="209"/>
      <c r="F126" s="209"/>
      <c r="G126" s="210" t="s">
        <v>629</v>
      </c>
      <c r="H126" s="210" t="s">
        <v>629</v>
      </c>
      <c r="I126" s="209" t="s">
        <v>187</v>
      </c>
      <c r="J126" s="209" t="s">
        <v>188</v>
      </c>
      <c r="K126" s="209" t="s">
        <v>188</v>
      </c>
      <c r="L126" s="209" t="s">
        <v>86</v>
      </c>
      <c r="M126" s="209" t="s">
        <v>87</v>
      </c>
      <c r="N126" s="209" t="s">
        <v>547</v>
      </c>
      <c r="O126" s="209" t="s">
        <v>189</v>
      </c>
      <c r="P126" s="210" t="s">
        <v>190</v>
      </c>
      <c r="Q126" s="209">
        <v>1</v>
      </c>
      <c r="R126" s="208"/>
      <c r="S126" s="208">
        <v>25</v>
      </c>
      <c r="T126" s="208" t="s">
        <v>65</v>
      </c>
      <c r="U126" s="208">
        <f t="shared" si="43"/>
        <v>25</v>
      </c>
      <c r="V126" s="208">
        <f t="shared" si="44"/>
        <v>0</v>
      </c>
      <c r="W126" s="208"/>
      <c r="X126" s="208"/>
      <c r="Y126" s="208"/>
      <c r="Z126" s="208"/>
      <c r="AA126" s="208"/>
      <c r="AB126" s="208">
        <v>25</v>
      </c>
      <c r="AC126" s="208"/>
      <c r="AD126" s="208">
        <v>1235</v>
      </c>
      <c r="AE126" s="208">
        <v>5118</v>
      </c>
      <c r="AF126" s="208">
        <v>247</v>
      </c>
      <c r="AG126" s="208">
        <v>957</v>
      </c>
      <c r="AH126" s="208">
        <v>3</v>
      </c>
      <c r="AI126" s="208">
        <v>6</v>
      </c>
      <c r="AJ126" s="209">
        <v>2025.03</v>
      </c>
      <c r="AK126" s="209">
        <v>2025.12</v>
      </c>
      <c r="AL126" s="210" t="s">
        <v>191</v>
      </c>
      <c r="AM126" s="210" t="s">
        <v>192</v>
      </c>
      <c r="AN126" s="209"/>
      <c r="AO126" s="208"/>
      <c r="AP126" s="233"/>
      <c r="AQ126" s="233"/>
      <c r="AR126" s="233"/>
      <c r="AS126" s="233"/>
      <c r="AT126" s="208"/>
      <c r="AU126" s="233"/>
      <c r="AV126" s="233"/>
      <c r="AW126" s="233"/>
      <c r="AX126" s="233"/>
      <c r="AY126" s="233"/>
      <c r="AZ126" s="312"/>
      <c r="BA126" s="233"/>
      <c r="BB126" s="233"/>
      <c r="BC126" s="312"/>
      <c r="BD126" s="233"/>
      <c r="BE126" s="233"/>
      <c r="BF126" s="312"/>
      <c r="BG126" s="233"/>
      <c r="BH126" s="233"/>
      <c r="BI126" s="312"/>
      <c r="BJ126" s="250"/>
      <c r="BK126" s="233"/>
      <c r="BL126" s="250"/>
      <c r="BM126" s="250"/>
      <c r="BN126" s="233"/>
      <c r="BO126" s="233"/>
      <c r="BP126" s="233"/>
      <c r="BQ126" s="233"/>
      <c r="BR126" s="233"/>
      <c r="BS126" s="315"/>
    </row>
    <row r="127" s="194" customFormat="1" ht="30" customHeight="1" spans="1:71">
      <c r="A127" s="298"/>
      <c r="B127" s="298"/>
      <c r="C127" s="299"/>
      <c r="D127" s="299"/>
      <c r="E127" s="299"/>
      <c r="F127" s="299"/>
      <c r="G127" s="299" t="s">
        <v>630</v>
      </c>
      <c r="H127" s="299" t="s">
        <v>630</v>
      </c>
      <c r="I127" s="299"/>
      <c r="J127" s="299"/>
      <c r="K127" s="299"/>
      <c r="L127" s="299"/>
      <c r="M127" s="299"/>
      <c r="N127" s="301"/>
      <c r="O127" s="301"/>
      <c r="P127" s="301"/>
      <c r="Q127" s="299">
        <f t="shared" ref="Q127:S127" si="45">SUM(Q128:Q135)</f>
        <v>8</v>
      </c>
      <c r="R127" s="301">
        <f t="shared" si="45"/>
        <v>0</v>
      </c>
      <c r="S127" s="301">
        <f t="shared" si="45"/>
        <v>369.08</v>
      </c>
      <c r="T127" s="301"/>
      <c r="U127" s="301">
        <f t="shared" ref="U127:AB127" si="46">SUM(U128:U135)</f>
        <v>319.08</v>
      </c>
      <c r="V127" s="301">
        <f t="shared" si="46"/>
        <v>118</v>
      </c>
      <c r="W127" s="301">
        <f t="shared" si="46"/>
        <v>118</v>
      </c>
      <c r="X127" s="301">
        <f t="shared" si="46"/>
        <v>0</v>
      </c>
      <c r="Y127" s="301">
        <f t="shared" si="46"/>
        <v>0</v>
      </c>
      <c r="Z127" s="301">
        <f t="shared" si="46"/>
        <v>125</v>
      </c>
      <c r="AA127" s="301">
        <f t="shared" si="46"/>
        <v>0</v>
      </c>
      <c r="AB127" s="301">
        <f t="shared" si="46"/>
        <v>76.08</v>
      </c>
      <c r="AC127" s="301"/>
      <c r="AD127" s="299"/>
      <c r="AE127" s="299"/>
      <c r="AF127" s="299"/>
      <c r="AG127" s="299"/>
      <c r="AH127" s="299"/>
      <c r="AI127" s="299"/>
      <c r="AJ127" s="299"/>
      <c r="AK127" s="299"/>
      <c r="AL127" s="299"/>
      <c r="AM127" s="299"/>
      <c r="AN127" s="299"/>
      <c r="AO127" s="305"/>
      <c r="AP127" s="299">
        <f t="shared" ref="AP127:AT127" si="47">SUM(AP128:AP135)</f>
        <v>0</v>
      </c>
      <c r="AQ127" s="299">
        <f t="shared" si="47"/>
        <v>0</v>
      </c>
      <c r="AR127" s="299">
        <f t="shared" si="47"/>
        <v>0</v>
      </c>
      <c r="AS127" s="299">
        <f t="shared" si="47"/>
        <v>0</v>
      </c>
      <c r="AT127" s="299">
        <f t="shared" si="47"/>
        <v>0</v>
      </c>
      <c r="AU127" s="299"/>
      <c r="AV127" s="299">
        <f>SUM(AV128:AV135)</f>
        <v>0</v>
      </c>
      <c r="AW127" s="308"/>
      <c r="AX127" s="308"/>
      <c r="AY127" s="299">
        <f>SUM(AY128:AY135)</f>
        <v>0</v>
      </c>
      <c r="AZ127" s="308">
        <f>AY127/Q127</f>
        <v>0</v>
      </c>
      <c r="BA127" s="299"/>
      <c r="BB127" s="299">
        <f>SUM(BB128:BB135)</f>
        <v>0</v>
      </c>
      <c r="BC127" s="309">
        <f>BB127/Q127</f>
        <v>0</v>
      </c>
      <c r="BD127" s="299"/>
      <c r="BE127" s="299">
        <f>SUM(BE128:BE135)</f>
        <v>0</v>
      </c>
      <c r="BF127" s="308">
        <f>BE127/Q127</f>
        <v>0</v>
      </c>
      <c r="BG127" s="299"/>
      <c r="BH127" s="299">
        <f>SUM(BH128:BH135)</f>
        <v>0</v>
      </c>
      <c r="BI127" s="308">
        <f>BH127/Q127</f>
        <v>0</v>
      </c>
      <c r="BJ127" s="313"/>
      <c r="BK127" s="299">
        <f t="shared" ref="BK127:BR127" si="48">SUM(BK128:BK135)</f>
        <v>0</v>
      </c>
      <c r="BL127" s="299"/>
      <c r="BM127" s="299"/>
      <c r="BN127" s="299">
        <f t="shared" si="48"/>
        <v>0</v>
      </c>
      <c r="BO127" s="299">
        <f t="shared" si="48"/>
        <v>0</v>
      </c>
      <c r="BP127" s="299">
        <f t="shared" si="48"/>
        <v>0</v>
      </c>
      <c r="BQ127" s="299">
        <f t="shared" si="48"/>
        <v>0</v>
      </c>
      <c r="BR127" s="299">
        <f t="shared" si="48"/>
        <v>0</v>
      </c>
      <c r="BS127" s="299"/>
    </row>
    <row r="128" s="195" customFormat="1" ht="67" customHeight="1" spans="1:71">
      <c r="A128" s="209"/>
      <c r="B128" s="209" t="s">
        <v>80</v>
      </c>
      <c r="C128" s="209" t="s">
        <v>631</v>
      </c>
      <c r="D128" s="209" t="s">
        <v>82</v>
      </c>
      <c r="E128" s="209"/>
      <c r="F128" s="209"/>
      <c r="G128" s="210" t="s">
        <v>632</v>
      </c>
      <c r="H128" s="210" t="s">
        <v>632</v>
      </c>
      <c r="I128" s="209" t="s">
        <v>84</v>
      </c>
      <c r="J128" s="208" t="s">
        <v>85</v>
      </c>
      <c r="K128" s="208" t="s">
        <v>85</v>
      </c>
      <c r="L128" s="209" t="s">
        <v>86</v>
      </c>
      <c r="M128" s="209" t="s">
        <v>87</v>
      </c>
      <c r="N128" s="209" t="s">
        <v>633</v>
      </c>
      <c r="O128" s="209" t="s">
        <v>89</v>
      </c>
      <c r="P128" s="211" t="s">
        <v>90</v>
      </c>
      <c r="Q128" s="209">
        <v>1</v>
      </c>
      <c r="R128" s="208"/>
      <c r="S128" s="208">
        <v>150</v>
      </c>
      <c r="T128" s="208" t="s">
        <v>91</v>
      </c>
      <c r="U128" s="208">
        <f t="shared" ref="U128:U135" si="49">V128+Z128+AA128+AB128</f>
        <v>100</v>
      </c>
      <c r="V128" s="208">
        <f t="shared" ref="V128:V135" si="50">W128+X128+Y128</f>
        <v>100</v>
      </c>
      <c r="W128" s="208">
        <v>100</v>
      </c>
      <c r="X128" s="208">
        <v>0</v>
      </c>
      <c r="Y128" s="208">
        <v>0</v>
      </c>
      <c r="Z128" s="208">
        <v>0</v>
      </c>
      <c r="AA128" s="208"/>
      <c r="AB128" s="208"/>
      <c r="AC128" s="208"/>
      <c r="AD128" s="208">
        <v>270</v>
      </c>
      <c r="AE128" s="208">
        <v>1215</v>
      </c>
      <c r="AF128" s="208">
        <v>270</v>
      </c>
      <c r="AG128" s="208">
        <v>1215</v>
      </c>
      <c r="AH128" s="208">
        <v>3</v>
      </c>
      <c r="AI128" s="208">
        <v>3</v>
      </c>
      <c r="AJ128" s="209">
        <v>2025.03</v>
      </c>
      <c r="AK128" s="209">
        <v>2025.12</v>
      </c>
      <c r="AL128" s="210" t="s">
        <v>92</v>
      </c>
      <c r="AM128" s="211" t="s">
        <v>634</v>
      </c>
      <c r="AN128" s="209"/>
      <c r="AO128" s="208"/>
      <c r="AP128" s="306"/>
      <c r="AQ128" s="233"/>
      <c r="AR128" s="233"/>
      <c r="AS128" s="233"/>
      <c r="AT128" s="208"/>
      <c r="AU128" s="233"/>
      <c r="AV128" s="233"/>
      <c r="AW128" s="306"/>
      <c r="AX128" s="306"/>
      <c r="AY128" s="233"/>
      <c r="AZ128" s="236"/>
      <c r="BA128" s="319"/>
      <c r="BB128" s="233"/>
      <c r="BC128" s="236"/>
      <c r="BD128" s="320"/>
      <c r="BE128" s="235"/>
      <c r="BF128" s="236"/>
      <c r="BG128" s="320"/>
      <c r="BH128" s="235"/>
      <c r="BI128" s="236"/>
      <c r="BJ128" s="250"/>
      <c r="BK128" s="233"/>
      <c r="BL128" s="250"/>
      <c r="BM128" s="250"/>
      <c r="BN128" s="233"/>
      <c r="BO128" s="233"/>
      <c r="BP128" s="233"/>
      <c r="BQ128" s="233"/>
      <c r="BR128" s="233"/>
      <c r="BS128" s="254"/>
    </row>
    <row r="129" s="195" customFormat="1" ht="67" customHeight="1" spans="1:71">
      <c r="A129" s="209"/>
      <c r="B129" s="209" t="s">
        <v>80</v>
      </c>
      <c r="C129" s="209" t="s">
        <v>631</v>
      </c>
      <c r="D129" s="209" t="s">
        <v>635</v>
      </c>
      <c r="E129" s="209"/>
      <c r="F129" s="209"/>
      <c r="G129" s="210" t="s">
        <v>636</v>
      </c>
      <c r="H129" s="210" t="s">
        <v>636</v>
      </c>
      <c r="I129" s="209" t="s">
        <v>84</v>
      </c>
      <c r="J129" s="208" t="s">
        <v>117</v>
      </c>
      <c r="K129" s="208" t="s">
        <v>117</v>
      </c>
      <c r="L129" s="209" t="s">
        <v>86</v>
      </c>
      <c r="M129" s="209" t="s">
        <v>637</v>
      </c>
      <c r="N129" s="209" t="s">
        <v>633</v>
      </c>
      <c r="O129" s="209" t="s">
        <v>112</v>
      </c>
      <c r="P129" s="211" t="s">
        <v>638</v>
      </c>
      <c r="Q129" s="209">
        <v>1</v>
      </c>
      <c r="R129" s="208"/>
      <c r="S129" s="208">
        <v>35</v>
      </c>
      <c r="T129" s="208" t="s">
        <v>91</v>
      </c>
      <c r="U129" s="208">
        <f t="shared" si="49"/>
        <v>35</v>
      </c>
      <c r="V129" s="208">
        <f t="shared" si="50"/>
        <v>0</v>
      </c>
      <c r="W129" s="208">
        <v>0</v>
      </c>
      <c r="X129" s="208">
        <v>0</v>
      </c>
      <c r="Y129" s="208">
        <v>0</v>
      </c>
      <c r="Z129" s="208">
        <v>35</v>
      </c>
      <c r="AA129" s="208"/>
      <c r="AB129" s="208"/>
      <c r="AC129" s="208"/>
      <c r="AD129" s="208">
        <v>30</v>
      </c>
      <c r="AE129" s="208">
        <v>141</v>
      </c>
      <c r="AF129" s="208">
        <v>17</v>
      </c>
      <c r="AG129" s="208">
        <v>77</v>
      </c>
      <c r="AH129" s="208"/>
      <c r="AI129" s="208">
        <v>1</v>
      </c>
      <c r="AJ129" s="209">
        <v>2025.03</v>
      </c>
      <c r="AK129" s="209">
        <v>2025.12</v>
      </c>
      <c r="AL129" s="210" t="s">
        <v>639</v>
      </c>
      <c r="AM129" s="211" t="s">
        <v>640</v>
      </c>
      <c r="AN129" s="209"/>
      <c r="AO129" s="208"/>
      <c r="AP129" s="306"/>
      <c r="AQ129" s="233"/>
      <c r="AR129" s="233"/>
      <c r="AS129" s="233"/>
      <c r="AT129" s="208"/>
      <c r="AU129" s="233"/>
      <c r="AV129" s="233"/>
      <c r="AW129" s="306"/>
      <c r="AX129" s="306"/>
      <c r="AY129" s="233"/>
      <c r="AZ129" s="236"/>
      <c r="BA129" s="319"/>
      <c r="BB129" s="233"/>
      <c r="BC129" s="236"/>
      <c r="BD129" s="320"/>
      <c r="BE129" s="235"/>
      <c r="BF129" s="236"/>
      <c r="BG129" s="320"/>
      <c r="BH129" s="235"/>
      <c r="BI129" s="236"/>
      <c r="BJ129" s="250"/>
      <c r="BK129" s="233"/>
      <c r="BL129" s="250"/>
      <c r="BM129" s="250"/>
      <c r="BN129" s="233"/>
      <c r="BO129" s="233"/>
      <c r="BP129" s="233"/>
      <c r="BQ129" s="233"/>
      <c r="BR129" s="233"/>
      <c r="BS129" s="254"/>
    </row>
    <row r="130" s="195" customFormat="1" ht="67" customHeight="1" spans="1:71">
      <c r="A130" s="209"/>
      <c r="B130" s="209" t="s">
        <v>80</v>
      </c>
      <c r="C130" s="209" t="s">
        <v>631</v>
      </c>
      <c r="D130" s="209" t="s">
        <v>82</v>
      </c>
      <c r="E130" s="209"/>
      <c r="F130" s="209"/>
      <c r="G130" s="210" t="s">
        <v>641</v>
      </c>
      <c r="H130" s="210" t="s">
        <v>641</v>
      </c>
      <c r="I130" s="209" t="s">
        <v>123</v>
      </c>
      <c r="J130" s="208" t="s">
        <v>124</v>
      </c>
      <c r="K130" s="208" t="s">
        <v>124</v>
      </c>
      <c r="L130" s="209" t="s">
        <v>86</v>
      </c>
      <c r="M130" s="209" t="s">
        <v>87</v>
      </c>
      <c r="N130" s="209" t="s">
        <v>633</v>
      </c>
      <c r="O130" s="209" t="s">
        <v>125</v>
      </c>
      <c r="P130" s="211" t="s">
        <v>126</v>
      </c>
      <c r="Q130" s="209">
        <v>1</v>
      </c>
      <c r="R130" s="208"/>
      <c r="S130" s="208">
        <v>10</v>
      </c>
      <c r="T130" s="208" t="s">
        <v>159</v>
      </c>
      <c r="U130" s="208">
        <f t="shared" si="49"/>
        <v>10</v>
      </c>
      <c r="V130" s="208">
        <f t="shared" si="50"/>
        <v>5</v>
      </c>
      <c r="W130" s="208">
        <v>5</v>
      </c>
      <c r="X130" s="208">
        <v>0</v>
      </c>
      <c r="Y130" s="208">
        <v>0</v>
      </c>
      <c r="Z130" s="208">
        <v>0</v>
      </c>
      <c r="AA130" s="208"/>
      <c r="AB130" s="208">
        <v>5</v>
      </c>
      <c r="AC130" s="208"/>
      <c r="AD130" s="208"/>
      <c r="AE130" s="208">
        <v>166</v>
      </c>
      <c r="AF130" s="208"/>
      <c r="AG130" s="208">
        <v>166</v>
      </c>
      <c r="AH130" s="208">
        <v>3</v>
      </c>
      <c r="AI130" s="208">
        <v>3</v>
      </c>
      <c r="AJ130" s="209">
        <v>2025.03</v>
      </c>
      <c r="AK130" s="209">
        <v>2025.12</v>
      </c>
      <c r="AL130" s="210" t="s">
        <v>562</v>
      </c>
      <c r="AM130" s="211" t="s">
        <v>562</v>
      </c>
      <c r="AN130" s="209"/>
      <c r="AO130" s="208"/>
      <c r="AP130" s="306"/>
      <c r="AQ130" s="233"/>
      <c r="AR130" s="233"/>
      <c r="AS130" s="233"/>
      <c r="AT130" s="208"/>
      <c r="AU130" s="233"/>
      <c r="AV130" s="233"/>
      <c r="AW130" s="306"/>
      <c r="AX130" s="306"/>
      <c r="AY130" s="233"/>
      <c r="AZ130" s="236"/>
      <c r="BA130" s="319"/>
      <c r="BB130" s="233"/>
      <c r="BC130" s="236"/>
      <c r="BD130" s="320"/>
      <c r="BE130" s="235"/>
      <c r="BF130" s="236"/>
      <c r="BG130" s="320"/>
      <c r="BH130" s="235"/>
      <c r="BI130" s="236"/>
      <c r="BJ130" s="250"/>
      <c r="BK130" s="233"/>
      <c r="BL130" s="250"/>
      <c r="BM130" s="250"/>
      <c r="BN130" s="233"/>
      <c r="BO130" s="233"/>
      <c r="BP130" s="233"/>
      <c r="BQ130" s="233"/>
      <c r="BR130" s="233"/>
      <c r="BS130" s="254"/>
    </row>
    <row r="131" s="195" customFormat="1" ht="67" customHeight="1" spans="1:71">
      <c r="A131" s="209"/>
      <c r="B131" s="209" t="s">
        <v>80</v>
      </c>
      <c r="C131" s="209" t="s">
        <v>631</v>
      </c>
      <c r="D131" s="209" t="s">
        <v>82</v>
      </c>
      <c r="E131" s="209"/>
      <c r="F131" s="209"/>
      <c r="G131" s="210" t="s">
        <v>642</v>
      </c>
      <c r="H131" s="210" t="s">
        <v>642</v>
      </c>
      <c r="I131" s="209" t="s">
        <v>123</v>
      </c>
      <c r="J131" s="208" t="s">
        <v>129</v>
      </c>
      <c r="K131" s="208" t="s">
        <v>129</v>
      </c>
      <c r="L131" s="209" t="s">
        <v>86</v>
      </c>
      <c r="M131" s="209" t="s">
        <v>87</v>
      </c>
      <c r="N131" s="209" t="s">
        <v>633</v>
      </c>
      <c r="O131" s="209" t="s">
        <v>130</v>
      </c>
      <c r="P131" s="211" t="s">
        <v>131</v>
      </c>
      <c r="Q131" s="209">
        <v>1</v>
      </c>
      <c r="R131" s="208"/>
      <c r="S131" s="208">
        <v>13</v>
      </c>
      <c r="T131" s="208" t="s">
        <v>91</v>
      </c>
      <c r="U131" s="208">
        <f t="shared" si="49"/>
        <v>13</v>
      </c>
      <c r="V131" s="208">
        <f t="shared" si="50"/>
        <v>13</v>
      </c>
      <c r="W131" s="208">
        <v>13</v>
      </c>
      <c r="X131" s="208">
        <v>0</v>
      </c>
      <c r="Y131" s="208">
        <v>0</v>
      </c>
      <c r="Z131" s="208">
        <v>0</v>
      </c>
      <c r="AA131" s="208"/>
      <c r="AB131" s="208"/>
      <c r="AC131" s="208"/>
      <c r="AD131" s="208"/>
      <c r="AE131" s="208">
        <v>260</v>
      </c>
      <c r="AF131" s="208"/>
      <c r="AG131" s="208">
        <v>260</v>
      </c>
      <c r="AH131" s="208">
        <v>3</v>
      </c>
      <c r="AI131" s="208">
        <v>3</v>
      </c>
      <c r="AJ131" s="209">
        <v>2025.03</v>
      </c>
      <c r="AK131" s="209">
        <v>2025.12</v>
      </c>
      <c r="AL131" s="210" t="s">
        <v>643</v>
      </c>
      <c r="AM131" s="211" t="s">
        <v>643</v>
      </c>
      <c r="AN131" s="209"/>
      <c r="AO131" s="208"/>
      <c r="AP131" s="306"/>
      <c r="AQ131" s="233"/>
      <c r="AR131" s="233"/>
      <c r="AS131" s="233"/>
      <c r="AT131" s="208"/>
      <c r="AU131" s="233"/>
      <c r="AV131" s="233"/>
      <c r="AW131" s="306"/>
      <c r="AX131" s="306"/>
      <c r="AY131" s="233"/>
      <c r="AZ131" s="236"/>
      <c r="BA131" s="319"/>
      <c r="BB131" s="233"/>
      <c r="BC131" s="236"/>
      <c r="BD131" s="320"/>
      <c r="BE131" s="235"/>
      <c r="BF131" s="236"/>
      <c r="BG131" s="320"/>
      <c r="BH131" s="235"/>
      <c r="BI131" s="236"/>
      <c r="BJ131" s="250"/>
      <c r="BK131" s="233"/>
      <c r="BL131" s="250"/>
      <c r="BM131" s="250"/>
      <c r="BN131" s="233"/>
      <c r="BO131" s="233"/>
      <c r="BP131" s="233"/>
      <c r="BQ131" s="233"/>
      <c r="BR131" s="233"/>
      <c r="BS131" s="254"/>
    </row>
    <row r="132" s="195" customFormat="1" ht="67" customHeight="1" spans="1:71">
      <c r="A132" s="209"/>
      <c r="B132" s="209" t="s">
        <v>80</v>
      </c>
      <c r="C132" s="209" t="s">
        <v>631</v>
      </c>
      <c r="D132" s="209" t="s">
        <v>644</v>
      </c>
      <c r="E132" s="209"/>
      <c r="F132" s="209"/>
      <c r="G132" s="210" t="s">
        <v>645</v>
      </c>
      <c r="H132" s="210" t="s">
        <v>645</v>
      </c>
      <c r="I132" s="209" t="s">
        <v>135</v>
      </c>
      <c r="J132" s="208" t="s">
        <v>156</v>
      </c>
      <c r="K132" s="208" t="s">
        <v>156</v>
      </c>
      <c r="L132" s="209" t="s">
        <v>86</v>
      </c>
      <c r="M132" s="209" t="s">
        <v>87</v>
      </c>
      <c r="N132" s="209" t="s">
        <v>633</v>
      </c>
      <c r="O132" s="209" t="s">
        <v>157</v>
      </c>
      <c r="P132" s="211" t="s">
        <v>646</v>
      </c>
      <c r="Q132" s="209">
        <v>1</v>
      </c>
      <c r="R132" s="208"/>
      <c r="S132" s="208">
        <v>95</v>
      </c>
      <c r="T132" s="208" t="s">
        <v>159</v>
      </c>
      <c r="U132" s="208">
        <f t="shared" si="49"/>
        <v>95</v>
      </c>
      <c r="V132" s="208">
        <f t="shared" si="50"/>
        <v>0</v>
      </c>
      <c r="W132" s="208">
        <v>0</v>
      </c>
      <c r="X132" s="208">
        <v>0</v>
      </c>
      <c r="Y132" s="208">
        <v>0</v>
      </c>
      <c r="Z132" s="208">
        <v>57</v>
      </c>
      <c r="AA132" s="208"/>
      <c r="AB132" s="208">
        <v>38</v>
      </c>
      <c r="AC132" s="208"/>
      <c r="AD132" s="208">
        <v>316</v>
      </c>
      <c r="AE132" s="208">
        <v>1320</v>
      </c>
      <c r="AF132" s="208">
        <v>80</v>
      </c>
      <c r="AG132" s="208">
        <v>330</v>
      </c>
      <c r="AH132" s="208">
        <v>0</v>
      </c>
      <c r="AI132" s="208">
        <v>1</v>
      </c>
      <c r="AJ132" s="209">
        <v>2025.03</v>
      </c>
      <c r="AK132" s="209">
        <v>2025.12</v>
      </c>
      <c r="AL132" s="210" t="s">
        <v>647</v>
      </c>
      <c r="AM132" s="211" t="s">
        <v>648</v>
      </c>
      <c r="AN132" s="209"/>
      <c r="AO132" s="208"/>
      <c r="AP132" s="306"/>
      <c r="AQ132" s="233"/>
      <c r="AR132" s="233"/>
      <c r="AS132" s="233"/>
      <c r="AT132" s="208"/>
      <c r="AU132" s="233"/>
      <c r="AV132" s="233"/>
      <c r="AW132" s="306"/>
      <c r="AX132" s="306"/>
      <c r="AY132" s="233"/>
      <c r="AZ132" s="236"/>
      <c r="BA132" s="319"/>
      <c r="BB132" s="233"/>
      <c r="BC132" s="236"/>
      <c r="BD132" s="320"/>
      <c r="BE132" s="235"/>
      <c r="BF132" s="236"/>
      <c r="BG132" s="320"/>
      <c r="BH132" s="235"/>
      <c r="BI132" s="236"/>
      <c r="BJ132" s="250"/>
      <c r="BK132" s="233"/>
      <c r="BL132" s="250"/>
      <c r="BM132" s="250"/>
      <c r="BN132" s="233"/>
      <c r="BO132" s="233"/>
      <c r="BP132" s="233"/>
      <c r="BQ132" s="233"/>
      <c r="BR132" s="233"/>
      <c r="BS132" s="254"/>
    </row>
    <row r="133" s="195" customFormat="1" ht="67" customHeight="1" spans="1:71">
      <c r="A133" s="209"/>
      <c r="B133" s="209" t="s">
        <v>80</v>
      </c>
      <c r="C133" s="209" t="s">
        <v>631</v>
      </c>
      <c r="D133" s="209" t="s">
        <v>649</v>
      </c>
      <c r="E133" s="209"/>
      <c r="F133" s="209"/>
      <c r="G133" s="210" t="s">
        <v>650</v>
      </c>
      <c r="H133" s="210" t="s">
        <v>650</v>
      </c>
      <c r="I133" s="209" t="s">
        <v>135</v>
      </c>
      <c r="J133" s="208" t="s">
        <v>156</v>
      </c>
      <c r="K133" s="208" t="s">
        <v>292</v>
      </c>
      <c r="L133" s="209" t="s">
        <v>86</v>
      </c>
      <c r="M133" s="209" t="s">
        <v>118</v>
      </c>
      <c r="N133" s="209" t="s">
        <v>633</v>
      </c>
      <c r="O133" s="209" t="s">
        <v>157</v>
      </c>
      <c r="P133" s="211" t="s">
        <v>651</v>
      </c>
      <c r="Q133" s="209">
        <v>1</v>
      </c>
      <c r="R133" s="208"/>
      <c r="S133" s="208">
        <v>40</v>
      </c>
      <c r="T133" s="208" t="s">
        <v>159</v>
      </c>
      <c r="U133" s="208">
        <f t="shared" si="49"/>
        <v>40</v>
      </c>
      <c r="V133" s="208">
        <f t="shared" si="50"/>
        <v>0</v>
      </c>
      <c r="W133" s="208">
        <v>0</v>
      </c>
      <c r="X133" s="208">
        <v>0</v>
      </c>
      <c r="Y133" s="208">
        <v>0</v>
      </c>
      <c r="Z133" s="208">
        <v>24</v>
      </c>
      <c r="AA133" s="208"/>
      <c r="AB133" s="208">
        <v>16</v>
      </c>
      <c r="AC133" s="208"/>
      <c r="AD133" s="208">
        <v>15</v>
      </c>
      <c r="AE133" s="208">
        <v>62</v>
      </c>
      <c r="AF133" s="208">
        <v>9</v>
      </c>
      <c r="AG133" s="208">
        <v>35</v>
      </c>
      <c r="AH133" s="208">
        <v>0</v>
      </c>
      <c r="AI133" s="208">
        <v>1</v>
      </c>
      <c r="AJ133" s="209">
        <v>2025.03</v>
      </c>
      <c r="AK133" s="209">
        <v>2025.12</v>
      </c>
      <c r="AL133" s="210" t="s">
        <v>652</v>
      </c>
      <c r="AM133" s="211" t="s">
        <v>653</v>
      </c>
      <c r="AN133" s="209"/>
      <c r="AO133" s="208"/>
      <c r="AP133" s="306"/>
      <c r="AQ133" s="233"/>
      <c r="AR133" s="233"/>
      <c r="AS133" s="233"/>
      <c r="AT133" s="208"/>
      <c r="AU133" s="233"/>
      <c r="AV133" s="233"/>
      <c r="AW133" s="306"/>
      <c r="AX133" s="306"/>
      <c r="AY133" s="233"/>
      <c r="AZ133" s="236"/>
      <c r="BA133" s="319"/>
      <c r="BB133" s="233"/>
      <c r="BC133" s="236"/>
      <c r="BD133" s="320"/>
      <c r="BE133" s="235"/>
      <c r="BF133" s="236"/>
      <c r="BG133" s="320"/>
      <c r="BH133" s="235"/>
      <c r="BI133" s="236"/>
      <c r="BJ133" s="250"/>
      <c r="BK133" s="233"/>
      <c r="BL133" s="250"/>
      <c r="BM133" s="250"/>
      <c r="BN133" s="233"/>
      <c r="BO133" s="233"/>
      <c r="BP133" s="233"/>
      <c r="BQ133" s="233"/>
      <c r="BR133" s="233"/>
      <c r="BS133" s="254"/>
    </row>
    <row r="134" s="195" customFormat="1" ht="67" customHeight="1" spans="1:71">
      <c r="A134" s="209"/>
      <c r="B134" s="209" t="s">
        <v>80</v>
      </c>
      <c r="C134" s="209" t="s">
        <v>631</v>
      </c>
      <c r="D134" s="209" t="s">
        <v>649</v>
      </c>
      <c r="E134" s="209"/>
      <c r="F134" s="209"/>
      <c r="G134" s="210" t="s">
        <v>654</v>
      </c>
      <c r="H134" s="210" t="s">
        <v>654</v>
      </c>
      <c r="I134" s="209" t="s">
        <v>135</v>
      </c>
      <c r="J134" s="208" t="s">
        <v>156</v>
      </c>
      <c r="K134" s="208" t="s">
        <v>292</v>
      </c>
      <c r="L134" s="209" t="s">
        <v>86</v>
      </c>
      <c r="M134" s="209" t="s">
        <v>87</v>
      </c>
      <c r="N134" s="209" t="s">
        <v>633</v>
      </c>
      <c r="O134" s="209" t="s">
        <v>157</v>
      </c>
      <c r="P134" s="211" t="s">
        <v>655</v>
      </c>
      <c r="Q134" s="209">
        <v>1</v>
      </c>
      <c r="R134" s="208"/>
      <c r="S134" s="208">
        <v>16.08</v>
      </c>
      <c r="T134" s="208" t="s">
        <v>159</v>
      </c>
      <c r="U134" s="208">
        <f t="shared" si="49"/>
        <v>16.08</v>
      </c>
      <c r="V134" s="208">
        <f t="shared" si="50"/>
        <v>0</v>
      </c>
      <c r="W134" s="208">
        <v>0</v>
      </c>
      <c r="X134" s="208">
        <v>0</v>
      </c>
      <c r="Y134" s="208">
        <v>0</v>
      </c>
      <c r="Z134" s="208">
        <v>9</v>
      </c>
      <c r="AA134" s="208"/>
      <c r="AB134" s="208">
        <v>7.08</v>
      </c>
      <c r="AC134" s="208"/>
      <c r="AD134" s="208">
        <v>12</v>
      </c>
      <c r="AE134" s="208">
        <v>37</v>
      </c>
      <c r="AF134" s="208">
        <v>2</v>
      </c>
      <c r="AG134" s="208">
        <v>7</v>
      </c>
      <c r="AH134" s="208">
        <v>0</v>
      </c>
      <c r="AI134" s="208">
        <v>1</v>
      </c>
      <c r="AJ134" s="209">
        <v>2025.03</v>
      </c>
      <c r="AK134" s="209">
        <v>2025.12</v>
      </c>
      <c r="AL134" s="210" t="s">
        <v>656</v>
      </c>
      <c r="AM134" s="211" t="s">
        <v>657</v>
      </c>
      <c r="AN134" s="209"/>
      <c r="AO134" s="208"/>
      <c r="AP134" s="306"/>
      <c r="AQ134" s="233"/>
      <c r="AR134" s="233"/>
      <c r="AS134" s="233"/>
      <c r="AT134" s="208"/>
      <c r="AU134" s="233"/>
      <c r="AV134" s="233"/>
      <c r="AW134" s="306"/>
      <c r="AX134" s="306"/>
      <c r="AY134" s="233"/>
      <c r="AZ134" s="236"/>
      <c r="BA134" s="319"/>
      <c r="BB134" s="233"/>
      <c r="BC134" s="236"/>
      <c r="BD134" s="320"/>
      <c r="BE134" s="235"/>
      <c r="BF134" s="236"/>
      <c r="BG134" s="320"/>
      <c r="BH134" s="235"/>
      <c r="BI134" s="236"/>
      <c r="BJ134" s="250"/>
      <c r="BK134" s="233"/>
      <c r="BL134" s="250"/>
      <c r="BM134" s="250"/>
      <c r="BN134" s="233"/>
      <c r="BO134" s="233"/>
      <c r="BP134" s="233"/>
      <c r="BQ134" s="233"/>
      <c r="BR134" s="233"/>
      <c r="BS134" s="254"/>
    </row>
    <row r="135" s="293" customFormat="1" ht="72" customHeight="1" spans="1:71">
      <c r="A135" s="209"/>
      <c r="B135" s="209" t="s">
        <v>80</v>
      </c>
      <c r="C135" s="209" t="s">
        <v>631</v>
      </c>
      <c r="D135" s="209" t="s">
        <v>82</v>
      </c>
      <c r="E135" s="209"/>
      <c r="F135" s="209"/>
      <c r="G135" s="210" t="s">
        <v>658</v>
      </c>
      <c r="H135" s="210" t="s">
        <v>658</v>
      </c>
      <c r="I135" s="209" t="s">
        <v>187</v>
      </c>
      <c r="J135" s="209" t="s">
        <v>188</v>
      </c>
      <c r="K135" s="209" t="s">
        <v>188</v>
      </c>
      <c r="L135" s="209" t="s">
        <v>86</v>
      </c>
      <c r="M135" s="209" t="s">
        <v>87</v>
      </c>
      <c r="N135" s="209" t="s">
        <v>633</v>
      </c>
      <c r="O135" s="209" t="s">
        <v>189</v>
      </c>
      <c r="P135" s="210" t="s">
        <v>190</v>
      </c>
      <c r="Q135" s="209">
        <v>1</v>
      </c>
      <c r="R135" s="208"/>
      <c r="S135" s="208">
        <v>10</v>
      </c>
      <c r="T135" s="208" t="s">
        <v>65</v>
      </c>
      <c r="U135" s="208">
        <f t="shared" si="49"/>
        <v>10</v>
      </c>
      <c r="V135" s="208">
        <f t="shared" si="50"/>
        <v>0</v>
      </c>
      <c r="W135" s="208"/>
      <c r="X135" s="208"/>
      <c r="Y135" s="208"/>
      <c r="Z135" s="208"/>
      <c r="AA135" s="208"/>
      <c r="AB135" s="208">
        <v>10</v>
      </c>
      <c r="AC135" s="208"/>
      <c r="AD135" s="208">
        <v>373</v>
      </c>
      <c r="AE135" s="208">
        <v>1560</v>
      </c>
      <c r="AF135" s="208">
        <v>108</v>
      </c>
      <c r="AG135" s="208">
        <v>449</v>
      </c>
      <c r="AH135" s="208">
        <v>1</v>
      </c>
      <c r="AI135" s="208">
        <v>2</v>
      </c>
      <c r="AJ135" s="209">
        <v>2025.03</v>
      </c>
      <c r="AK135" s="209">
        <v>2025.12</v>
      </c>
      <c r="AL135" s="210" t="s">
        <v>191</v>
      </c>
      <c r="AM135" s="210" t="s">
        <v>192</v>
      </c>
      <c r="AN135" s="209"/>
      <c r="AO135" s="208"/>
      <c r="AP135" s="233"/>
      <c r="AQ135" s="233"/>
      <c r="AR135" s="233"/>
      <c r="AS135" s="233"/>
      <c r="AT135" s="208"/>
      <c r="AU135" s="233"/>
      <c r="AV135" s="233"/>
      <c r="AW135" s="233"/>
      <c r="AX135" s="233"/>
      <c r="AY135" s="233"/>
      <c r="AZ135" s="312"/>
      <c r="BA135" s="319"/>
      <c r="BB135" s="233"/>
      <c r="BC135" s="312"/>
      <c r="BD135" s="319"/>
      <c r="BE135" s="233"/>
      <c r="BF135" s="312"/>
      <c r="BG135" s="319"/>
      <c r="BH135" s="233"/>
      <c r="BI135" s="312"/>
      <c r="BJ135" s="250"/>
      <c r="BK135" s="233"/>
      <c r="BL135" s="250"/>
      <c r="BM135" s="250"/>
      <c r="BN135" s="233"/>
      <c r="BO135" s="306"/>
      <c r="BP135" s="233"/>
      <c r="BQ135" s="326"/>
      <c r="BR135" s="327"/>
      <c r="BS135" s="315"/>
    </row>
    <row r="136" s="194" customFormat="1" ht="30" customHeight="1" spans="1:71">
      <c r="A136" s="298"/>
      <c r="B136" s="298"/>
      <c r="C136" s="299"/>
      <c r="D136" s="299"/>
      <c r="E136" s="299"/>
      <c r="F136" s="299"/>
      <c r="G136" s="299" t="s">
        <v>659</v>
      </c>
      <c r="H136" s="299" t="s">
        <v>659</v>
      </c>
      <c r="I136" s="299"/>
      <c r="J136" s="299"/>
      <c r="K136" s="299"/>
      <c r="L136" s="299"/>
      <c r="M136" s="299"/>
      <c r="N136" s="301"/>
      <c r="O136" s="301"/>
      <c r="P136" s="301"/>
      <c r="Q136" s="299">
        <f t="shared" ref="Q136:S136" si="51">SUM(Q137:Q140)</f>
        <v>4</v>
      </c>
      <c r="R136" s="301">
        <f t="shared" si="51"/>
        <v>0</v>
      </c>
      <c r="S136" s="301">
        <f t="shared" si="51"/>
        <v>577</v>
      </c>
      <c r="T136" s="301"/>
      <c r="U136" s="301">
        <f t="shared" ref="U136:AB136" si="52">SUM(U137:U140)</f>
        <v>577</v>
      </c>
      <c r="V136" s="301">
        <f t="shared" si="52"/>
        <v>547</v>
      </c>
      <c r="W136" s="301">
        <f t="shared" si="52"/>
        <v>0</v>
      </c>
      <c r="X136" s="301">
        <f t="shared" si="52"/>
        <v>547</v>
      </c>
      <c r="Y136" s="301">
        <f t="shared" si="52"/>
        <v>0</v>
      </c>
      <c r="Z136" s="301">
        <f t="shared" si="52"/>
        <v>0</v>
      </c>
      <c r="AA136" s="301">
        <f t="shared" si="52"/>
        <v>0</v>
      </c>
      <c r="AB136" s="301">
        <f t="shared" si="52"/>
        <v>30</v>
      </c>
      <c r="AC136" s="301"/>
      <c r="AD136" s="299"/>
      <c r="AE136" s="299"/>
      <c r="AF136" s="299"/>
      <c r="AG136" s="299"/>
      <c r="AH136" s="299"/>
      <c r="AI136" s="299"/>
      <c r="AJ136" s="299"/>
      <c r="AK136" s="299"/>
      <c r="AL136" s="299"/>
      <c r="AM136" s="299"/>
      <c r="AN136" s="299"/>
      <c r="AO136" s="305"/>
      <c r="AP136" s="299">
        <f t="shared" ref="AP136:AT136" si="53">SUM(AP137:AP140)</f>
        <v>0</v>
      </c>
      <c r="AQ136" s="299">
        <f t="shared" si="53"/>
        <v>0</v>
      </c>
      <c r="AR136" s="299">
        <f t="shared" si="53"/>
        <v>0</v>
      </c>
      <c r="AS136" s="299">
        <f t="shared" si="53"/>
        <v>0</v>
      </c>
      <c r="AT136" s="299">
        <f t="shared" si="53"/>
        <v>0</v>
      </c>
      <c r="AU136" s="299"/>
      <c r="AV136" s="299">
        <f>SUM(AV137:AV140)</f>
        <v>0</v>
      </c>
      <c r="AW136" s="308"/>
      <c r="AX136" s="308"/>
      <c r="AY136" s="299">
        <f>SUM(AY137:AY140)</f>
        <v>0</v>
      </c>
      <c r="AZ136" s="308">
        <f>AY136/Q136</f>
        <v>0</v>
      </c>
      <c r="BA136" s="299"/>
      <c r="BB136" s="299">
        <f>SUM(BB137:BB140)</f>
        <v>0</v>
      </c>
      <c r="BC136" s="309">
        <f>BB136/Q136</f>
        <v>0</v>
      </c>
      <c r="BD136" s="299"/>
      <c r="BE136" s="299">
        <f>SUM(BE137:BE140)</f>
        <v>0</v>
      </c>
      <c r="BF136" s="308">
        <f>BE136/Q136</f>
        <v>0</v>
      </c>
      <c r="BG136" s="299"/>
      <c r="BH136" s="299">
        <f>SUM(BH137:BH140)</f>
        <v>0</v>
      </c>
      <c r="BI136" s="308">
        <f>BH136/Q136</f>
        <v>0</v>
      </c>
      <c r="BJ136" s="313"/>
      <c r="BK136" s="299">
        <f t="shared" ref="BK136:BR136" si="54">SUM(BK137:BK140)</f>
        <v>0</v>
      </c>
      <c r="BL136" s="299"/>
      <c r="BM136" s="299"/>
      <c r="BN136" s="299">
        <f t="shared" si="54"/>
        <v>0</v>
      </c>
      <c r="BO136" s="299">
        <f t="shared" si="54"/>
        <v>0</v>
      </c>
      <c r="BP136" s="299">
        <f t="shared" si="54"/>
        <v>0</v>
      </c>
      <c r="BQ136" s="299">
        <f t="shared" si="54"/>
        <v>0</v>
      </c>
      <c r="BR136" s="299">
        <f t="shared" si="54"/>
        <v>0</v>
      </c>
      <c r="BS136" s="299"/>
    </row>
    <row r="137" s="195" customFormat="1" ht="92" customHeight="1" spans="1:71">
      <c r="A137" s="209"/>
      <c r="B137" s="209" t="s">
        <v>80</v>
      </c>
      <c r="C137" s="209" t="s">
        <v>545</v>
      </c>
      <c r="D137" s="209" t="s">
        <v>549</v>
      </c>
      <c r="E137" s="208"/>
      <c r="F137" s="209"/>
      <c r="G137" s="210" t="s">
        <v>660</v>
      </c>
      <c r="H137" s="210" t="s">
        <v>660</v>
      </c>
      <c r="I137" s="209" t="s">
        <v>84</v>
      </c>
      <c r="J137" s="209" t="s">
        <v>96</v>
      </c>
      <c r="K137" s="209" t="s">
        <v>97</v>
      </c>
      <c r="L137" s="209" t="s">
        <v>86</v>
      </c>
      <c r="M137" s="209" t="s">
        <v>661</v>
      </c>
      <c r="N137" s="209" t="s">
        <v>662</v>
      </c>
      <c r="O137" s="208" t="s">
        <v>99</v>
      </c>
      <c r="P137" s="210" t="s">
        <v>663</v>
      </c>
      <c r="Q137" s="209">
        <v>1</v>
      </c>
      <c r="R137" s="208"/>
      <c r="S137" s="208">
        <v>205</v>
      </c>
      <c r="T137" s="208" t="s">
        <v>91</v>
      </c>
      <c r="U137" s="208">
        <f t="shared" ref="U137:U140" si="55">V137+Z137+AA137+AB137</f>
        <v>205</v>
      </c>
      <c r="V137" s="208">
        <f t="shared" ref="V137:V140" si="56">W137+X137+Y137</f>
        <v>205</v>
      </c>
      <c r="W137" s="208">
        <v>0</v>
      </c>
      <c r="X137" s="208">
        <v>205</v>
      </c>
      <c r="Y137" s="208">
        <v>0</v>
      </c>
      <c r="Z137" s="208">
        <v>0</v>
      </c>
      <c r="AA137" s="208"/>
      <c r="AB137" s="208"/>
      <c r="AC137" s="208"/>
      <c r="AD137" s="208">
        <v>140</v>
      </c>
      <c r="AE137" s="208">
        <v>650</v>
      </c>
      <c r="AF137" s="208">
        <v>11</v>
      </c>
      <c r="AG137" s="208">
        <v>50</v>
      </c>
      <c r="AH137" s="208"/>
      <c r="AI137" s="208">
        <v>1</v>
      </c>
      <c r="AJ137" s="209">
        <v>2025.03</v>
      </c>
      <c r="AK137" s="209">
        <v>2025.12</v>
      </c>
      <c r="AL137" s="210" t="s">
        <v>664</v>
      </c>
      <c r="AM137" s="210" t="s">
        <v>665</v>
      </c>
      <c r="AN137" s="208"/>
      <c r="AO137" s="208"/>
      <c r="AP137" s="306"/>
      <c r="AQ137" s="233"/>
      <c r="AR137" s="233"/>
      <c r="AS137" s="233"/>
      <c r="AT137" s="208"/>
      <c r="AU137" s="233"/>
      <c r="AV137" s="233"/>
      <c r="AW137" s="306"/>
      <c r="AX137" s="306"/>
      <c r="AY137" s="306"/>
      <c r="AZ137" s="236"/>
      <c r="BA137" s="306"/>
      <c r="BB137" s="306"/>
      <c r="BC137" s="236"/>
      <c r="BD137" s="254"/>
      <c r="BE137" s="254"/>
      <c r="BF137" s="236"/>
      <c r="BG137" s="254"/>
      <c r="BH137" s="254"/>
      <c r="BI137" s="236"/>
      <c r="BJ137" s="250"/>
      <c r="BK137" s="233"/>
      <c r="BL137" s="250"/>
      <c r="BM137" s="250"/>
      <c r="BN137" s="233"/>
      <c r="BO137" s="233"/>
      <c r="BP137" s="233"/>
      <c r="BQ137" s="233"/>
      <c r="BR137" s="233"/>
      <c r="BS137" s="254"/>
    </row>
    <row r="138" s="195" customFormat="1" ht="92" customHeight="1" spans="1:71">
      <c r="A138" s="209"/>
      <c r="B138" s="209" t="s">
        <v>80</v>
      </c>
      <c r="C138" s="209" t="s">
        <v>545</v>
      </c>
      <c r="D138" s="209" t="s">
        <v>600</v>
      </c>
      <c r="E138" s="208"/>
      <c r="F138" s="209"/>
      <c r="G138" s="210" t="s">
        <v>666</v>
      </c>
      <c r="H138" s="210" t="s">
        <v>666</v>
      </c>
      <c r="I138" s="209" t="s">
        <v>84</v>
      </c>
      <c r="J138" s="209" t="s">
        <v>96</v>
      </c>
      <c r="K138" s="209" t="s">
        <v>97</v>
      </c>
      <c r="L138" s="209" t="s">
        <v>86</v>
      </c>
      <c r="M138" s="209" t="s">
        <v>551</v>
      </c>
      <c r="N138" s="209" t="s">
        <v>662</v>
      </c>
      <c r="O138" s="208" t="s">
        <v>99</v>
      </c>
      <c r="P138" s="210" t="s">
        <v>667</v>
      </c>
      <c r="Q138" s="209">
        <v>1</v>
      </c>
      <c r="R138" s="208"/>
      <c r="S138" s="208">
        <v>187</v>
      </c>
      <c r="T138" s="208" t="s">
        <v>91</v>
      </c>
      <c r="U138" s="208">
        <f t="shared" si="55"/>
        <v>187</v>
      </c>
      <c r="V138" s="208">
        <f t="shared" si="56"/>
        <v>187</v>
      </c>
      <c r="W138" s="208">
        <v>0</v>
      </c>
      <c r="X138" s="208">
        <v>187</v>
      </c>
      <c r="Y138" s="208">
        <v>0</v>
      </c>
      <c r="Z138" s="208">
        <v>0</v>
      </c>
      <c r="AA138" s="208"/>
      <c r="AB138" s="208"/>
      <c r="AC138" s="208"/>
      <c r="AD138" s="208">
        <v>34</v>
      </c>
      <c r="AE138" s="208">
        <v>143</v>
      </c>
      <c r="AF138" s="208">
        <v>16</v>
      </c>
      <c r="AG138" s="208">
        <v>65</v>
      </c>
      <c r="AH138" s="208">
        <v>1</v>
      </c>
      <c r="AI138" s="208"/>
      <c r="AJ138" s="209">
        <v>2025.03</v>
      </c>
      <c r="AK138" s="209">
        <v>2025.12</v>
      </c>
      <c r="AL138" s="210" t="s">
        <v>668</v>
      </c>
      <c r="AM138" s="210" t="s">
        <v>669</v>
      </c>
      <c r="AN138" s="208"/>
      <c r="AO138" s="208"/>
      <c r="AP138" s="306"/>
      <c r="AQ138" s="233"/>
      <c r="AR138" s="233"/>
      <c r="AS138" s="233"/>
      <c r="AT138" s="208"/>
      <c r="AU138" s="233"/>
      <c r="AV138" s="233"/>
      <c r="AW138" s="306"/>
      <c r="AX138" s="306"/>
      <c r="AY138" s="306"/>
      <c r="AZ138" s="236"/>
      <c r="BA138" s="306"/>
      <c r="BB138" s="306"/>
      <c r="BC138" s="236"/>
      <c r="BD138" s="254"/>
      <c r="BE138" s="254"/>
      <c r="BF138" s="236"/>
      <c r="BG138" s="254"/>
      <c r="BH138" s="254"/>
      <c r="BI138" s="236"/>
      <c r="BJ138" s="250"/>
      <c r="BK138" s="233"/>
      <c r="BL138" s="250"/>
      <c r="BM138" s="250"/>
      <c r="BN138" s="233"/>
      <c r="BO138" s="233"/>
      <c r="BP138" s="233"/>
      <c r="BQ138" s="233"/>
      <c r="BR138" s="233"/>
      <c r="BS138" s="254"/>
    </row>
    <row r="139" s="195" customFormat="1" ht="92" customHeight="1" spans="1:71">
      <c r="A139" s="209"/>
      <c r="B139" s="209" t="s">
        <v>80</v>
      </c>
      <c r="C139" s="209" t="s">
        <v>435</v>
      </c>
      <c r="D139" s="209" t="s">
        <v>670</v>
      </c>
      <c r="E139" s="208"/>
      <c r="F139" s="209"/>
      <c r="G139" s="210" t="s">
        <v>671</v>
      </c>
      <c r="H139" s="210" t="s">
        <v>671</v>
      </c>
      <c r="I139" s="209" t="s">
        <v>135</v>
      </c>
      <c r="J139" s="209" t="s">
        <v>156</v>
      </c>
      <c r="K139" s="209" t="s">
        <v>156</v>
      </c>
      <c r="L139" s="209" t="s">
        <v>86</v>
      </c>
      <c r="M139" s="209" t="s">
        <v>87</v>
      </c>
      <c r="N139" s="209" t="s">
        <v>662</v>
      </c>
      <c r="O139" s="208" t="s">
        <v>157</v>
      </c>
      <c r="P139" s="210" t="s">
        <v>672</v>
      </c>
      <c r="Q139" s="209">
        <v>1</v>
      </c>
      <c r="R139" s="208"/>
      <c r="S139" s="208">
        <v>155</v>
      </c>
      <c r="T139" s="208" t="s">
        <v>91</v>
      </c>
      <c r="U139" s="208">
        <f t="shared" si="55"/>
        <v>155</v>
      </c>
      <c r="V139" s="208">
        <f t="shared" si="56"/>
        <v>155</v>
      </c>
      <c r="W139" s="208">
        <v>0</v>
      </c>
      <c r="X139" s="208">
        <v>155</v>
      </c>
      <c r="Y139" s="208">
        <v>0</v>
      </c>
      <c r="Z139" s="208">
        <v>0</v>
      </c>
      <c r="AA139" s="208"/>
      <c r="AB139" s="208"/>
      <c r="AC139" s="208"/>
      <c r="AD139" s="208">
        <v>354</v>
      </c>
      <c r="AE139" s="208">
        <v>1617</v>
      </c>
      <c r="AF139" s="208">
        <v>181</v>
      </c>
      <c r="AG139" s="208">
        <v>908</v>
      </c>
      <c r="AH139" s="208">
        <v>1</v>
      </c>
      <c r="AI139" s="208"/>
      <c r="AJ139" s="209">
        <v>2025.03</v>
      </c>
      <c r="AK139" s="209">
        <v>2025.06</v>
      </c>
      <c r="AL139" s="210" t="s">
        <v>673</v>
      </c>
      <c r="AM139" s="210" t="s">
        <v>674</v>
      </c>
      <c r="AN139" s="208"/>
      <c r="AO139" s="208"/>
      <c r="AP139" s="306"/>
      <c r="AQ139" s="233"/>
      <c r="AR139" s="233"/>
      <c r="AS139" s="233"/>
      <c r="AT139" s="208"/>
      <c r="AU139" s="233"/>
      <c r="AV139" s="233"/>
      <c r="AW139" s="306"/>
      <c r="AX139" s="306"/>
      <c r="AY139" s="306"/>
      <c r="AZ139" s="236"/>
      <c r="BA139" s="306"/>
      <c r="BB139" s="306"/>
      <c r="BC139" s="236"/>
      <c r="BD139" s="254"/>
      <c r="BE139" s="254"/>
      <c r="BF139" s="236"/>
      <c r="BG139" s="254"/>
      <c r="BH139" s="254"/>
      <c r="BI139" s="236"/>
      <c r="BJ139" s="250"/>
      <c r="BK139" s="233"/>
      <c r="BL139" s="250"/>
      <c r="BM139" s="250"/>
      <c r="BN139" s="233"/>
      <c r="BO139" s="233"/>
      <c r="BP139" s="233"/>
      <c r="BQ139" s="233"/>
      <c r="BR139" s="233"/>
      <c r="BS139" s="254"/>
    </row>
    <row r="140" s="195" customFormat="1" ht="92" customHeight="1" spans="1:71">
      <c r="A140" s="209"/>
      <c r="B140" s="209" t="s">
        <v>80</v>
      </c>
      <c r="C140" s="209" t="s">
        <v>675</v>
      </c>
      <c r="D140" s="209" t="s">
        <v>82</v>
      </c>
      <c r="E140" s="208"/>
      <c r="F140" s="209"/>
      <c r="G140" s="210" t="s">
        <v>676</v>
      </c>
      <c r="H140" s="210" t="s">
        <v>676</v>
      </c>
      <c r="I140" s="209" t="s">
        <v>187</v>
      </c>
      <c r="J140" s="209" t="s">
        <v>188</v>
      </c>
      <c r="K140" s="209" t="s">
        <v>188</v>
      </c>
      <c r="L140" s="209" t="s">
        <v>86</v>
      </c>
      <c r="M140" s="209" t="s">
        <v>87</v>
      </c>
      <c r="N140" s="209" t="s">
        <v>662</v>
      </c>
      <c r="O140" s="208" t="s">
        <v>189</v>
      </c>
      <c r="P140" s="210" t="s">
        <v>190</v>
      </c>
      <c r="Q140" s="209">
        <v>1</v>
      </c>
      <c r="R140" s="208"/>
      <c r="S140" s="208">
        <v>30</v>
      </c>
      <c r="T140" s="208" t="s">
        <v>65</v>
      </c>
      <c r="U140" s="208">
        <f t="shared" si="55"/>
        <v>30</v>
      </c>
      <c r="V140" s="208">
        <f t="shared" si="56"/>
        <v>0</v>
      </c>
      <c r="W140" s="208"/>
      <c r="X140" s="208"/>
      <c r="Y140" s="208"/>
      <c r="Z140" s="208"/>
      <c r="AA140" s="208"/>
      <c r="AB140" s="208">
        <v>30</v>
      </c>
      <c r="AC140" s="208"/>
      <c r="AD140" s="208">
        <v>528</v>
      </c>
      <c r="AE140" s="208">
        <v>2410</v>
      </c>
      <c r="AF140" s="208">
        <v>208</v>
      </c>
      <c r="AG140" s="208">
        <v>1023</v>
      </c>
      <c r="AH140" s="208">
        <v>2</v>
      </c>
      <c r="AI140" s="208">
        <v>1</v>
      </c>
      <c r="AJ140" s="209">
        <v>2025.03</v>
      </c>
      <c r="AK140" s="209">
        <v>2025.12</v>
      </c>
      <c r="AL140" s="210" t="s">
        <v>191</v>
      </c>
      <c r="AM140" s="210" t="s">
        <v>192</v>
      </c>
      <c r="AN140" s="208"/>
      <c r="AO140" s="208"/>
      <c r="AP140" s="306"/>
      <c r="AQ140" s="233"/>
      <c r="AR140" s="233"/>
      <c r="AS140" s="233"/>
      <c r="AT140" s="208"/>
      <c r="AU140" s="233"/>
      <c r="AV140" s="233"/>
      <c r="AW140" s="306"/>
      <c r="AX140" s="306"/>
      <c r="AY140" s="306"/>
      <c r="AZ140" s="236"/>
      <c r="BA140" s="306"/>
      <c r="BB140" s="306"/>
      <c r="BC140" s="236"/>
      <c r="BD140" s="254"/>
      <c r="BE140" s="254"/>
      <c r="BF140" s="236"/>
      <c r="BG140" s="254"/>
      <c r="BH140" s="254"/>
      <c r="BI140" s="236"/>
      <c r="BJ140" s="250"/>
      <c r="BK140" s="233"/>
      <c r="BL140" s="250"/>
      <c r="BM140" s="250"/>
      <c r="BN140" s="233"/>
      <c r="BO140" s="233"/>
      <c r="BP140" s="233"/>
      <c r="BQ140" s="233"/>
      <c r="BR140" s="233"/>
      <c r="BS140" s="254"/>
    </row>
    <row r="141" s="194" customFormat="1" ht="30" customHeight="1" spans="1:71">
      <c r="A141" s="298"/>
      <c r="B141" s="298"/>
      <c r="C141" s="299"/>
      <c r="D141" s="299"/>
      <c r="E141" s="299"/>
      <c r="F141" s="299"/>
      <c r="G141" s="299" t="s">
        <v>677</v>
      </c>
      <c r="H141" s="299" t="s">
        <v>677</v>
      </c>
      <c r="I141" s="299"/>
      <c r="J141" s="299"/>
      <c r="K141" s="299"/>
      <c r="L141" s="299"/>
      <c r="M141" s="299"/>
      <c r="N141" s="301"/>
      <c r="O141" s="301"/>
      <c r="P141" s="301"/>
      <c r="Q141" s="299">
        <f t="shared" ref="Q141:S141" si="57">SUM(Q142:Q153)</f>
        <v>12</v>
      </c>
      <c r="R141" s="301">
        <f t="shared" si="57"/>
        <v>0</v>
      </c>
      <c r="S141" s="301">
        <f t="shared" si="57"/>
        <v>835.503038</v>
      </c>
      <c r="T141" s="301"/>
      <c r="U141" s="301">
        <f t="shared" ref="U141:AB141" si="58">SUM(U142:U153)</f>
        <v>705.750881</v>
      </c>
      <c r="V141" s="301">
        <f t="shared" si="58"/>
        <v>0</v>
      </c>
      <c r="W141" s="301">
        <f t="shared" si="58"/>
        <v>0</v>
      </c>
      <c r="X141" s="301">
        <f t="shared" si="58"/>
        <v>0</v>
      </c>
      <c r="Y141" s="301">
        <f t="shared" si="58"/>
        <v>0</v>
      </c>
      <c r="Z141" s="301">
        <f t="shared" si="58"/>
        <v>625.750881</v>
      </c>
      <c r="AA141" s="301">
        <f t="shared" si="58"/>
        <v>0</v>
      </c>
      <c r="AB141" s="301">
        <f t="shared" si="58"/>
        <v>80</v>
      </c>
      <c r="AC141" s="301"/>
      <c r="AD141" s="299"/>
      <c r="AE141" s="299"/>
      <c r="AF141" s="299"/>
      <c r="AG141" s="299"/>
      <c r="AH141" s="299"/>
      <c r="AI141" s="299"/>
      <c r="AJ141" s="299"/>
      <c r="AK141" s="299"/>
      <c r="AL141" s="299"/>
      <c r="AM141" s="299"/>
      <c r="AN141" s="299"/>
      <c r="AO141" s="305"/>
      <c r="AP141" s="299">
        <f t="shared" ref="AP141:AT141" si="59">SUM(AP142:AP153)</f>
        <v>0</v>
      </c>
      <c r="AQ141" s="299">
        <f t="shared" si="59"/>
        <v>0</v>
      </c>
      <c r="AR141" s="299">
        <f t="shared" si="59"/>
        <v>0</v>
      </c>
      <c r="AS141" s="299">
        <f t="shared" si="59"/>
        <v>0</v>
      </c>
      <c r="AT141" s="299">
        <f t="shared" si="59"/>
        <v>0</v>
      </c>
      <c r="AU141" s="299"/>
      <c r="AV141" s="299">
        <f>SUM(AV142:AV153)</f>
        <v>0</v>
      </c>
      <c r="AW141" s="308"/>
      <c r="AX141" s="308"/>
      <c r="AY141" s="299">
        <f>SUM(AY142:AY153)</f>
        <v>0</v>
      </c>
      <c r="AZ141" s="308">
        <f>AY141/Q141</f>
        <v>0</v>
      </c>
      <c r="BA141" s="299"/>
      <c r="BB141" s="299">
        <f>SUM(BB142:BB153)</f>
        <v>0</v>
      </c>
      <c r="BC141" s="309">
        <f>BB141/Q141</f>
        <v>0</v>
      </c>
      <c r="BD141" s="299"/>
      <c r="BE141" s="299">
        <f>SUM(BE142:BE153)</f>
        <v>0</v>
      </c>
      <c r="BF141" s="308">
        <f>BE141/Q141</f>
        <v>0</v>
      </c>
      <c r="BG141" s="299"/>
      <c r="BH141" s="299">
        <f>SUM(BH142:BH153)</f>
        <v>0</v>
      </c>
      <c r="BI141" s="308">
        <f>BH141/Q141</f>
        <v>0</v>
      </c>
      <c r="BJ141" s="313"/>
      <c r="BK141" s="299">
        <f t="shared" ref="BK141:BR141" si="60">SUM(BK142:BK153)</f>
        <v>0</v>
      </c>
      <c r="BL141" s="299"/>
      <c r="BM141" s="299"/>
      <c r="BN141" s="299">
        <f t="shared" si="60"/>
        <v>0</v>
      </c>
      <c r="BO141" s="299">
        <f t="shared" si="60"/>
        <v>0</v>
      </c>
      <c r="BP141" s="299">
        <f t="shared" si="60"/>
        <v>0</v>
      </c>
      <c r="BQ141" s="299">
        <f t="shared" si="60"/>
        <v>0</v>
      </c>
      <c r="BR141" s="299">
        <f t="shared" si="60"/>
        <v>0</v>
      </c>
      <c r="BS141" s="299"/>
    </row>
    <row r="142" s="294" customFormat="1" ht="60" customHeight="1" spans="1:71">
      <c r="A142" s="209"/>
      <c r="B142" s="321" t="s">
        <v>80</v>
      </c>
      <c r="C142" s="321" t="s">
        <v>194</v>
      </c>
      <c r="D142" s="321" t="s">
        <v>220</v>
      </c>
      <c r="E142" s="209"/>
      <c r="F142" s="209"/>
      <c r="G142" s="210" t="s">
        <v>678</v>
      </c>
      <c r="H142" s="210" t="s">
        <v>678</v>
      </c>
      <c r="I142" s="321" t="s">
        <v>84</v>
      </c>
      <c r="J142" s="321" t="s">
        <v>96</v>
      </c>
      <c r="K142" s="321" t="s">
        <v>679</v>
      </c>
      <c r="L142" s="321" t="s">
        <v>86</v>
      </c>
      <c r="M142" s="321" t="s">
        <v>508</v>
      </c>
      <c r="N142" s="209" t="s">
        <v>680</v>
      </c>
      <c r="O142" s="323" t="s">
        <v>112</v>
      </c>
      <c r="P142" s="321" t="s">
        <v>681</v>
      </c>
      <c r="Q142" s="323">
        <v>1</v>
      </c>
      <c r="R142" s="208"/>
      <c r="S142" s="208">
        <v>93.230382</v>
      </c>
      <c r="T142" s="208" t="s">
        <v>91</v>
      </c>
      <c r="U142" s="208">
        <f t="shared" ref="U142:U153" si="61">V142+Z142+AA142+AB142</f>
        <v>76</v>
      </c>
      <c r="V142" s="208">
        <f t="shared" ref="V142:V153" si="62">W142+X142+Y142</f>
        <v>0</v>
      </c>
      <c r="W142" s="233">
        <v>0</v>
      </c>
      <c r="X142" s="233">
        <v>0</v>
      </c>
      <c r="Y142" s="233">
        <v>0</v>
      </c>
      <c r="Z142" s="233">
        <v>76</v>
      </c>
      <c r="AA142" s="233"/>
      <c r="AB142" s="233"/>
      <c r="AC142" s="208"/>
      <c r="AD142" s="208">
        <v>154</v>
      </c>
      <c r="AE142" s="208">
        <v>646</v>
      </c>
      <c r="AF142" s="208">
        <v>50</v>
      </c>
      <c r="AG142" s="208">
        <v>203</v>
      </c>
      <c r="AH142" s="208">
        <v>0</v>
      </c>
      <c r="AI142" s="208">
        <v>1</v>
      </c>
      <c r="AJ142" s="209">
        <v>2025.03</v>
      </c>
      <c r="AK142" s="209">
        <v>2025.12</v>
      </c>
      <c r="AL142" s="210" t="s">
        <v>682</v>
      </c>
      <c r="AM142" s="211" t="s">
        <v>683</v>
      </c>
      <c r="AN142" s="306"/>
      <c r="AO142" s="208"/>
      <c r="AP142" s="233"/>
      <c r="AQ142" s="233"/>
      <c r="AR142" s="233"/>
      <c r="AS142" s="233"/>
      <c r="AT142" s="208"/>
      <c r="AU142" s="233"/>
      <c r="AV142" s="233"/>
      <c r="AW142" s="233"/>
      <c r="AX142" s="233"/>
      <c r="AY142" s="233"/>
      <c r="AZ142" s="312"/>
      <c r="BA142" s="233"/>
      <c r="BB142" s="233"/>
      <c r="BC142" s="312"/>
      <c r="BD142" s="233"/>
      <c r="BE142" s="233"/>
      <c r="BF142" s="312"/>
      <c r="BG142" s="233"/>
      <c r="BH142" s="233"/>
      <c r="BI142" s="312"/>
      <c r="BJ142" s="250"/>
      <c r="BK142" s="233"/>
      <c r="BL142" s="250"/>
      <c r="BM142" s="250"/>
      <c r="BN142" s="233"/>
      <c r="BO142" s="233"/>
      <c r="BP142" s="233"/>
      <c r="BQ142" s="233"/>
      <c r="BR142" s="233"/>
      <c r="BS142" s="306"/>
    </row>
    <row r="143" s="294" customFormat="1" ht="60" customHeight="1" spans="1:71">
      <c r="A143" s="209"/>
      <c r="B143" s="321" t="s">
        <v>80</v>
      </c>
      <c r="C143" s="321" t="s">
        <v>194</v>
      </c>
      <c r="D143" s="321" t="s">
        <v>232</v>
      </c>
      <c r="E143" s="209"/>
      <c r="F143" s="209"/>
      <c r="G143" s="210" t="s">
        <v>684</v>
      </c>
      <c r="H143" s="210" t="s">
        <v>684</v>
      </c>
      <c r="I143" s="321" t="s">
        <v>84</v>
      </c>
      <c r="J143" s="321" t="s">
        <v>96</v>
      </c>
      <c r="K143" s="321" t="s">
        <v>679</v>
      </c>
      <c r="L143" s="321" t="s">
        <v>86</v>
      </c>
      <c r="M143" s="321" t="s">
        <v>508</v>
      </c>
      <c r="N143" s="209" t="s">
        <v>680</v>
      </c>
      <c r="O143" s="323" t="s">
        <v>112</v>
      </c>
      <c r="P143" s="321" t="s">
        <v>685</v>
      </c>
      <c r="Q143" s="323">
        <v>1</v>
      </c>
      <c r="R143" s="208"/>
      <c r="S143" s="208">
        <v>104.35</v>
      </c>
      <c r="T143" s="208" t="s">
        <v>91</v>
      </c>
      <c r="U143" s="208">
        <f t="shared" si="61"/>
        <v>90</v>
      </c>
      <c r="V143" s="208">
        <f t="shared" si="62"/>
        <v>0</v>
      </c>
      <c r="W143" s="233">
        <v>0</v>
      </c>
      <c r="X143" s="233">
        <v>0</v>
      </c>
      <c r="Y143" s="233">
        <v>0</v>
      </c>
      <c r="Z143" s="233">
        <v>90</v>
      </c>
      <c r="AA143" s="233"/>
      <c r="AB143" s="233"/>
      <c r="AC143" s="208"/>
      <c r="AD143" s="208">
        <v>91</v>
      </c>
      <c r="AE143" s="208">
        <v>385</v>
      </c>
      <c r="AF143" s="208">
        <v>10</v>
      </c>
      <c r="AG143" s="208">
        <v>51</v>
      </c>
      <c r="AH143" s="208">
        <v>0</v>
      </c>
      <c r="AI143" s="208">
        <v>1</v>
      </c>
      <c r="AJ143" s="209">
        <v>2025.03</v>
      </c>
      <c r="AK143" s="209">
        <v>2025.12</v>
      </c>
      <c r="AL143" s="210" t="s">
        <v>686</v>
      </c>
      <c r="AM143" s="211" t="s">
        <v>687</v>
      </c>
      <c r="AN143" s="306"/>
      <c r="AO143" s="208"/>
      <c r="AP143" s="233"/>
      <c r="AQ143" s="233"/>
      <c r="AR143" s="233"/>
      <c r="AS143" s="233"/>
      <c r="AT143" s="208"/>
      <c r="AU143" s="233"/>
      <c r="AV143" s="233"/>
      <c r="AW143" s="233"/>
      <c r="AX143" s="233"/>
      <c r="AY143" s="233"/>
      <c r="AZ143" s="312"/>
      <c r="BA143" s="233"/>
      <c r="BB143" s="233"/>
      <c r="BC143" s="312"/>
      <c r="BD143" s="233"/>
      <c r="BE143" s="233"/>
      <c r="BF143" s="312"/>
      <c r="BG143" s="233"/>
      <c r="BH143" s="233"/>
      <c r="BI143" s="312"/>
      <c r="BJ143" s="250"/>
      <c r="BK143" s="233"/>
      <c r="BL143" s="250"/>
      <c r="BM143" s="250"/>
      <c r="BN143" s="233"/>
      <c r="BO143" s="233"/>
      <c r="BP143" s="233"/>
      <c r="BQ143" s="233"/>
      <c r="BR143" s="233"/>
      <c r="BS143" s="306"/>
    </row>
    <row r="144" s="294" customFormat="1" ht="60" customHeight="1" spans="1:71">
      <c r="A144" s="209"/>
      <c r="B144" s="321" t="s">
        <v>80</v>
      </c>
      <c r="C144" s="321" t="s">
        <v>194</v>
      </c>
      <c r="D144" s="321" t="s">
        <v>232</v>
      </c>
      <c r="E144" s="209"/>
      <c r="F144" s="209"/>
      <c r="G144" s="210" t="s">
        <v>688</v>
      </c>
      <c r="H144" s="210" t="s">
        <v>688</v>
      </c>
      <c r="I144" s="321" t="s">
        <v>84</v>
      </c>
      <c r="J144" s="321" t="s">
        <v>96</v>
      </c>
      <c r="K144" s="321" t="s">
        <v>679</v>
      </c>
      <c r="L144" s="321" t="s">
        <v>86</v>
      </c>
      <c r="M144" s="321" t="s">
        <v>508</v>
      </c>
      <c r="N144" s="209" t="s">
        <v>680</v>
      </c>
      <c r="O144" s="323" t="s">
        <v>112</v>
      </c>
      <c r="P144" s="321" t="s">
        <v>689</v>
      </c>
      <c r="Q144" s="323">
        <v>1</v>
      </c>
      <c r="R144" s="208"/>
      <c r="S144" s="208">
        <v>90.258003</v>
      </c>
      <c r="T144" s="208" t="s">
        <v>91</v>
      </c>
      <c r="U144" s="208">
        <f t="shared" si="61"/>
        <v>84</v>
      </c>
      <c r="V144" s="208">
        <f t="shared" si="62"/>
        <v>0</v>
      </c>
      <c r="W144" s="233">
        <v>0</v>
      </c>
      <c r="X144" s="233">
        <v>0</v>
      </c>
      <c r="Y144" s="233">
        <v>0</v>
      </c>
      <c r="Z144" s="233">
        <v>84</v>
      </c>
      <c r="AA144" s="233"/>
      <c r="AB144" s="233"/>
      <c r="AC144" s="208"/>
      <c r="AD144" s="208">
        <v>54</v>
      </c>
      <c r="AE144" s="208">
        <v>242</v>
      </c>
      <c r="AF144" s="208">
        <v>5</v>
      </c>
      <c r="AG144" s="208">
        <v>29</v>
      </c>
      <c r="AH144" s="208">
        <v>0</v>
      </c>
      <c r="AI144" s="208">
        <v>1</v>
      </c>
      <c r="AJ144" s="209">
        <v>2025.03</v>
      </c>
      <c r="AK144" s="209">
        <v>2025.12</v>
      </c>
      <c r="AL144" s="210" t="s">
        <v>690</v>
      </c>
      <c r="AM144" s="211" t="s">
        <v>691</v>
      </c>
      <c r="AN144" s="306"/>
      <c r="AO144" s="208"/>
      <c r="AP144" s="233"/>
      <c r="AQ144" s="233"/>
      <c r="AR144" s="233"/>
      <c r="AS144" s="233"/>
      <c r="AT144" s="208"/>
      <c r="AU144" s="233"/>
      <c r="AV144" s="233"/>
      <c r="AW144" s="233"/>
      <c r="AX144" s="233"/>
      <c r="AY144" s="233"/>
      <c r="AZ144" s="312"/>
      <c r="BA144" s="233"/>
      <c r="BB144" s="233"/>
      <c r="BC144" s="312"/>
      <c r="BD144" s="233"/>
      <c r="BE144" s="233"/>
      <c r="BF144" s="312"/>
      <c r="BG144" s="233"/>
      <c r="BH144" s="233"/>
      <c r="BI144" s="312"/>
      <c r="BJ144" s="250"/>
      <c r="BK144" s="233"/>
      <c r="BL144" s="250"/>
      <c r="BM144" s="250"/>
      <c r="BN144" s="233"/>
      <c r="BO144" s="233"/>
      <c r="BP144" s="233"/>
      <c r="BQ144" s="233"/>
      <c r="BR144" s="233"/>
      <c r="BS144" s="306"/>
    </row>
    <row r="145" s="294" customFormat="1" ht="60" customHeight="1" spans="1:71">
      <c r="A145" s="209"/>
      <c r="B145" s="321" t="s">
        <v>80</v>
      </c>
      <c r="C145" s="321" t="s">
        <v>194</v>
      </c>
      <c r="D145" s="321" t="s">
        <v>692</v>
      </c>
      <c r="E145" s="209"/>
      <c r="F145" s="209"/>
      <c r="G145" s="210" t="s">
        <v>693</v>
      </c>
      <c r="H145" s="210" t="s">
        <v>693</v>
      </c>
      <c r="I145" s="321" t="s">
        <v>84</v>
      </c>
      <c r="J145" s="321" t="s">
        <v>96</v>
      </c>
      <c r="K145" s="321" t="s">
        <v>679</v>
      </c>
      <c r="L145" s="321" t="s">
        <v>86</v>
      </c>
      <c r="M145" s="321" t="s">
        <v>508</v>
      </c>
      <c r="N145" s="209" t="s">
        <v>680</v>
      </c>
      <c r="O145" s="323" t="s">
        <v>112</v>
      </c>
      <c r="P145" s="321" t="s">
        <v>694</v>
      </c>
      <c r="Q145" s="323">
        <v>1</v>
      </c>
      <c r="R145" s="208"/>
      <c r="S145" s="208">
        <v>30</v>
      </c>
      <c r="T145" s="208" t="s">
        <v>91</v>
      </c>
      <c r="U145" s="208">
        <f t="shared" si="61"/>
        <v>30</v>
      </c>
      <c r="V145" s="208">
        <f t="shared" si="62"/>
        <v>0</v>
      </c>
      <c r="W145" s="233">
        <v>0</v>
      </c>
      <c r="X145" s="233">
        <v>0</v>
      </c>
      <c r="Y145" s="233">
        <v>0</v>
      </c>
      <c r="Z145" s="233">
        <v>30</v>
      </c>
      <c r="AA145" s="233"/>
      <c r="AB145" s="233"/>
      <c r="AC145" s="208"/>
      <c r="AD145" s="208">
        <v>58</v>
      </c>
      <c r="AE145" s="208">
        <v>249</v>
      </c>
      <c r="AF145" s="208">
        <v>13</v>
      </c>
      <c r="AG145" s="208">
        <v>52</v>
      </c>
      <c r="AH145" s="208">
        <v>0</v>
      </c>
      <c r="AI145" s="208">
        <v>1</v>
      </c>
      <c r="AJ145" s="209">
        <v>2025.03</v>
      </c>
      <c r="AK145" s="209">
        <v>2025.12</v>
      </c>
      <c r="AL145" s="210" t="s">
        <v>695</v>
      </c>
      <c r="AM145" s="211" t="s">
        <v>696</v>
      </c>
      <c r="AN145" s="306"/>
      <c r="AO145" s="208"/>
      <c r="AP145" s="233"/>
      <c r="AQ145" s="233"/>
      <c r="AR145" s="233"/>
      <c r="AS145" s="233"/>
      <c r="AT145" s="208"/>
      <c r="AU145" s="233"/>
      <c r="AV145" s="233"/>
      <c r="AW145" s="233"/>
      <c r="AX145" s="233"/>
      <c r="AY145" s="233"/>
      <c r="AZ145" s="312"/>
      <c r="BA145" s="233"/>
      <c r="BB145" s="233"/>
      <c r="BC145" s="312"/>
      <c r="BD145" s="233"/>
      <c r="BE145" s="233"/>
      <c r="BF145" s="312"/>
      <c r="BG145" s="233"/>
      <c r="BH145" s="233"/>
      <c r="BI145" s="312"/>
      <c r="BJ145" s="250"/>
      <c r="BK145" s="233"/>
      <c r="BL145" s="250"/>
      <c r="BM145" s="250"/>
      <c r="BN145" s="233"/>
      <c r="BO145" s="233"/>
      <c r="BP145" s="233"/>
      <c r="BQ145" s="233"/>
      <c r="BR145" s="233"/>
      <c r="BS145" s="306"/>
    </row>
    <row r="146" s="294" customFormat="1" ht="60" customHeight="1" spans="1:71">
      <c r="A146" s="209"/>
      <c r="B146" s="321" t="s">
        <v>80</v>
      </c>
      <c r="C146" s="321" t="s">
        <v>194</v>
      </c>
      <c r="D146" s="321" t="s">
        <v>697</v>
      </c>
      <c r="E146" s="209"/>
      <c r="F146" s="209"/>
      <c r="G146" s="210" t="s">
        <v>698</v>
      </c>
      <c r="H146" s="210" t="s">
        <v>698</v>
      </c>
      <c r="I146" s="321" t="s">
        <v>84</v>
      </c>
      <c r="J146" s="321" t="s">
        <v>96</v>
      </c>
      <c r="K146" s="321" t="s">
        <v>679</v>
      </c>
      <c r="L146" s="321" t="s">
        <v>86</v>
      </c>
      <c r="M146" s="321" t="s">
        <v>508</v>
      </c>
      <c r="N146" s="209" t="s">
        <v>680</v>
      </c>
      <c r="O146" s="323" t="s">
        <v>112</v>
      </c>
      <c r="P146" s="321" t="s">
        <v>699</v>
      </c>
      <c r="Q146" s="323">
        <v>1</v>
      </c>
      <c r="R146" s="208"/>
      <c r="S146" s="208">
        <v>66.6125</v>
      </c>
      <c r="T146" s="208" t="s">
        <v>91</v>
      </c>
      <c r="U146" s="208">
        <f t="shared" si="61"/>
        <v>60</v>
      </c>
      <c r="V146" s="208">
        <f t="shared" si="62"/>
        <v>0</v>
      </c>
      <c r="W146" s="233">
        <v>0</v>
      </c>
      <c r="X146" s="233">
        <v>0</v>
      </c>
      <c r="Y146" s="233">
        <v>0</v>
      </c>
      <c r="Z146" s="233">
        <v>60</v>
      </c>
      <c r="AA146" s="233"/>
      <c r="AB146" s="233"/>
      <c r="AC146" s="208"/>
      <c r="AD146" s="208">
        <v>65</v>
      </c>
      <c r="AE146" s="208">
        <v>275</v>
      </c>
      <c r="AF146" s="208">
        <v>11</v>
      </c>
      <c r="AG146" s="208">
        <v>46</v>
      </c>
      <c r="AH146" s="208">
        <v>0</v>
      </c>
      <c r="AI146" s="208">
        <v>1</v>
      </c>
      <c r="AJ146" s="209">
        <v>2025.03</v>
      </c>
      <c r="AK146" s="209">
        <v>2025.12</v>
      </c>
      <c r="AL146" s="210" t="s">
        <v>700</v>
      </c>
      <c r="AM146" s="211" t="s">
        <v>701</v>
      </c>
      <c r="AN146" s="306"/>
      <c r="AO146" s="208"/>
      <c r="AP146" s="233"/>
      <c r="AQ146" s="233"/>
      <c r="AR146" s="233"/>
      <c r="AS146" s="233"/>
      <c r="AT146" s="208"/>
      <c r="AU146" s="233"/>
      <c r="AV146" s="233"/>
      <c r="AW146" s="233"/>
      <c r="AX146" s="233"/>
      <c r="AY146" s="233"/>
      <c r="AZ146" s="312"/>
      <c r="BA146" s="233"/>
      <c r="BB146" s="233"/>
      <c r="BC146" s="312"/>
      <c r="BD146" s="233"/>
      <c r="BE146" s="233"/>
      <c r="BF146" s="312"/>
      <c r="BG146" s="233"/>
      <c r="BH146" s="233"/>
      <c r="BI146" s="312"/>
      <c r="BJ146" s="250"/>
      <c r="BK146" s="233"/>
      <c r="BL146" s="250"/>
      <c r="BM146" s="250"/>
      <c r="BN146" s="233"/>
      <c r="BO146" s="233"/>
      <c r="BP146" s="233"/>
      <c r="BQ146" s="233"/>
      <c r="BR146" s="233"/>
      <c r="BS146" s="306"/>
    </row>
    <row r="147" s="294" customFormat="1" ht="60" customHeight="1" spans="1:71">
      <c r="A147" s="209"/>
      <c r="B147" s="321" t="s">
        <v>80</v>
      </c>
      <c r="C147" s="321" t="s">
        <v>194</v>
      </c>
      <c r="D147" s="321" t="s">
        <v>210</v>
      </c>
      <c r="E147" s="209"/>
      <c r="F147" s="209"/>
      <c r="G147" s="210" t="s">
        <v>702</v>
      </c>
      <c r="H147" s="210" t="s">
        <v>702</v>
      </c>
      <c r="I147" s="321" t="s">
        <v>84</v>
      </c>
      <c r="J147" s="321" t="s">
        <v>96</v>
      </c>
      <c r="K147" s="321" t="s">
        <v>679</v>
      </c>
      <c r="L147" s="321" t="s">
        <v>86</v>
      </c>
      <c r="M147" s="321" t="s">
        <v>508</v>
      </c>
      <c r="N147" s="209" t="s">
        <v>680</v>
      </c>
      <c r="O147" s="323" t="s">
        <v>112</v>
      </c>
      <c r="P147" s="321" t="s">
        <v>703</v>
      </c>
      <c r="Q147" s="323">
        <v>1</v>
      </c>
      <c r="R147" s="208"/>
      <c r="S147" s="208">
        <v>30</v>
      </c>
      <c r="T147" s="208" t="s">
        <v>91</v>
      </c>
      <c r="U147" s="208">
        <f t="shared" si="61"/>
        <v>30</v>
      </c>
      <c r="V147" s="208">
        <f t="shared" si="62"/>
        <v>0</v>
      </c>
      <c r="W147" s="233">
        <v>0</v>
      </c>
      <c r="X147" s="233">
        <v>0</v>
      </c>
      <c r="Y147" s="233">
        <v>0</v>
      </c>
      <c r="Z147" s="233">
        <v>30</v>
      </c>
      <c r="AA147" s="233"/>
      <c r="AB147" s="233"/>
      <c r="AC147" s="208"/>
      <c r="AD147" s="208">
        <v>99</v>
      </c>
      <c r="AE147" s="208">
        <v>505</v>
      </c>
      <c r="AF147" s="208">
        <v>61</v>
      </c>
      <c r="AG147" s="208">
        <v>313</v>
      </c>
      <c r="AH147" s="208">
        <v>1</v>
      </c>
      <c r="AI147" s="208">
        <v>0</v>
      </c>
      <c r="AJ147" s="209">
        <v>2025.03</v>
      </c>
      <c r="AK147" s="209">
        <v>2025.12</v>
      </c>
      <c r="AL147" s="210" t="s">
        <v>704</v>
      </c>
      <c r="AM147" s="211" t="s">
        <v>705</v>
      </c>
      <c r="AN147" s="306"/>
      <c r="AO147" s="208"/>
      <c r="AP147" s="233"/>
      <c r="AQ147" s="233"/>
      <c r="AR147" s="233"/>
      <c r="AS147" s="233"/>
      <c r="AT147" s="208"/>
      <c r="AU147" s="233"/>
      <c r="AV147" s="233"/>
      <c r="AW147" s="233"/>
      <c r="AX147" s="233"/>
      <c r="AY147" s="233"/>
      <c r="AZ147" s="312"/>
      <c r="BA147" s="233"/>
      <c r="BB147" s="233"/>
      <c r="BC147" s="312"/>
      <c r="BD147" s="233"/>
      <c r="BE147" s="233"/>
      <c r="BF147" s="312"/>
      <c r="BG147" s="233"/>
      <c r="BH147" s="233"/>
      <c r="BI147" s="312"/>
      <c r="BJ147" s="250"/>
      <c r="BK147" s="233"/>
      <c r="BL147" s="250"/>
      <c r="BM147" s="250"/>
      <c r="BN147" s="233"/>
      <c r="BO147" s="233"/>
      <c r="BP147" s="233"/>
      <c r="BQ147" s="233"/>
      <c r="BR147" s="233"/>
      <c r="BS147" s="306"/>
    </row>
    <row r="148" s="294" customFormat="1" ht="60" customHeight="1" spans="1:71">
      <c r="A148" s="209"/>
      <c r="B148" s="321" t="s">
        <v>80</v>
      </c>
      <c r="C148" s="321" t="s">
        <v>194</v>
      </c>
      <c r="D148" s="321" t="s">
        <v>301</v>
      </c>
      <c r="E148" s="209"/>
      <c r="F148" s="209"/>
      <c r="G148" s="210" t="s">
        <v>706</v>
      </c>
      <c r="H148" s="210" t="s">
        <v>706</v>
      </c>
      <c r="I148" s="321" t="s">
        <v>84</v>
      </c>
      <c r="J148" s="321" t="s">
        <v>96</v>
      </c>
      <c r="K148" s="321" t="s">
        <v>679</v>
      </c>
      <c r="L148" s="321" t="s">
        <v>86</v>
      </c>
      <c r="M148" s="321" t="s">
        <v>508</v>
      </c>
      <c r="N148" s="209" t="s">
        <v>680</v>
      </c>
      <c r="O148" s="323" t="s">
        <v>112</v>
      </c>
      <c r="P148" s="321" t="s">
        <v>707</v>
      </c>
      <c r="Q148" s="323">
        <v>1</v>
      </c>
      <c r="R148" s="208"/>
      <c r="S148" s="208">
        <v>74.132172</v>
      </c>
      <c r="T148" s="208" t="s">
        <v>91</v>
      </c>
      <c r="U148" s="208">
        <f t="shared" si="61"/>
        <v>65.33</v>
      </c>
      <c r="V148" s="208">
        <f t="shared" si="62"/>
        <v>0</v>
      </c>
      <c r="W148" s="233">
        <v>0</v>
      </c>
      <c r="X148" s="233">
        <v>0</v>
      </c>
      <c r="Y148" s="233">
        <v>0</v>
      </c>
      <c r="Z148" s="233">
        <v>65.33</v>
      </c>
      <c r="AA148" s="233"/>
      <c r="AB148" s="233"/>
      <c r="AC148" s="208"/>
      <c r="AD148" s="208">
        <v>519</v>
      </c>
      <c r="AE148" s="208">
        <v>2113</v>
      </c>
      <c r="AF148" s="208">
        <v>103</v>
      </c>
      <c r="AG148" s="208">
        <v>382</v>
      </c>
      <c r="AH148" s="208">
        <v>0</v>
      </c>
      <c r="AI148" s="208">
        <v>1</v>
      </c>
      <c r="AJ148" s="209">
        <v>2025.03</v>
      </c>
      <c r="AK148" s="209">
        <v>2025.12</v>
      </c>
      <c r="AL148" s="210" t="s">
        <v>708</v>
      </c>
      <c r="AM148" s="211" t="s">
        <v>709</v>
      </c>
      <c r="AN148" s="306"/>
      <c r="AO148" s="208"/>
      <c r="AP148" s="233"/>
      <c r="AQ148" s="233"/>
      <c r="AR148" s="233"/>
      <c r="AS148" s="233"/>
      <c r="AT148" s="208"/>
      <c r="AU148" s="233"/>
      <c r="AV148" s="233"/>
      <c r="AW148" s="233"/>
      <c r="AX148" s="233"/>
      <c r="AY148" s="233"/>
      <c r="AZ148" s="312"/>
      <c r="BA148" s="233"/>
      <c r="BB148" s="233"/>
      <c r="BC148" s="312"/>
      <c r="BD148" s="233"/>
      <c r="BE148" s="233"/>
      <c r="BF148" s="312"/>
      <c r="BG148" s="233"/>
      <c r="BH148" s="233"/>
      <c r="BI148" s="312"/>
      <c r="BJ148" s="250"/>
      <c r="BK148" s="233"/>
      <c r="BL148" s="250"/>
      <c r="BM148" s="250"/>
      <c r="BN148" s="233"/>
      <c r="BO148" s="233"/>
      <c r="BP148" s="233"/>
      <c r="BQ148" s="233"/>
      <c r="BR148" s="233"/>
      <c r="BS148" s="306"/>
    </row>
    <row r="149" s="294" customFormat="1" ht="60" customHeight="1" spans="1:71">
      <c r="A149" s="209"/>
      <c r="B149" s="321" t="s">
        <v>80</v>
      </c>
      <c r="C149" s="321" t="s">
        <v>194</v>
      </c>
      <c r="D149" s="321" t="s">
        <v>204</v>
      </c>
      <c r="E149" s="209"/>
      <c r="F149" s="209"/>
      <c r="G149" s="210" t="s">
        <v>710</v>
      </c>
      <c r="H149" s="210" t="s">
        <v>710</v>
      </c>
      <c r="I149" s="321" t="s">
        <v>84</v>
      </c>
      <c r="J149" s="321" t="s">
        <v>96</v>
      </c>
      <c r="K149" s="321" t="s">
        <v>679</v>
      </c>
      <c r="L149" s="321" t="s">
        <v>86</v>
      </c>
      <c r="M149" s="321" t="s">
        <v>508</v>
      </c>
      <c r="N149" s="209" t="s">
        <v>680</v>
      </c>
      <c r="O149" s="323" t="s">
        <v>112</v>
      </c>
      <c r="P149" s="321" t="s">
        <v>681</v>
      </c>
      <c r="Q149" s="323">
        <v>1</v>
      </c>
      <c r="R149" s="208"/>
      <c r="S149" s="208">
        <v>99.69</v>
      </c>
      <c r="T149" s="208" t="s">
        <v>91</v>
      </c>
      <c r="U149" s="208">
        <f t="shared" si="61"/>
        <v>79.75</v>
      </c>
      <c r="V149" s="208">
        <f t="shared" si="62"/>
        <v>0</v>
      </c>
      <c r="W149" s="233">
        <v>0</v>
      </c>
      <c r="X149" s="233">
        <v>0</v>
      </c>
      <c r="Y149" s="233">
        <v>0</v>
      </c>
      <c r="Z149" s="233">
        <v>79.75</v>
      </c>
      <c r="AA149" s="233"/>
      <c r="AB149" s="233"/>
      <c r="AC149" s="208"/>
      <c r="AD149" s="208">
        <v>75</v>
      </c>
      <c r="AE149" s="208">
        <v>330</v>
      </c>
      <c r="AF149" s="208">
        <v>20</v>
      </c>
      <c r="AG149" s="208">
        <v>87</v>
      </c>
      <c r="AH149" s="208">
        <v>0</v>
      </c>
      <c r="AI149" s="208">
        <v>1</v>
      </c>
      <c r="AJ149" s="209">
        <v>2025.03</v>
      </c>
      <c r="AK149" s="209">
        <v>2025.12</v>
      </c>
      <c r="AL149" s="210" t="s">
        <v>711</v>
      </c>
      <c r="AM149" s="211" t="s">
        <v>712</v>
      </c>
      <c r="AN149" s="306"/>
      <c r="AO149" s="208"/>
      <c r="AP149" s="233"/>
      <c r="AQ149" s="233"/>
      <c r="AR149" s="233"/>
      <c r="AS149" s="233"/>
      <c r="AT149" s="208"/>
      <c r="AU149" s="233"/>
      <c r="AV149" s="233"/>
      <c r="AW149" s="233"/>
      <c r="AX149" s="233"/>
      <c r="AY149" s="233"/>
      <c r="AZ149" s="312"/>
      <c r="BA149" s="233"/>
      <c r="BB149" s="233"/>
      <c r="BC149" s="312"/>
      <c r="BD149" s="233"/>
      <c r="BE149" s="233"/>
      <c r="BF149" s="312"/>
      <c r="BG149" s="233"/>
      <c r="BH149" s="233"/>
      <c r="BI149" s="312"/>
      <c r="BJ149" s="250"/>
      <c r="BK149" s="233"/>
      <c r="BL149" s="250"/>
      <c r="BM149" s="250"/>
      <c r="BN149" s="233"/>
      <c r="BO149" s="233"/>
      <c r="BP149" s="233"/>
      <c r="BQ149" s="233"/>
      <c r="BR149" s="233"/>
      <c r="BS149" s="306"/>
    </row>
    <row r="150" s="294" customFormat="1" ht="60" customHeight="1" spans="1:71">
      <c r="A150" s="209"/>
      <c r="B150" s="321" t="s">
        <v>80</v>
      </c>
      <c r="C150" s="321" t="s">
        <v>496</v>
      </c>
      <c r="D150" s="321" t="s">
        <v>512</v>
      </c>
      <c r="E150" s="209"/>
      <c r="F150" s="209"/>
      <c r="G150" s="210" t="s">
        <v>713</v>
      </c>
      <c r="H150" s="210" t="s">
        <v>713</v>
      </c>
      <c r="I150" s="321" t="s">
        <v>84</v>
      </c>
      <c r="J150" s="321" t="s">
        <v>96</v>
      </c>
      <c r="K150" s="321" t="s">
        <v>679</v>
      </c>
      <c r="L150" s="321" t="s">
        <v>86</v>
      </c>
      <c r="M150" s="321" t="s">
        <v>508</v>
      </c>
      <c r="N150" s="209" t="s">
        <v>680</v>
      </c>
      <c r="O150" s="323" t="s">
        <v>112</v>
      </c>
      <c r="P150" s="321" t="s">
        <v>714</v>
      </c>
      <c r="Q150" s="323">
        <v>1</v>
      </c>
      <c r="R150" s="208"/>
      <c r="S150" s="208">
        <v>70.1291</v>
      </c>
      <c r="T150" s="208" t="s">
        <v>91</v>
      </c>
      <c r="U150" s="208">
        <f t="shared" si="61"/>
        <v>60</v>
      </c>
      <c r="V150" s="208">
        <f t="shared" si="62"/>
        <v>0</v>
      </c>
      <c r="W150" s="233">
        <v>0</v>
      </c>
      <c r="X150" s="233">
        <v>0</v>
      </c>
      <c r="Y150" s="233">
        <v>0</v>
      </c>
      <c r="Z150" s="233">
        <v>60</v>
      </c>
      <c r="AA150" s="233"/>
      <c r="AB150" s="233"/>
      <c r="AC150" s="208"/>
      <c r="AD150" s="208">
        <v>78</v>
      </c>
      <c r="AE150" s="208">
        <v>280</v>
      </c>
      <c r="AF150" s="208">
        <v>12</v>
      </c>
      <c r="AG150" s="208">
        <v>60</v>
      </c>
      <c r="AH150" s="208"/>
      <c r="AI150" s="208">
        <v>1</v>
      </c>
      <c r="AJ150" s="209">
        <v>2025.03</v>
      </c>
      <c r="AK150" s="209">
        <v>2025.12</v>
      </c>
      <c r="AL150" s="210" t="s">
        <v>715</v>
      </c>
      <c r="AM150" s="211" t="s">
        <v>716</v>
      </c>
      <c r="AN150" s="306"/>
      <c r="AO150" s="208"/>
      <c r="AP150" s="233"/>
      <c r="AQ150" s="233"/>
      <c r="AR150" s="233"/>
      <c r="AS150" s="233"/>
      <c r="AT150" s="208"/>
      <c r="AU150" s="233"/>
      <c r="AV150" s="233"/>
      <c r="AW150" s="233"/>
      <c r="AX150" s="233"/>
      <c r="AY150" s="233"/>
      <c r="AZ150" s="312"/>
      <c r="BA150" s="233"/>
      <c r="BB150" s="233"/>
      <c r="BC150" s="312"/>
      <c r="BD150" s="233"/>
      <c r="BE150" s="233"/>
      <c r="BF150" s="312"/>
      <c r="BG150" s="233"/>
      <c r="BH150" s="233"/>
      <c r="BI150" s="312"/>
      <c r="BJ150" s="250"/>
      <c r="BK150" s="233"/>
      <c r="BL150" s="250"/>
      <c r="BM150" s="250"/>
      <c r="BN150" s="233"/>
      <c r="BO150" s="233"/>
      <c r="BP150" s="233"/>
      <c r="BQ150" s="233"/>
      <c r="BR150" s="233"/>
      <c r="BS150" s="306"/>
    </row>
    <row r="151" s="294" customFormat="1" ht="60" customHeight="1" spans="1:71">
      <c r="A151" s="209"/>
      <c r="B151" s="321" t="s">
        <v>80</v>
      </c>
      <c r="C151" s="321" t="s">
        <v>194</v>
      </c>
      <c r="D151" s="321" t="s">
        <v>717</v>
      </c>
      <c r="E151" s="209"/>
      <c r="F151" s="209"/>
      <c r="G151" s="210" t="s">
        <v>718</v>
      </c>
      <c r="H151" s="210" t="s">
        <v>718</v>
      </c>
      <c r="I151" s="321" t="s">
        <v>135</v>
      </c>
      <c r="J151" s="321" t="s">
        <v>136</v>
      </c>
      <c r="K151" s="321" t="s">
        <v>719</v>
      </c>
      <c r="L151" s="321" t="s">
        <v>150</v>
      </c>
      <c r="M151" s="321" t="s">
        <v>508</v>
      </c>
      <c r="N151" s="209" t="s">
        <v>680</v>
      </c>
      <c r="O151" s="323" t="s">
        <v>720</v>
      </c>
      <c r="P151" s="321" t="s">
        <v>721</v>
      </c>
      <c r="Q151" s="323">
        <v>1</v>
      </c>
      <c r="R151" s="208"/>
      <c r="S151" s="208">
        <v>29.7059</v>
      </c>
      <c r="T151" s="208" t="s">
        <v>91</v>
      </c>
      <c r="U151" s="208">
        <f t="shared" si="61"/>
        <v>29.7059</v>
      </c>
      <c r="V151" s="208">
        <f t="shared" si="62"/>
        <v>0</v>
      </c>
      <c r="W151" s="233">
        <v>0</v>
      </c>
      <c r="X151" s="233">
        <v>0</v>
      </c>
      <c r="Y151" s="233">
        <v>0</v>
      </c>
      <c r="Z151" s="233">
        <v>29.7059</v>
      </c>
      <c r="AA151" s="233"/>
      <c r="AB151" s="233"/>
      <c r="AC151" s="208"/>
      <c r="AD151" s="208">
        <v>264</v>
      </c>
      <c r="AE151" s="208">
        <v>1126</v>
      </c>
      <c r="AF151" s="208">
        <v>167</v>
      </c>
      <c r="AG151" s="208">
        <v>743</v>
      </c>
      <c r="AH151" s="208">
        <v>1</v>
      </c>
      <c r="AI151" s="208">
        <v>0</v>
      </c>
      <c r="AJ151" s="209">
        <v>2024.03</v>
      </c>
      <c r="AK151" s="209">
        <v>2024.12</v>
      </c>
      <c r="AL151" s="210" t="s">
        <v>722</v>
      </c>
      <c r="AM151" s="211" t="s">
        <v>723</v>
      </c>
      <c r="AN151" s="306"/>
      <c r="AO151" s="208"/>
      <c r="AP151" s="233"/>
      <c r="AQ151" s="233"/>
      <c r="AR151" s="233"/>
      <c r="AS151" s="233"/>
      <c r="AT151" s="208"/>
      <c r="AU151" s="233"/>
      <c r="AV151" s="233"/>
      <c r="AW151" s="233"/>
      <c r="AX151" s="233"/>
      <c r="AY151" s="233"/>
      <c r="AZ151" s="312"/>
      <c r="BA151" s="233"/>
      <c r="BB151" s="233"/>
      <c r="BC151" s="312"/>
      <c r="BD151" s="233"/>
      <c r="BE151" s="233"/>
      <c r="BF151" s="312"/>
      <c r="BG151" s="233"/>
      <c r="BH151" s="233"/>
      <c r="BI151" s="312"/>
      <c r="BJ151" s="250"/>
      <c r="BK151" s="233"/>
      <c r="BL151" s="250"/>
      <c r="BM151" s="250"/>
      <c r="BN151" s="233"/>
      <c r="BO151" s="233"/>
      <c r="BP151" s="233"/>
      <c r="BQ151" s="233"/>
      <c r="BR151" s="233"/>
      <c r="BS151" s="306"/>
    </row>
    <row r="152" s="294" customFormat="1" ht="60" customHeight="1" spans="1:71">
      <c r="A152" s="209"/>
      <c r="B152" s="321" t="s">
        <v>80</v>
      </c>
      <c r="C152" s="321" t="s">
        <v>545</v>
      </c>
      <c r="D152" s="321" t="s">
        <v>571</v>
      </c>
      <c r="E152" s="209"/>
      <c r="F152" s="209"/>
      <c r="G152" s="210" t="s">
        <v>724</v>
      </c>
      <c r="H152" s="210" t="s">
        <v>724</v>
      </c>
      <c r="I152" s="321" t="s">
        <v>135</v>
      </c>
      <c r="J152" s="321" t="s">
        <v>136</v>
      </c>
      <c r="K152" s="321" t="s">
        <v>719</v>
      </c>
      <c r="L152" s="321" t="s">
        <v>150</v>
      </c>
      <c r="M152" s="321" t="s">
        <v>508</v>
      </c>
      <c r="N152" s="209" t="s">
        <v>680</v>
      </c>
      <c r="O152" s="323" t="s">
        <v>725</v>
      </c>
      <c r="P152" s="321" t="s">
        <v>726</v>
      </c>
      <c r="Q152" s="323">
        <v>1</v>
      </c>
      <c r="R152" s="208"/>
      <c r="S152" s="208">
        <v>20.964981</v>
      </c>
      <c r="T152" s="208" t="s">
        <v>91</v>
      </c>
      <c r="U152" s="208">
        <f t="shared" si="61"/>
        <v>20.964981</v>
      </c>
      <c r="V152" s="208">
        <f t="shared" si="62"/>
        <v>0</v>
      </c>
      <c r="W152" s="233">
        <v>0</v>
      </c>
      <c r="X152" s="233">
        <v>0</v>
      </c>
      <c r="Y152" s="233">
        <v>0</v>
      </c>
      <c r="Z152" s="233">
        <v>20.964981</v>
      </c>
      <c r="AA152" s="233"/>
      <c r="AB152" s="233"/>
      <c r="AC152" s="208"/>
      <c r="AD152" s="208">
        <v>44</v>
      </c>
      <c r="AE152" s="208">
        <v>166</v>
      </c>
      <c r="AF152" s="208">
        <v>5</v>
      </c>
      <c r="AG152" s="208">
        <v>26</v>
      </c>
      <c r="AH152" s="208">
        <v>0</v>
      </c>
      <c r="AI152" s="208">
        <v>1</v>
      </c>
      <c r="AJ152" s="209">
        <v>2024.02</v>
      </c>
      <c r="AK152" s="209">
        <v>2024.12</v>
      </c>
      <c r="AL152" s="210" t="s">
        <v>727</v>
      </c>
      <c r="AM152" s="211" t="s">
        <v>728</v>
      </c>
      <c r="AN152" s="306"/>
      <c r="AO152" s="208"/>
      <c r="AP152" s="233"/>
      <c r="AQ152" s="233"/>
      <c r="AR152" s="233"/>
      <c r="AS152" s="233"/>
      <c r="AT152" s="208"/>
      <c r="AU152" s="233"/>
      <c r="AV152" s="233"/>
      <c r="AW152" s="233"/>
      <c r="AX152" s="233"/>
      <c r="AY152" s="233"/>
      <c r="AZ152" s="312"/>
      <c r="BA152" s="233"/>
      <c r="BB152" s="233"/>
      <c r="BC152" s="312"/>
      <c r="BD152" s="233"/>
      <c r="BE152" s="233"/>
      <c r="BF152" s="312"/>
      <c r="BG152" s="233"/>
      <c r="BH152" s="233"/>
      <c r="BI152" s="312"/>
      <c r="BJ152" s="250"/>
      <c r="BK152" s="233"/>
      <c r="BL152" s="250"/>
      <c r="BM152" s="250"/>
      <c r="BN152" s="233"/>
      <c r="BO152" s="233"/>
      <c r="BP152" s="233"/>
      <c r="BQ152" s="233"/>
      <c r="BR152" s="233"/>
      <c r="BS152" s="306"/>
    </row>
    <row r="153" s="293" customFormat="1" ht="50" customHeight="1" spans="1:71">
      <c r="A153" s="209"/>
      <c r="B153" s="209" t="s">
        <v>80</v>
      </c>
      <c r="C153" s="209" t="s">
        <v>675</v>
      </c>
      <c r="D153" s="306" t="s">
        <v>82</v>
      </c>
      <c r="E153" s="208"/>
      <c r="F153" s="209"/>
      <c r="G153" s="322" t="s">
        <v>729</v>
      </c>
      <c r="H153" s="322" t="s">
        <v>729</v>
      </c>
      <c r="I153" s="209" t="s">
        <v>187</v>
      </c>
      <c r="J153" s="209" t="s">
        <v>188</v>
      </c>
      <c r="K153" s="209" t="s">
        <v>188</v>
      </c>
      <c r="L153" s="209" t="s">
        <v>86</v>
      </c>
      <c r="M153" s="324" t="s">
        <v>87</v>
      </c>
      <c r="N153" s="209" t="s">
        <v>680</v>
      </c>
      <c r="O153" s="321" t="s">
        <v>189</v>
      </c>
      <c r="P153" s="325" t="s">
        <v>190</v>
      </c>
      <c r="Q153" s="323">
        <v>1</v>
      </c>
      <c r="R153" s="208"/>
      <c r="S153" s="208">
        <v>126.43</v>
      </c>
      <c r="T153" s="208" t="s">
        <v>65</v>
      </c>
      <c r="U153" s="208">
        <f t="shared" si="61"/>
        <v>80</v>
      </c>
      <c r="V153" s="208">
        <f t="shared" si="62"/>
        <v>0</v>
      </c>
      <c r="W153" s="233"/>
      <c r="X153" s="233"/>
      <c r="Y153" s="233"/>
      <c r="Z153" s="233"/>
      <c r="AA153" s="233"/>
      <c r="AB153" s="233">
        <v>80</v>
      </c>
      <c r="AC153" s="208"/>
      <c r="AD153" s="209">
        <v>1281</v>
      </c>
      <c r="AE153" s="209">
        <v>5437</v>
      </c>
      <c r="AF153" s="209">
        <v>320</v>
      </c>
      <c r="AG153" s="209">
        <v>1384</v>
      </c>
      <c r="AH153" s="233">
        <v>1</v>
      </c>
      <c r="AI153" s="233">
        <v>7</v>
      </c>
      <c r="AJ153" s="306">
        <v>2025.03</v>
      </c>
      <c r="AK153" s="306">
        <v>2025.12</v>
      </c>
      <c r="AL153" s="210" t="s">
        <v>191</v>
      </c>
      <c r="AM153" s="210" t="s">
        <v>192</v>
      </c>
      <c r="AN153" s="209"/>
      <c r="AO153" s="208"/>
      <c r="AP153" s="233"/>
      <c r="AQ153" s="233"/>
      <c r="AR153" s="233"/>
      <c r="AS153" s="233"/>
      <c r="AT153" s="233"/>
      <c r="AU153" s="233"/>
      <c r="AV153" s="233"/>
      <c r="AW153" s="233"/>
      <c r="AX153" s="233"/>
      <c r="AY153" s="233"/>
      <c r="AZ153" s="312"/>
      <c r="BA153" s="233"/>
      <c r="BB153" s="233"/>
      <c r="BC153" s="312"/>
      <c r="BD153" s="233"/>
      <c r="BE153" s="233"/>
      <c r="BF153" s="312"/>
      <c r="BG153" s="233"/>
      <c r="BH153" s="233"/>
      <c r="BI153" s="312"/>
      <c r="BJ153" s="250"/>
      <c r="BK153" s="233"/>
      <c r="BL153" s="250"/>
      <c r="BM153" s="250"/>
      <c r="BN153" s="233"/>
      <c r="BO153" s="233"/>
      <c r="BP153" s="233"/>
      <c r="BQ153" s="233"/>
      <c r="BR153" s="233"/>
      <c r="BS153" s="328"/>
    </row>
    <row r="154" s="194" customFormat="1" ht="30" customHeight="1" spans="1:71">
      <c r="A154" s="298"/>
      <c r="B154" s="298"/>
      <c r="C154" s="299"/>
      <c r="D154" s="299"/>
      <c r="E154" s="299"/>
      <c r="F154" s="299"/>
      <c r="G154" s="299" t="s">
        <v>730</v>
      </c>
      <c r="H154" s="299" t="s">
        <v>730</v>
      </c>
      <c r="I154" s="299"/>
      <c r="J154" s="299"/>
      <c r="K154" s="299"/>
      <c r="L154" s="299"/>
      <c r="M154" s="299"/>
      <c r="N154" s="301"/>
      <c r="O154" s="301"/>
      <c r="P154" s="301"/>
      <c r="Q154" s="299">
        <f t="shared" ref="Q154:S154" si="63">SUM(Q155:Q164)</f>
        <v>10</v>
      </c>
      <c r="R154" s="301">
        <f t="shared" si="63"/>
        <v>0</v>
      </c>
      <c r="S154" s="301">
        <f t="shared" si="63"/>
        <v>1285.0143</v>
      </c>
      <c r="T154" s="301"/>
      <c r="U154" s="301">
        <f t="shared" ref="U154:AB154" si="64">SUM(U155:U164)</f>
        <v>1285.0143</v>
      </c>
      <c r="V154" s="301">
        <f t="shared" si="64"/>
        <v>1150</v>
      </c>
      <c r="W154" s="301">
        <f t="shared" si="64"/>
        <v>0</v>
      </c>
      <c r="X154" s="301">
        <f t="shared" si="64"/>
        <v>0</v>
      </c>
      <c r="Y154" s="301">
        <f t="shared" si="64"/>
        <v>1150</v>
      </c>
      <c r="Z154" s="301">
        <f t="shared" si="64"/>
        <v>65.0143</v>
      </c>
      <c r="AA154" s="301">
        <f t="shared" si="64"/>
        <v>0</v>
      </c>
      <c r="AB154" s="301">
        <f t="shared" si="64"/>
        <v>70</v>
      </c>
      <c r="AC154" s="301"/>
      <c r="AD154" s="299"/>
      <c r="AE154" s="299"/>
      <c r="AF154" s="299"/>
      <c r="AG154" s="299"/>
      <c r="AH154" s="299"/>
      <c r="AI154" s="299"/>
      <c r="AJ154" s="299"/>
      <c r="AK154" s="299"/>
      <c r="AL154" s="299"/>
      <c r="AM154" s="299"/>
      <c r="AN154" s="299"/>
      <c r="AO154" s="305"/>
      <c r="AP154" s="299">
        <f t="shared" ref="AP154:AT154" si="65">SUM(AP155:AP164)</f>
        <v>0</v>
      </c>
      <c r="AQ154" s="299">
        <f t="shared" si="65"/>
        <v>0</v>
      </c>
      <c r="AR154" s="299">
        <f t="shared" si="65"/>
        <v>0</v>
      </c>
      <c r="AS154" s="299">
        <f t="shared" si="65"/>
        <v>0</v>
      </c>
      <c r="AT154" s="299">
        <f t="shared" si="65"/>
        <v>0</v>
      </c>
      <c r="AU154" s="299"/>
      <c r="AV154" s="299">
        <f>SUM(AV155:AV164)</f>
        <v>0</v>
      </c>
      <c r="AW154" s="308"/>
      <c r="AX154" s="308"/>
      <c r="AY154" s="299">
        <f>SUM(AY155:AY164)</f>
        <v>0</v>
      </c>
      <c r="AZ154" s="308">
        <f>AY154/Q154</f>
        <v>0</v>
      </c>
      <c r="BA154" s="299"/>
      <c r="BB154" s="299">
        <f>SUM(BB155:BB164)</f>
        <v>0</v>
      </c>
      <c r="BC154" s="309">
        <f>BB154/Q154</f>
        <v>0</v>
      </c>
      <c r="BD154" s="299"/>
      <c r="BE154" s="299">
        <f>SUM(BE155:BE164)</f>
        <v>0</v>
      </c>
      <c r="BF154" s="308">
        <f>BE154/Q154</f>
        <v>0</v>
      </c>
      <c r="BG154" s="299"/>
      <c r="BH154" s="299">
        <f>SUM(BH155:BH164)</f>
        <v>0</v>
      </c>
      <c r="BI154" s="308">
        <f>BH154/Q154</f>
        <v>0</v>
      </c>
      <c r="BJ154" s="313"/>
      <c r="BK154" s="299">
        <f t="shared" ref="BK154:BR154" si="66">SUM(BK155:BK164)</f>
        <v>0</v>
      </c>
      <c r="BL154" s="299"/>
      <c r="BM154" s="299"/>
      <c r="BN154" s="299">
        <f t="shared" si="66"/>
        <v>0</v>
      </c>
      <c r="BO154" s="299">
        <f t="shared" si="66"/>
        <v>0</v>
      </c>
      <c r="BP154" s="299">
        <f t="shared" si="66"/>
        <v>0</v>
      </c>
      <c r="BQ154" s="299">
        <f t="shared" si="66"/>
        <v>0</v>
      </c>
      <c r="BR154" s="299">
        <f t="shared" si="66"/>
        <v>0</v>
      </c>
      <c r="BS154" s="299"/>
    </row>
    <row r="155" s="195" customFormat="1" ht="92" customHeight="1" spans="1:71">
      <c r="A155" s="209"/>
      <c r="B155" s="209" t="s">
        <v>80</v>
      </c>
      <c r="C155" s="209" t="s">
        <v>81</v>
      </c>
      <c r="D155" s="209" t="s">
        <v>103</v>
      </c>
      <c r="E155" s="209"/>
      <c r="F155" s="209"/>
      <c r="G155" s="210" t="s">
        <v>731</v>
      </c>
      <c r="H155" s="210" t="s">
        <v>731</v>
      </c>
      <c r="I155" s="209" t="s">
        <v>84</v>
      </c>
      <c r="J155" s="209" t="s">
        <v>96</v>
      </c>
      <c r="K155" s="209" t="s">
        <v>97</v>
      </c>
      <c r="L155" s="209" t="s">
        <v>86</v>
      </c>
      <c r="M155" s="209" t="s">
        <v>732</v>
      </c>
      <c r="N155" s="209" t="s">
        <v>733</v>
      </c>
      <c r="O155" s="208" t="s">
        <v>99</v>
      </c>
      <c r="P155" s="211" t="s">
        <v>734</v>
      </c>
      <c r="Q155" s="209">
        <v>1</v>
      </c>
      <c r="R155" s="208"/>
      <c r="S155" s="208">
        <v>275</v>
      </c>
      <c r="T155" s="208" t="s">
        <v>91</v>
      </c>
      <c r="U155" s="208">
        <f t="shared" ref="U155:U164" si="67">V155+Z155+AA155+AB155</f>
        <v>275</v>
      </c>
      <c r="V155" s="208">
        <f t="shared" ref="V155:V164" si="68">W155+X155+Y155</f>
        <v>275</v>
      </c>
      <c r="W155" s="208">
        <v>0</v>
      </c>
      <c r="X155" s="208">
        <v>0</v>
      </c>
      <c r="Y155" s="208">
        <v>275</v>
      </c>
      <c r="Z155" s="208">
        <v>0</v>
      </c>
      <c r="AA155" s="208"/>
      <c r="AB155" s="208"/>
      <c r="AC155" s="208"/>
      <c r="AD155" s="208">
        <v>31</v>
      </c>
      <c r="AE155" s="208">
        <v>135</v>
      </c>
      <c r="AF155" s="208">
        <v>22</v>
      </c>
      <c r="AG155" s="208">
        <v>69</v>
      </c>
      <c r="AH155" s="208">
        <v>1</v>
      </c>
      <c r="AI155" s="208"/>
      <c r="AJ155" s="209">
        <v>2025.03</v>
      </c>
      <c r="AK155" s="209">
        <v>2025.12</v>
      </c>
      <c r="AL155" s="211" t="s">
        <v>735</v>
      </c>
      <c r="AM155" s="211" t="s">
        <v>736</v>
      </c>
      <c r="AN155" s="208"/>
      <c r="AO155" s="208"/>
      <c r="AP155" s="306"/>
      <c r="AQ155" s="233"/>
      <c r="AR155" s="233"/>
      <c r="AS155" s="233"/>
      <c r="AT155" s="208"/>
      <c r="AU155" s="233"/>
      <c r="AV155" s="233"/>
      <c r="AW155" s="319"/>
      <c r="AX155" s="319"/>
      <c r="AY155" s="306"/>
      <c r="AZ155" s="236"/>
      <c r="BA155" s="319"/>
      <c r="BB155" s="306"/>
      <c r="BC155" s="236"/>
      <c r="BD155" s="320"/>
      <c r="BE155" s="254"/>
      <c r="BF155" s="236"/>
      <c r="BG155" s="320"/>
      <c r="BH155" s="254"/>
      <c r="BI155" s="236"/>
      <c r="BJ155" s="250"/>
      <c r="BK155" s="233"/>
      <c r="BL155" s="250"/>
      <c r="BM155" s="250"/>
      <c r="BN155" s="233"/>
      <c r="BO155" s="233"/>
      <c r="BP155" s="306"/>
      <c r="BQ155" s="306"/>
      <c r="BR155" s="306"/>
      <c r="BS155" s="235"/>
    </row>
    <row r="156" s="195" customFormat="1" ht="92" customHeight="1" spans="1:71">
      <c r="A156" s="209"/>
      <c r="B156" s="209" t="s">
        <v>80</v>
      </c>
      <c r="C156" s="209" t="s">
        <v>435</v>
      </c>
      <c r="D156" s="209" t="s">
        <v>453</v>
      </c>
      <c r="E156" s="209"/>
      <c r="F156" s="209"/>
      <c r="G156" s="210" t="s">
        <v>737</v>
      </c>
      <c r="H156" s="210" t="s">
        <v>737</v>
      </c>
      <c r="I156" s="209" t="s">
        <v>84</v>
      </c>
      <c r="J156" s="209" t="s">
        <v>96</v>
      </c>
      <c r="K156" s="209" t="s">
        <v>97</v>
      </c>
      <c r="L156" s="209" t="s">
        <v>86</v>
      </c>
      <c r="M156" s="209" t="s">
        <v>738</v>
      </c>
      <c r="N156" s="209" t="s">
        <v>733</v>
      </c>
      <c r="O156" s="208" t="s">
        <v>99</v>
      </c>
      <c r="P156" s="211" t="s">
        <v>739</v>
      </c>
      <c r="Q156" s="209">
        <v>1</v>
      </c>
      <c r="R156" s="208"/>
      <c r="S156" s="208">
        <v>225</v>
      </c>
      <c r="T156" s="208" t="s">
        <v>91</v>
      </c>
      <c r="U156" s="208">
        <f t="shared" si="67"/>
        <v>225</v>
      </c>
      <c r="V156" s="208">
        <f t="shared" si="68"/>
        <v>225</v>
      </c>
      <c r="W156" s="208">
        <v>0</v>
      </c>
      <c r="X156" s="208">
        <v>0</v>
      </c>
      <c r="Y156" s="208">
        <v>225</v>
      </c>
      <c r="Z156" s="208">
        <v>0</v>
      </c>
      <c r="AA156" s="208"/>
      <c r="AB156" s="208"/>
      <c r="AC156" s="208"/>
      <c r="AD156" s="208">
        <v>57</v>
      </c>
      <c r="AE156" s="208">
        <v>213</v>
      </c>
      <c r="AF156" s="208">
        <v>7</v>
      </c>
      <c r="AG156" s="208">
        <v>21</v>
      </c>
      <c r="AH156" s="208"/>
      <c r="AI156" s="208">
        <v>1</v>
      </c>
      <c r="AJ156" s="209">
        <v>2025.03</v>
      </c>
      <c r="AK156" s="209">
        <v>2025.12</v>
      </c>
      <c r="AL156" s="211" t="s">
        <v>740</v>
      </c>
      <c r="AM156" s="211" t="s">
        <v>741</v>
      </c>
      <c r="AN156" s="208"/>
      <c r="AO156" s="208"/>
      <c r="AP156" s="306"/>
      <c r="AQ156" s="233"/>
      <c r="AR156" s="233"/>
      <c r="AS156" s="233"/>
      <c r="AT156" s="208"/>
      <c r="AU156" s="233"/>
      <c r="AV156" s="233"/>
      <c r="AW156" s="319"/>
      <c r="AX156" s="319"/>
      <c r="AY156" s="306"/>
      <c r="AZ156" s="236"/>
      <c r="BA156" s="319"/>
      <c r="BB156" s="306"/>
      <c r="BC156" s="236"/>
      <c r="BD156" s="320"/>
      <c r="BE156" s="254"/>
      <c r="BF156" s="236"/>
      <c r="BG156" s="320"/>
      <c r="BH156" s="254"/>
      <c r="BI156" s="236"/>
      <c r="BJ156" s="250"/>
      <c r="BK156" s="233"/>
      <c r="BL156" s="250"/>
      <c r="BM156" s="250"/>
      <c r="BN156" s="233"/>
      <c r="BO156" s="233"/>
      <c r="BP156" s="306"/>
      <c r="BQ156" s="306"/>
      <c r="BR156" s="306"/>
      <c r="BS156" s="235"/>
    </row>
    <row r="157" s="195" customFormat="1" ht="92" customHeight="1" spans="1:71">
      <c r="A157" s="209"/>
      <c r="B157" s="209" t="s">
        <v>80</v>
      </c>
      <c r="C157" s="209" t="s">
        <v>496</v>
      </c>
      <c r="D157" s="209" t="s">
        <v>742</v>
      </c>
      <c r="E157" s="209"/>
      <c r="F157" s="209"/>
      <c r="G157" s="210" t="s">
        <v>743</v>
      </c>
      <c r="H157" s="210" t="s">
        <v>743</v>
      </c>
      <c r="I157" s="209" t="s">
        <v>84</v>
      </c>
      <c r="J157" s="209" t="s">
        <v>96</v>
      </c>
      <c r="K157" s="209" t="s">
        <v>97</v>
      </c>
      <c r="L157" s="209" t="s">
        <v>86</v>
      </c>
      <c r="M157" s="209" t="s">
        <v>744</v>
      </c>
      <c r="N157" s="209" t="s">
        <v>733</v>
      </c>
      <c r="O157" s="208" t="s">
        <v>99</v>
      </c>
      <c r="P157" s="211" t="s">
        <v>745</v>
      </c>
      <c r="Q157" s="209">
        <v>1</v>
      </c>
      <c r="R157" s="208"/>
      <c r="S157" s="208">
        <v>125</v>
      </c>
      <c r="T157" s="208" t="s">
        <v>91</v>
      </c>
      <c r="U157" s="208">
        <f t="shared" si="67"/>
        <v>125</v>
      </c>
      <c r="V157" s="208">
        <f t="shared" si="68"/>
        <v>125</v>
      </c>
      <c r="W157" s="208">
        <v>0</v>
      </c>
      <c r="X157" s="208">
        <v>0</v>
      </c>
      <c r="Y157" s="208">
        <v>125</v>
      </c>
      <c r="Z157" s="208">
        <v>0</v>
      </c>
      <c r="AA157" s="208"/>
      <c r="AB157" s="208"/>
      <c r="AC157" s="208"/>
      <c r="AD157" s="208">
        <v>392</v>
      </c>
      <c r="AE157" s="208">
        <v>1698</v>
      </c>
      <c r="AF157" s="208">
        <v>170</v>
      </c>
      <c r="AG157" s="208">
        <v>755</v>
      </c>
      <c r="AH157" s="208"/>
      <c r="AI157" s="208">
        <v>1</v>
      </c>
      <c r="AJ157" s="209">
        <v>2025.03</v>
      </c>
      <c r="AK157" s="209">
        <v>2025.12</v>
      </c>
      <c r="AL157" s="211" t="s">
        <v>746</v>
      </c>
      <c r="AM157" s="211" t="s">
        <v>747</v>
      </c>
      <c r="AN157" s="208"/>
      <c r="AO157" s="208"/>
      <c r="AP157" s="306"/>
      <c r="AQ157" s="233"/>
      <c r="AR157" s="233"/>
      <c r="AS157" s="233"/>
      <c r="AT157" s="208"/>
      <c r="AU157" s="233"/>
      <c r="AV157" s="233"/>
      <c r="AW157" s="319"/>
      <c r="AX157" s="319"/>
      <c r="AY157" s="306"/>
      <c r="AZ157" s="236"/>
      <c r="BA157" s="319"/>
      <c r="BB157" s="306"/>
      <c r="BC157" s="236"/>
      <c r="BD157" s="320"/>
      <c r="BE157" s="254"/>
      <c r="BF157" s="236"/>
      <c r="BG157" s="320"/>
      <c r="BH157" s="254"/>
      <c r="BI157" s="236"/>
      <c r="BJ157" s="250"/>
      <c r="BK157" s="233"/>
      <c r="BL157" s="250"/>
      <c r="BM157" s="250"/>
      <c r="BN157" s="233"/>
      <c r="BO157" s="233"/>
      <c r="BP157" s="306"/>
      <c r="BQ157" s="306"/>
      <c r="BR157" s="306"/>
      <c r="BS157" s="235"/>
    </row>
    <row r="158" s="195" customFormat="1" ht="92" customHeight="1" spans="1:71">
      <c r="A158" s="209"/>
      <c r="B158" s="209" t="s">
        <v>80</v>
      </c>
      <c r="C158" s="209" t="s">
        <v>545</v>
      </c>
      <c r="D158" s="209" t="s">
        <v>624</v>
      </c>
      <c r="E158" s="209"/>
      <c r="F158" s="209"/>
      <c r="G158" s="210" t="s">
        <v>748</v>
      </c>
      <c r="H158" s="210" t="s">
        <v>748</v>
      </c>
      <c r="I158" s="209" t="s">
        <v>84</v>
      </c>
      <c r="J158" s="209" t="s">
        <v>96</v>
      </c>
      <c r="K158" s="209" t="s">
        <v>97</v>
      </c>
      <c r="L158" s="209" t="s">
        <v>86</v>
      </c>
      <c r="M158" s="209" t="s">
        <v>551</v>
      </c>
      <c r="N158" s="209" t="s">
        <v>733</v>
      </c>
      <c r="O158" s="208" t="s">
        <v>99</v>
      </c>
      <c r="P158" s="211" t="s">
        <v>552</v>
      </c>
      <c r="Q158" s="209">
        <v>1</v>
      </c>
      <c r="R158" s="208"/>
      <c r="S158" s="208">
        <v>175</v>
      </c>
      <c r="T158" s="208" t="s">
        <v>91</v>
      </c>
      <c r="U158" s="208">
        <f t="shared" si="67"/>
        <v>175</v>
      </c>
      <c r="V158" s="208">
        <f t="shared" si="68"/>
        <v>175</v>
      </c>
      <c r="W158" s="208">
        <v>0</v>
      </c>
      <c r="X158" s="208">
        <v>0</v>
      </c>
      <c r="Y158" s="208">
        <v>175</v>
      </c>
      <c r="Z158" s="208">
        <v>0</v>
      </c>
      <c r="AA158" s="208"/>
      <c r="AB158" s="208"/>
      <c r="AC158" s="208"/>
      <c r="AD158" s="208">
        <v>54</v>
      </c>
      <c r="AE158" s="208">
        <v>196</v>
      </c>
      <c r="AF158" s="208">
        <v>29</v>
      </c>
      <c r="AG158" s="208">
        <v>105</v>
      </c>
      <c r="AH158" s="208"/>
      <c r="AI158" s="208">
        <v>1</v>
      </c>
      <c r="AJ158" s="209">
        <v>2025.03</v>
      </c>
      <c r="AK158" s="209">
        <v>2025.12</v>
      </c>
      <c r="AL158" s="211" t="s">
        <v>749</v>
      </c>
      <c r="AM158" s="211" t="s">
        <v>750</v>
      </c>
      <c r="AN158" s="208"/>
      <c r="AO158" s="208"/>
      <c r="AP158" s="306"/>
      <c r="AQ158" s="233"/>
      <c r="AR158" s="233"/>
      <c r="AS158" s="233"/>
      <c r="AT158" s="208"/>
      <c r="AU158" s="233"/>
      <c r="AV158" s="233"/>
      <c r="AW158" s="319"/>
      <c r="AX158" s="319"/>
      <c r="AY158" s="306"/>
      <c r="AZ158" s="236"/>
      <c r="BA158" s="319"/>
      <c r="BB158" s="306"/>
      <c r="BC158" s="236"/>
      <c r="BD158" s="320"/>
      <c r="BE158" s="254"/>
      <c r="BF158" s="236"/>
      <c r="BG158" s="320"/>
      <c r="BH158" s="254"/>
      <c r="BI158" s="236"/>
      <c r="BJ158" s="250"/>
      <c r="BK158" s="233"/>
      <c r="BL158" s="250"/>
      <c r="BM158" s="250"/>
      <c r="BN158" s="233"/>
      <c r="BO158" s="233"/>
      <c r="BP158" s="306"/>
      <c r="BQ158" s="306"/>
      <c r="BR158" s="306"/>
      <c r="BS158" s="235"/>
    </row>
    <row r="159" s="195" customFormat="1" ht="92" customHeight="1" spans="1:71">
      <c r="A159" s="209"/>
      <c r="B159" s="209" t="s">
        <v>80</v>
      </c>
      <c r="C159" s="209" t="s">
        <v>545</v>
      </c>
      <c r="D159" s="209" t="s">
        <v>582</v>
      </c>
      <c r="E159" s="209"/>
      <c r="F159" s="209"/>
      <c r="G159" s="210" t="s">
        <v>751</v>
      </c>
      <c r="H159" s="210" t="s">
        <v>751</v>
      </c>
      <c r="I159" s="209" t="s">
        <v>84</v>
      </c>
      <c r="J159" s="209" t="s">
        <v>96</v>
      </c>
      <c r="K159" s="209" t="s">
        <v>97</v>
      </c>
      <c r="L159" s="209" t="s">
        <v>86</v>
      </c>
      <c r="M159" s="209" t="s">
        <v>752</v>
      </c>
      <c r="N159" s="209" t="s">
        <v>733</v>
      </c>
      <c r="O159" s="208" t="s">
        <v>99</v>
      </c>
      <c r="P159" s="211" t="s">
        <v>753</v>
      </c>
      <c r="Q159" s="209">
        <v>1</v>
      </c>
      <c r="R159" s="208"/>
      <c r="S159" s="208">
        <v>130</v>
      </c>
      <c r="T159" s="208" t="s">
        <v>91</v>
      </c>
      <c r="U159" s="208">
        <f t="shared" si="67"/>
        <v>130</v>
      </c>
      <c r="V159" s="208">
        <f t="shared" si="68"/>
        <v>130</v>
      </c>
      <c r="W159" s="208">
        <v>0</v>
      </c>
      <c r="X159" s="208">
        <v>0</v>
      </c>
      <c r="Y159" s="208">
        <v>130</v>
      </c>
      <c r="Z159" s="208">
        <v>0</v>
      </c>
      <c r="AA159" s="208"/>
      <c r="AB159" s="208"/>
      <c r="AC159" s="208"/>
      <c r="AD159" s="208">
        <v>22</v>
      </c>
      <c r="AE159" s="208">
        <v>87</v>
      </c>
      <c r="AF159" s="208">
        <v>3</v>
      </c>
      <c r="AG159" s="208">
        <v>14</v>
      </c>
      <c r="AH159" s="208">
        <v>1</v>
      </c>
      <c r="AI159" s="208"/>
      <c r="AJ159" s="209">
        <v>2025.03</v>
      </c>
      <c r="AK159" s="209">
        <v>2025.12</v>
      </c>
      <c r="AL159" s="211" t="s">
        <v>754</v>
      </c>
      <c r="AM159" s="211" t="s">
        <v>755</v>
      </c>
      <c r="AN159" s="208"/>
      <c r="AO159" s="208"/>
      <c r="AP159" s="306"/>
      <c r="AQ159" s="233"/>
      <c r="AR159" s="233"/>
      <c r="AS159" s="233"/>
      <c r="AT159" s="208"/>
      <c r="AU159" s="233"/>
      <c r="AV159" s="233"/>
      <c r="AW159" s="319"/>
      <c r="AX159" s="319"/>
      <c r="AY159" s="306"/>
      <c r="AZ159" s="236"/>
      <c r="BA159" s="319"/>
      <c r="BB159" s="306"/>
      <c r="BC159" s="236"/>
      <c r="BD159" s="320"/>
      <c r="BE159" s="254"/>
      <c r="BF159" s="236"/>
      <c r="BG159" s="320"/>
      <c r="BH159" s="254"/>
      <c r="BI159" s="236"/>
      <c r="BJ159" s="250"/>
      <c r="BK159" s="233"/>
      <c r="BL159" s="250"/>
      <c r="BM159" s="250"/>
      <c r="BN159" s="233"/>
      <c r="BO159" s="233"/>
      <c r="BP159" s="306"/>
      <c r="BQ159" s="306"/>
      <c r="BR159" s="306"/>
      <c r="BS159" s="235"/>
    </row>
    <row r="160" s="195" customFormat="1" ht="92" customHeight="1" spans="1:71">
      <c r="A160" s="209"/>
      <c r="B160" s="209" t="s">
        <v>80</v>
      </c>
      <c r="C160" s="209" t="s">
        <v>631</v>
      </c>
      <c r="D160" s="209" t="s">
        <v>756</v>
      </c>
      <c r="E160" s="209"/>
      <c r="F160" s="209"/>
      <c r="G160" s="210" t="s">
        <v>757</v>
      </c>
      <c r="H160" s="210" t="s">
        <v>757</v>
      </c>
      <c r="I160" s="209" t="s">
        <v>84</v>
      </c>
      <c r="J160" s="209" t="s">
        <v>96</v>
      </c>
      <c r="K160" s="209" t="s">
        <v>97</v>
      </c>
      <c r="L160" s="209" t="s">
        <v>86</v>
      </c>
      <c r="M160" s="209" t="s">
        <v>758</v>
      </c>
      <c r="N160" s="209" t="s">
        <v>733</v>
      </c>
      <c r="O160" s="208" t="s">
        <v>99</v>
      </c>
      <c r="P160" s="211" t="s">
        <v>759</v>
      </c>
      <c r="Q160" s="209">
        <v>1</v>
      </c>
      <c r="R160" s="208"/>
      <c r="S160" s="208">
        <v>150</v>
      </c>
      <c r="T160" s="208" t="s">
        <v>91</v>
      </c>
      <c r="U160" s="208">
        <f t="shared" si="67"/>
        <v>150</v>
      </c>
      <c r="V160" s="208">
        <f t="shared" si="68"/>
        <v>150</v>
      </c>
      <c r="W160" s="208">
        <v>0</v>
      </c>
      <c r="X160" s="208">
        <v>0</v>
      </c>
      <c r="Y160" s="208">
        <v>150</v>
      </c>
      <c r="Z160" s="208">
        <v>0</v>
      </c>
      <c r="AA160" s="208"/>
      <c r="AB160" s="208"/>
      <c r="AC160" s="208"/>
      <c r="AD160" s="208">
        <v>27</v>
      </c>
      <c r="AE160" s="208">
        <v>106</v>
      </c>
      <c r="AF160" s="208">
        <v>24</v>
      </c>
      <c r="AG160" s="208">
        <v>96</v>
      </c>
      <c r="AH160" s="208">
        <v>1</v>
      </c>
      <c r="AI160" s="208"/>
      <c r="AJ160" s="209">
        <v>2025.03</v>
      </c>
      <c r="AK160" s="209">
        <v>2025.12</v>
      </c>
      <c r="AL160" s="211" t="s">
        <v>760</v>
      </c>
      <c r="AM160" s="211" t="s">
        <v>761</v>
      </c>
      <c r="AN160" s="208"/>
      <c r="AO160" s="208"/>
      <c r="AP160" s="306"/>
      <c r="AQ160" s="233"/>
      <c r="AR160" s="233"/>
      <c r="AS160" s="233"/>
      <c r="AT160" s="208"/>
      <c r="AU160" s="233"/>
      <c r="AV160" s="233"/>
      <c r="AW160" s="319"/>
      <c r="AX160" s="319"/>
      <c r="AY160" s="306"/>
      <c r="AZ160" s="236"/>
      <c r="BA160" s="319"/>
      <c r="BB160" s="306"/>
      <c r="BC160" s="236"/>
      <c r="BD160" s="320"/>
      <c r="BE160" s="254"/>
      <c r="BF160" s="236"/>
      <c r="BG160" s="320"/>
      <c r="BH160" s="254"/>
      <c r="BI160" s="236"/>
      <c r="BJ160" s="250"/>
      <c r="BK160" s="233"/>
      <c r="BL160" s="250"/>
      <c r="BM160" s="250"/>
      <c r="BN160" s="233"/>
      <c r="BO160" s="233"/>
      <c r="BP160" s="306"/>
      <c r="BQ160" s="306"/>
      <c r="BR160" s="306"/>
      <c r="BS160" s="235"/>
    </row>
    <row r="161" s="195" customFormat="1" ht="92" customHeight="1" spans="1:71">
      <c r="A161" s="209"/>
      <c r="B161" s="209" t="s">
        <v>80</v>
      </c>
      <c r="C161" s="209" t="s">
        <v>435</v>
      </c>
      <c r="D161" s="209" t="s">
        <v>762</v>
      </c>
      <c r="E161" s="209"/>
      <c r="F161" s="209"/>
      <c r="G161" s="210" t="s">
        <v>763</v>
      </c>
      <c r="H161" s="210" t="s">
        <v>763</v>
      </c>
      <c r="I161" s="209" t="s">
        <v>84</v>
      </c>
      <c r="J161" s="209" t="s">
        <v>96</v>
      </c>
      <c r="K161" s="209" t="s">
        <v>97</v>
      </c>
      <c r="L161" s="209" t="s">
        <v>150</v>
      </c>
      <c r="M161" s="209" t="s">
        <v>764</v>
      </c>
      <c r="N161" s="209" t="s">
        <v>733</v>
      </c>
      <c r="O161" s="208" t="s">
        <v>99</v>
      </c>
      <c r="P161" s="211" t="s">
        <v>765</v>
      </c>
      <c r="Q161" s="209">
        <v>1</v>
      </c>
      <c r="R161" s="208"/>
      <c r="S161" s="208">
        <v>44.0437</v>
      </c>
      <c r="T161" s="208" t="s">
        <v>91</v>
      </c>
      <c r="U161" s="208">
        <f t="shared" si="67"/>
        <v>44.0437</v>
      </c>
      <c r="V161" s="208">
        <f t="shared" si="68"/>
        <v>0</v>
      </c>
      <c r="W161" s="208">
        <v>0</v>
      </c>
      <c r="X161" s="208">
        <v>0</v>
      </c>
      <c r="Y161" s="208">
        <v>0</v>
      </c>
      <c r="Z161" s="208">
        <v>44.0437</v>
      </c>
      <c r="AA161" s="208"/>
      <c r="AB161" s="208"/>
      <c r="AC161" s="208"/>
      <c r="AD161" s="208">
        <v>87</v>
      </c>
      <c r="AE161" s="208">
        <v>435</v>
      </c>
      <c r="AF161" s="208">
        <v>57</v>
      </c>
      <c r="AG161" s="208">
        <v>260</v>
      </c>
      <c r="AH161" s="208">
        <v>1</v>
      </c>
      <c r="AI161" s="208">
        <v>0</v>
      </c>
      <c r="AJ161" s="209">
        <v>2024.02</v>
      </c>
      <c r="AK161" s="209">
        <v>2024.12</v>
      </c>
      <c r="AL161" s="211" t="s">
        <v>766</v>
      </c>
      <c r="AM161" s="211" t="s">
        <v>767</v>
      </c>
      <c r="AN161" s="208"/>
      <c r="AO161" s="208"/>
      <c r="AP161" s="306"/>
      <c r="AQ161" s="233"/>
      <c r="AR161" s="233"/>
      <c r="AS161" s="233"/>
      <c r="AT161" s="208"/>
      <c r="AU161" s="233"/>
      <c r="AV161" s="233"/>
      <c r="AW161" s="319"/>
      <c r="AX161" s="319"/>
      <c r="AY161" s="306"/>
      <c r="AZ161" s="236"/>
      <c r="BA161" s="319"/>
      <c r="BB161" s="306"/>
      <c r="BC161" s="236"/>
      <c r="BD161" s="320"/>
      <c r="BE161" s="254"/>
      <c r="BF161" s="236"/>
      <c r="BG161" s="320"/>
      <c r="BH161" s="254"/>
      <c r="BI161" s="236"/>
      <c r="BJ161" s="250"/>
      <c r="BK161" s="233"/>
      <c r="BL161" s="250"/>
      <c r="BM161" s="250"/>
      <c r="BN161" s="233"/>
      <c r="BO161" s="233"/>
      <c r="BP161" s="306"/>
      <c r="BQ161" s="306"/>
      <c r="BR161" s="306"/>
      <c r="BS161" s="235"/>
    </row>
    <row r="162" s="195" customFormat="1" ht="92" customHeight="1" spans="1:71">
      <c r="A162" s="209"/>
      <c r="B162" s="209" t="s">
        <v>80</v>
      </c>
      <c r="C162" s="209" t="s">
        <v>631</v>
      </c>
      <c r="D162" s="209" t="s">
        <v>644</v>
      </c>
      <c r="E162" s="209"/>
      <c r="F162" s="209"/>
      <c r="G162" s="210" t="s">
        <v>768</v>
      </c>
      <c r="H162" s="210" t="s">
        <v>768</v>
      </c>
      <c r="I162" s="209" t="s">
        <v>84</v>
      </c>
      <c r="J162" s="209" t="s">
        <v>96</v>
      </c>
      <c r="K162" s="209" t="s">
        <v>97</v>
      </c>
      <c r="L162" s="209" t="s">
        <v>150</v>
      </c>
      <c r="M162" s="209" t="s">
        <v>769</v>
      </c>
      <c r="N162" s="209" t="s">
        <v>733</v>
      </c>
      <c r="O162" s="208" t="s">
        <v>99</v>
      </c>
      <c r="P162" s="211" t="s">
        <v>770</v>
      </c>
      <c r="Q162" s="209">
        <v>1</v>
      </c>
      <c r="R162" s="208"/>
      <c r="S162" s="208">
        <v>20.9706</v>
      </c>
      <c r="T162" s="208" t="s">
        <v>91</v>
      </c>
      <c r="U162" s="208">
        <f t="shared" si="67"/>
        <v>20.9706</v>
      </c>
      <c r="V162" s="208">
        <f t="shared" si="68"/>
        <v>0</v>
      </c>
      <c r="W162" s="208">
        <v>0</v>
      </c>
      <c r="X162" s="208">
        <v>0</v>
      </c>
      <c r="Y162" s="208">
        <v>0</v>
      </c>
      <c r="Z162" s="208">
        <v>20.9706</v>
      </c>
      <c r="AA162" s="208"/>
      <c r="AB162" s="208"/>
      <c r="AC162" s="208"/>
      <c r="AD162" s="208">
        <v>59</v>
      </c>
      <c r="AE162" s="208">
        <v>286</v>
      </c>
      <c r="AF162" s="208">
        <v>10</v>
      </c>
      <c r="AG162" s="208">
        <v>47</v>
      </c>
      <c r="AH162" s="208">
        <v>0</v>
      </c>
      <c r="AI162" s="208">
        <v>1</v>
      </c>
      <c r="AJ162" s="209">
        <v>2024.03</v>
      </c>
      <c r="AK162" s="209">
        <v>2024.12</v>
      </c>
      <c r="AL162" s="211" t="s">
        <v>771</v>
      </c>
      <c r="AM162" s="211" t="s">
        <v>772</v>
      </c>
      <c r="AN162" s="208"/>
      <c r="AO162" s="208"/>
      <c r="AP162" s="306"/>
      <c r="AQ162" s="233"/>
      <c r="AR162" s="233"/>
      <c r="AS162" s="233"/>
      <c r="AT162" s="208"/>
      <c r="AU162" s="233"/>
      <c r="AV162" s="233"/>
      <c r="AW162" s="319"/>
      <c r="AX162" s="319"/>
      <c r="AY162" s="306"/>
      <c r="AZ162" s="236"/>
      <c r="BA162" s="319"/>
      <c r="BB162" s="306"/>
      <c r="BC162" s="236"/>
      <c r="BD162" s="320"/>
      <c r="BE162" s="254"/>
      <c r="BF162" s="236"/>
      <c r="BG162" s="320"/>
      <c r="BH162" s="254"/>
      <c r="BI162" s="236"/>
      <c r="BJ162" s="250"/>
      <c r="BK162" s="233"/>
      <c r="BL162" s="250"/>
      <c r="BM162" s="250"/>
      <c r="BN162" s="233"/>
      <c r="BO162" s="233"/>
      <c r="BP162" s="306"/>
      <c r="BQ162" s="306"/>
      <c r="BR162" s="306"/>
      <c r="BS162" s="235"/>
    </row>
    <row r="163" s="195" customFormat="1" ht="92" customHeight="1" spans="1:71">
      <c r="A163" s="209"/>
      <c r="B163" s="209" t="s">
        <v>80</v>
      </c>
      <c r="C163" s="209" t="s">
        <v>435</v>
      </c>
      <c r="D163" s="209" t="s">
        <v>773</v>
      </c>
      <c r="E163" s="209"/>
      <c r="F163" s="209"/>
      <c r="G163" s="210" t="s">
        <v>774</v>
      </c>
      <c r="H163" s="210" t="s">
        <v>774</v>
      </c>
      <c r="I163" s="209" t="s">
        <v>135</v>
      </c>
      <c r="J163" s="209" t="s">
        <v>136</v>
      </c>
      <c r="K163" s="209" t="s">
        <v>144</v>
      </c>
      <c r="L163" s="209" t="s">
        <v>86</v>
      </c>
      <c r="M163" s="209" t="s">
        <v>138</v>
      </c>
      <c r="N163" s="209" t="s">
        <v>733</v>
      </c>
      <c r="O163" s="208" t="s">
        <v>112</v>
      </c>
      <c r="P163" s="211" t="s">
        <v>775</v>
      </c>
      <c r="Q163" s="209">
        <v>1</v>
      </c>
      <c r="R163" s="208"/>
      <c r="S163" s="208">
        <v>70</v>
      </c>
      <c r="T163" s="208" t="s">
        <v>91</v>
      </c>
      <c r="U163" s="208">
        <f t="shared" si="67"/>
        <v>70</v>
      </c>
      <c r="V163" s="208">
        <f t="shared" si="68"/>
        <v>70</v>
      </c>
      <c r="W163" s="208">
        <v>0</v>
      </c>
      <c r="X163" s="208">
        <v>0</v>
      </c>
      <c r="Y163" s="208">
        <v>70</v>
      </c>
      <c r="Z163" s="208">
        <v>0</v>
      </c>
      <c r="AA163" s="208"/>
      <c r="AB163" s="208"/>
      <c r="AC163" s="208"/>
      <c r="AD163" s="208">
        <v>111</v>
      </c>
      <c r="AE163" s="208">
        <v>509</v>
      </c>
      <c r="AF163" s="208">
        <v>90</v>
      </c>
      <c r="AG163" s="208">
        <v>409</v>
      </c>
      <c r="AH163" s="208">
        <v>1</v>
      </c>
      <c r="AI163" s="208"/>
      <c r="AJ163" s="209">
        <v>2025.03</v>
      </c>
      <c r="AK163" s="209">
        <v>2025.12</v>
      </c>
      <c r="AL163" s="211" t="s">
        <v>776</v>
      </c>
      <c r="AM163" s="211" t="s">
        <v>777</v>
      </c>
      <c r="AN163" s="208"/>
      <c r="AO163" s="208"/>
      <c r="AP163" s="306"/>
      <c r="AQ163" s="233"/>
      <c r="AR163" s="233"/>
      <c r="AS163" s="233"/>
      <c r="AT163" s="208"/>
      <c r="AU163" s="233"/>
      <c r="AV163" s="233"/>
      <c r="AW163" s="319"/>
      <c r="AX163" s="319"/>
      <c r="AY163" s="306"/>
      <c r="AZ163" s="236"/>
      <c r="BA163" s="319"/>
      <c r="BB163" s="306"/>
      <c r="BC163" s="236"/>
      <c r="BD163" s="320"/>
      <c r="BE163" s="254"/>
      <c r="BF163" s="236"/>
      <c r="BG163" s="320"/>
      <c r="BH163" s="254"/>
      <c r="BI163" s="236"/>
      <c r="BJ163" s="250"/>
      <c r="BK163" s="233"/>
      <c r="BL163" s="250"/>
      <c r="BM163" s="250"/>
      <c r="BN163" s="233"/>
      <c r="BO163" s="233"/>
      <c r="BP163" s="306"/>
      <c r="BQ163" s="306"/>
      <c r="BR163" s="306"/>
      <c r="BS163" s="235"/>
    </row>
    <row r="164" s="195" customFormat="1" ht="61" customHeight="1" spans="1:71">
      <c r="A164" s="209"/>
      <c r="B164" s="209" t="s">
        <v>80</v>
      </c>
      <c r="C164" s="209" t="s">
        <v>675</v>
      </c>
      <c r="D164" s="209" t="s">
        <v>82</v>
      </c>
      <c r="E164" s="209"/>
      <c r="F164" s="209"/>
      <c r="G164" s="210" t="s">
        <v>778</v>
      </c>
      <c r="H164" s="210" t="s">
        <v>778</v>
      </c>
      <c r="I164" s="209" t="s">
        <v>187</v>
      </c>
      <c r="J164" s="209" t="s">
        <v>188</v>
      </c>
      <c r="K164" s="209" t="s">
        <v>188</v>
      </c>
      <c r="L164" s="209" t="s">
        <v>86</v>
      </c>
      <c r="M164" s="209" t="s">
        <v>87</v>
      </c>
      <c r="N164" s="209" t="s">
        <v>733</v>
      </c>
      <c r="O164" s="209" t="s">
        <v>189</v>
      </c>
      <c r="P164" s="209" t="s">
        <v>190</v>
      </c>
      <c r="Q164" s="209">
        <v>1</v>
      </c>
      <c r="R164" s="208"/>
      <c r="S164" s="208">
        <v>70</v>
      </c>
      <c r="T164" s="208" t="s">
        <v>65</v>
      </c>
      <c r="U164" s="208">
        <f t="shared" si="67"/>
        <v>70</v>
      </c>
      <c r="V164" s="208">
        <f t="shared" si="68"/>
        <v>0</v>
      </c>
      <c r="W164" s="233"/>
      <c r="X164" s="233"/>
      <c r="Y164" s="233"/>
      <c r="Z164" s="233"/>
      <c r="AA164" s="233"/>
      <c r="AB164" s="233">
        <v>70</v>
      </c>
      <c r="AC164" s="208"/>
      <c r="AD164" s="233">
        <v>808</v>
      </c>
      <c r="AE164" s="233">
        <v>3480</v>
      </c>
      <c r="AF164" s="233">
        <v>400</v>
      </c>
      <c r="AG164" s="233">
        <v>1723</v>
      </c>
      <c r="AH164" s="233">
        <v>4</v>
      </c>
      <c r="AI164" s="233">
        <v>3</v>
      </c>
      <c r="AJ164" s="209">
        <v>2025.03</v>
      </c>
      <c r="AK164" s="209">
        <v>2025.12</v>
      </c>
      <c r="AL164" s="210" t="s">
        <v>191</v>
      </c>
      <c r="AM164" s="210" t="s">
        <v>192</v>
      </c>
      <c r="AN164" s="209"/>
      <c r="AO164" s="209"/>
      <c r="AP164" s="306"/>
      <c r="AQ164" s="233"/>
      <c r="AR164" s="233"/>
      <c r="AS164" s="233"/>
      <c r="AT164" s="233"/>
      <c r="AU164" s="233"/>
      <c r="AV164" s="233"/>
      <c r="AW164" s="306"/>
      <c r="AX164" s="306"/>
      <c r="AY164" s="306"/>
      <c r="AZ164" s="236"/>
      <c r="BA164" s="306"/>
      <c r="BB164" s="233"/>
      <c r="BC164" s="236"/>
      <c r="BD164" s="254"/>
      <c r="BE164" s="254"/>
      <c r="BF164" s="236"/>
      <c r="BG164" s="254"/>
      <c r="BH164" s="254"/>
      <c r="BI164" s="236"/>
      <c r="BJ164" s="250"/>
      <c r="BK164" s="233"/>
      <c r="BL164" s="250"/>
      <c r="BM164" s="250"/>
      <c r="BN164" s="233"/>
      <c r="BO164" s="233"/>
      <c r="BP164" s="233"/>
      <c r="BQ164" s="233"/>
      <c r="BR164" s="233"/>
      <c r="BS164" s="254"/>
    </row>
    <row r="165" s="194" customFormat="1" ht="30" customHeight="1" spans="1:71">
      <c r="A165" s="298"/>
      <c r="B165" s="298"/>
      <c r="C165" s="299"/>
      <c r="D165" s="299"/>
      <c r="E165" s="299"/>
      <c r="F165" s="299"/>
      <c r="G165" s="299" t="s">
        <v>779</v>
      </c>
      <c r="H165" s="299" t="s">
        <v>779</v>
      </c>
      <c r="I165" s="299"/>
      <c r="J165" s="299"/>
      <c r="K165" s="299"/>
      <c r="L165" s="299"/>
      <c r="M165" s="299"/>
      <c r="N165" s="301"/>
      <c r="O165" s="301"/>
      <c r="P165" s="301"/>
      <c r="Q165" s="299">
        <f t="shared" ref="Q165:S165" si="69">SUM(Q166:Q214)</f>
        <v>49</v>
      </c>
      <c r="R165" s="301">
        <f t="shared" si="69"/>
        <v>0</v>
      </c>
      <c r="S165" s="301">
        <f t="shared" si="69"/>
        <v>9299.823043</v>
      </c>
      <c r="T165" s="301"/>
      <c r="U165" s="301">
        <f t="shared" ref="U165:AB165" si="70">SUM(U166:U214)</f>
        <v>5956.558221</v>
      </c>
      <c r="V165" s="301">
        <f t="shared" si="70"/>
        <v>3507.678199</v>
      </c>
      <c r="W165" s="301">
        <f t="shared" si="70"/>
        <v>3507.678199</v>
      </c>
      <c r="X165" s="301">
        <f t="shared" si="70"/>
        <v>0</v>
      </c>
      <c r="Y165" s="301">
        <f t="shared" si="70"/>
        <v>0</v>
      </c>
      <c r="Z165" s="301">
        <f t="shared" si="70"/>
        <v>2153.500022</v>
      </c>
      <c r="AA165" s="301">
        <f t="shared" si="70"/>
        <v>0</v>
      </c>
      <c r="AB165" s="301">
        <f t="shared" si="70"/>
        <v>295.38</v>
      </c>
      <c r="AC165" s="301"/>
      <c r="AD165" s="299"/>
      <c r="AE165" s="299"/>
      <c r="AF165" s="299"/>
      <c r="AG165" s="299"/>
      <c r="AH165" s="299"/>
      <c r="AI165" s="299"/>
      <c r="AJ165" s="299"/>
      <c r="AK165" s="299"/>
      <c r="AL165" s="299"/>
      <c r="AM165" s="299"/>
      <c r="AN165" s="299"/>
      <c r="AO165" s="305"/>
      <c r="AP165" s="299">
        <f t="shared" ref="AP165:AT165" si="71">SUM(AP166:AP214)</f>
        <v>0</v>
      </c>
      <c r="AQ165" s="299">
        <f t="shared" si="71"/>
        <v>0</v>
      </c>
      <c r="AR165" s="299">
        <f t="shared" si="71"/>
        <v>0</v>
      </c>
      <c r="AS165" s="299">
        <f t="shared" si="71"/>
        <v>0</v>
      </c>
      <c r="AT165" s="299">
        <f t="shared" si="71"/>
        <v>0</v>
      </c>
      <c r="AU165" s="299"/>
      <c r="AV165" s="299">
        <f>SUM(AV166:AV214)</f>
        <v>0</v>
      </c>
      <c r="AW165" s="308"/>
      <c r="AX165" s="308"/>
      <c r="AY165" s="299">
        <f>SUM(AY166:AY214)</f>
        <v>0</v>
      </c>
      <c r="AZ165" s="308">
        <f>AY165/Q165</f>
        <v>0</v>
      </c>
      <c r="BA165" s="299"/>
      <c r="BB165" s="299">
        <f>SUM(BB166:BB214)</f>
        <v>0</v>
      </c>
      <c r="BC165" s="309">
        <f>BB165/Q165</f>
        <v>0</v>
      </c>
      <c r="BD165" s="299"/>
      <c r="BE165" s="299">
        <f>SUM(BE166:BE214)</f>
        <v>0</v>
      </c>
      <c r="BF165" s="308">
        <f>BE165/Q165</f>
        <v>0</v>
      </c>
      <c r="BG165" s="299"/>
      <c r="BH165" s="299">
        <f>SUM(BH166:BH214)</f>
        <v>0</v>
      </c>
      <c r="BI165" s="308">
        <f>BH165/Q165</f>
        <v>0</v>
      </c>
      <c r="BJ165" s="313"/>
      <c r="BK165" s="299">
        <f t="shared" ref="BK165:BR165" si="72">SUM(BK166:BK214)</f>
        <v>0</v>
      </c>
      <c r="BL165" s="299"/>
      <c r="BM165" s="299"/>
      <c r="BN165" s="299">
        <f t="shared" si="72"/>
        <v>0</v>
      </c>
      <c r="BO165" s="299">
        <f t="shared" si="72"/>
        <v>0</v>
      </c>
      <c r="BP165" s="299">
        <f t="shared" si="72"/>
        <v>0</v>
      </c>
      <c r="BQ165" s="299">
        <f t="shared" si="72"/>
        <v>0</v>
      </c>
      <c r="BR165" s="299">
        <f t="shared" si="72"/>
        <v>0</v>
      </c>
      <c r="BS165" s="299"/>
    </row>
    <row r="166" s="195" customFormat="1" ht="92" customHeight="1" spans="1:71">
      <c r="A166" s="209"/>
      <c r="B166" s="209" t="s">
        <v>80</v>
      </c>
      <c r="C166" s="209" t="s">
        <v>675</v>
      </c>
      <c r="D166" s="209" t="s">
        <v>82</v>
      </c>
      <c r="E166" s="208"/>
      <c r="F166" s="209"/>
      <c r="G166" s="210" t="s">
        <v>780</v>
      </c>
      <c r="H166" s="210" t="s">
        <v>780</v>
      </c>
      <c r="I166" s="209" t="s">
        <v>84</v>
      </c>
      <c r="J166" s="209" t="s">
        <v>781</v>
      </c>
      <c r="K166" s="209" t="s">
        <v>781</v>
      </c>
      <c r="L166" s="209" t="s">
        <v>86</v>
      </c>
      <c r="M166" s="209" t="s">
        <v>87</v>
      </c>
      <c r="N166" s="209" t="s">
        <v>782</v>
      </c>
      <c r="O166" s="208" t="s">
        <v>783</v>
      </c>
      <c r="P166" s="210" t="s">
        <v>784</v>
      </c>
      <c r="Q166" s="209">
        <v>1</v>
      </c>
      <c r="R166" s="208"/>
      <c r="S166" s="208">
        <v>600</v>
      </c>
      <c r="T166" s="208" t="s">
        <v>91</v>
      </c>
      <c r="U166" s="208">
        <f t="shared" ref="U166:U214" si="73">V166+Z166+AA166+AB166</f>
        <v>400</v>
      </c>
      <c r="V166" s="208">
        <f t="shared" ref="V166:V214" si="74">W166+X166+Y166</f>
        <v>400</v>
      </c>
      <c r="W166" s="208">
        <v>400</v>
      </c>
      <c r="X166" s="208">
        <v>0</v>
      </c>
      <c r="Y166" s="208">
        <v>0</v>
      </c>
      <c r="Z166" s="208">
        <v>0</v>
      </c>
      <c r="AA166" s="208"/>
      <c r="AB166" s="208"/>
      <c r="AC166" s="208"/>
      <c r="AD166" s="208">
        <v>3459</v>
      </c>
      <c r="AE166" s="208"/>
      <c r="AF166" s="208">
        <v>3459</v>
      </c>
      <c r="AG166" s="208"/>
      <c r="AH166" s="208">
        <v>44</v>
      </c>
      <c r="AI166" s="208">
        <v>50</v>
      </c>
      <c r="AJ166" s="209">
        <v>2025.03</v>
      </c>
      <c r="AK166" s="209">
        <v>2025.12</v>
      </c>
      <c r="AL166" s="211" t="s">
        <v>785</v>
      </c>
      <c r="AM166" s="211" t="s">
        <v>786</v>
      </c>
      <c r="AN166" s="208"/>
      <c r="AO166" s="208"/>
      <c r="AP166" s="306"/>
      <c r="AQ166" s="233"/>
      <c r="AR166" s="233"/>
      <c r="AS166" s="233"/>
      <c r="AT166" s="208"/>
      <c r="AU166" s="233"/>
      <c r="AV166" s="233"/>
      <c r="AW166" s="306"/>
      <c r="AX166" s="306"/>
      <c r="AY166" s="306"/>
      <c r="AZ166" s="312"/>
      <c r="BA166" s="306"/>
      <c r="BB166" s="306"/>
      <c r="BC166" s="312"/>
      <c r="BD166" s="306"/>
      <c r="BE166" s="306"/>
      <c r="BF166" s="312"/>
      <c r="BG166" s="306"/>
      <c r="BH166" s="306"/>
      <c r="BI166" s="312"/>
      <c r="BJ166" s="250"/>
      <c r="BK166" s="233"/>
      <c r="BL166" s="250"/>
      <c r="BM166" s="250"/>
      <c r="BN166" s="233"/>
      <c r="BO166" s="233"/>
      <c r="BP166" s="306"/>
      <c r="BQ166" s="306"/>
      <c r="BR166" s="306"/>
      <c r="BS166" s="254"/>
    </row>
    <row r="167" s="195" customFormat="1" ht="92" customHeight="1" spans="1:71">
      <c r="A167" s="209"/>
      <c r="B167" s="209" t="s">
        <v>80</v>
      </c>
      <c r="C167" s="209" t="s">
        <v>675</v>
      </c>
      <c r="D167" s="209" t="s">
        <v>82</v>
      </c>
      <c r="E167" s="208"/>
      <c r="F167" s="209"/>
      <c r="G167" s="210" t="s">
        <v>787</v>
      </c>
      <c r="H167" s="210" t="s">
        <v>787</v>
      </c>
      <c r="I167" s="209" t="s">
        <v>84</v>
      </c>
      <c r="J167" s="209" t="s">
        <v>788</v>
      </c>
      <c r="K167" s="209" t="s">
        <v>788</v>
      </c>
      <c r="L167" s="209" t="s">
        <v>86</v>
      </c>
      <c r="M167" s="209" t="s">
        <v>789</v>
      </c>
      <c r="N167" s="209" t="s">
        <v>782</v>
      </c>
      <c r="O167" s="208" t="s">
        <v>790</v>
      </c>
      <c r="P167" s="210" t="s">
        <v>791</v>
      </c>
      <c r="Q167" s="209">
        <v>1</v>
      </c>
      <c r="R167" s="208"/>
      <c r="S167" s="208">
        <v>5.8</v>
      </c>
      <c r="T167" s="208" t="s">
        <v>91</v>
      </c>
      <c r="U167" s="208">
        <f t="shared" si="73"/>
        <v>5.8</v>
      </c>
      <c r="V167" s="208">
        <f t="shared" si="74"/>
        <v>0</v>
      </c>
      <c r="W167" s="208">
        <v>0</v>
      </c>
      <c r="X167" s="208">
        <v>0</v>
      </c>
      <c r="Y167" s="208">
        <v>0</v>
      </c>
      <c r="Z167" s="208">
        <v>5.8</v>
      </c>
      <c r="AA167" s="208"/>
      <c r="AB167" s="208"/>
      <c r="AC167" s="208"/>
      <c r="AD167" s="208">
        <v>400</v>
      </c>
      <c r="AE167" s="208">
        <v>1200</v>
      </c>
      <c r="AF167" s="208">
        <v>30</v>
      </c>
      <c r="AG167" s="208">
        <v>95</v>
      </c>
      <c r="AH167" s="208">
        <v>44</v>
      </c>
      <c r="AI167" s="208">
        <v>55</v>
      </c>
      <c r="AJ167" s="209">
        <v>2025.03</v>
      </c>
      <c r="AK167" s="209">
        <v>2025.12</v>
      </c>
      <c r="AL167" s="211" t="s">
        <v>792</v>
      </c>
      <c r="AM167" s="211" t="s">
        <v>793</v>
      </c>
      <c r="AN167" s="208"/>
      <c r="AO167" s="208"/>
      <c r="AP167" s="306"/>
      <c r="AQ167" s="233"/>
      <c r="AR167" s="233"/>
      <c r="AS167" s="233"/>
      <c r="AT167" s="208"/>
      <c r="AU167" s="233"/>
      <c r="AV167" s="233"/>
      <c r="AW167" s="306"/>
      <c r="AX167" s="306"/>
      <c r="AY167" s="306"/>
      <c r="AZ167" s="312"/>
      <c r="BA167" s="306"/>
      <c r="BB167" s="306"/>
      <c r="BC167" s="312"/>
      <c r="BD167" s="306"/>
      <c r="BE167" s="306"/>
      <c r="BF167" s="312"/>
      <c r="BG167" s="306"/>
      <c r="BH167" s="306"/>
      <c r="BI167" s="312"/>
      <c r="BJ167" s="250"/>
      <c r="BK167" s="233"/>
      <c r="BL167" s="250"/>
      <c r="BM167" s="250"/>
      <c r="BN167" s="233"/>
      <c r="BO167" s="233"/>
      <c r="BP167" s="306"/>
      <c r="BQ167" s="306"/>
      <c r="BR167" s="306"/>
      <c r="BS167" s="254"/>
    </row>
    <row r="168" s="195" customFormat="1" ht="92" customHeight="1" spans="1:71">
      <c r="A168" s="209"/>
      <c r="B168" s="209" t="s">
        <v>80</v>
      </c>
      <c r="C168" s="209" t="s">
        <v>675</v>
      </c>
      <c r="D168" s="209" t="s">
        <v>82</v>
      </c>
      <c r="E168" s="208"/>
      <c r="F168" s="209"/>
      <c r="G168" s="210" t="s">
        <v>794</v>
      </c>
      <c r="H168" s="210" t="s">
        <v>794</v>
      </c>
      <c r="I168" s="209" t="s">
        <v>84</v>
      </c>
      <c r="J168" s="209" t="s">
        <v>788</v>
      </c>
      <c r="K168" s="209" t="s">
        <v>788</v>
      </c>
      <c r="L168" s="209" t="s">
        <v>86</v>
      </c>
      <c r="M168" s="209" t="s">
        <v>795</v>
      </c>
      <c r="N168" s="209" t="s">
        <v>782</v>
      </c>
      <c r="O168" s="208" t="s">
        <v>796</v>
      </c>
      <c r="P168" s="210" t="s">
        <v>797</v>
      </c>
      <c r="Q168" s="209">
        <v>1</v>
      </c>
      <c r="R168" s="208"/>
      <c r="S168" s="208">
        <v>300</v>
      </c>
      <c r="T168" s="208" t="s">
        <v>159</v>
      </c>
      <c r="U168" s="208">
        <f t="shared" si="73"/>
        <v>145.38</v>
      </c>
      <c r="V168" s="208">
        <f t="shared" si="74"/>
        <v>0</v>
      </c>
      <c r="W168" s="208">
        <v>0</v>
      </c>
      <c r="X168" s="208">
        <v>0</v>
      </c>
      <c r="Y168" s="208">
        <v>0</v>
      </c>
      <c r="Z168" s="208">
        <v>50</v>
      </c>
      <c r="AA168" s="208"/>
      <c r="AB168" s="208">
        <v>95.3799999999998</v>
      </c>
      <c r="AC168" s="208"/>
      <c r="AD168" s="208">
        <v>220</v>
      </c>
      <c r="AE168" s="208">
        <v>860</v>
      </c>
      <c r="AF168" s="208">
        <v>40</v>
      </c>
      <c r="AG168" s="208">
        <v>200</v>
      </c>
      <c r="AH168" s="208">
        <v>8</v>
      </c>
      <c r="AI168" s="208">
        <v>3</v>
      </c>
      <c r="AJ168" s="209">
        <v>2025.03</v>
      </c>
      <c r="AK168" s="209">
        <v>2025.06</v>
      </c>
      <c r="AL168" s="211" t="s">
        <v>798</v>
      </c>
      <c r="AM168" s="211" t="s">
        <v>799</v>
      </c>
      <c r="AN168" s="208"/>
      <c r="AO168" s="208"/>
      <c r="AP168" s="306"/>
      <c r="AQ168" s="233"/>
      <c r="AR168" s="233"/>
      <c r="AS168" s="233"/>
      <c r="AT168" s="208"/>
      <c r="AU168" s="233"/>
      <c r="AV168" s="233"/>
      <c r="AW168" s="306"/>
      <c r="AX168" s="306"/>
      <c r="AY168" s="306"/>
      <c r="AZ168" s="312"/>
      <c r="BA168" s="306"/>
      <c r="BB168" s="306"/>
      <c r="BC168" s="312"/>
      <c r="BD168" s="306"/>
      <c r="BE168" s="306"/>
      <c r="BF168" s="312"/>
      <c r="BG168" s="306"/>
      <c r="BH168" s="306"/>
      <c r="BI168" s="312"/>
      <c r="BJ168" s="250"/>
      <c r="BK168" s="233"/>
      <c r="BL168" s="250"/>
      <c r="BM168" s="250"/>
      <c r="BN168" s="233"/>
      <c r="BO168" s="233"/>
      <c r="BP168" s="306"/>
      <c r="BQ168" s="306"/>
      <c r="BR168" s="306"/>
      <c r="BS168" s="254"/>
    </row>
    <row r="169" s="195" customFormat="1" ht="92" customHeight="1" spans="1:71">
      <c r="A169" s="209"/>
      <c r="B169" s="209" t="s">
        <v>80</v>
      </c>
      <c r="C169" s="209" t="s">
        <v>675</v>
      </c>
      <c r="D169" s="209" t="s">
        <v>82</v>
      </c>
      <c r="E169" s="208"/>
      <c r="F169" s="209"/>
      <c r="G169" s="210" t="s">
        <v>800</v>
      </c>
      <c r="H169" s="210" t="s">
        <v>800</v>
      </c>
      <c r="I169" s="209" t="s">
        <v>84</v>
      </c>
      <c r="J169" s="209" t="s">
        <v>788</v>
      </c>
      <c r="K169" s="209" t="s">
        <v>788</v>
      </c>
      <c r="L169" s="209" t="s">
        <v>86</v>
      </c>
      <c r="M169" s="209" t="s">
        <v>801</v>
      </c>
      <c r="N169" s="209" t="s">
        <v>782</v>
      </c>
      <c r="O169" s="208" t="s">
        <v>802</v>
      </c>
      <c r="P169" s="210" t="s">
        <v>803</v>
      </c>
      <c r="Q169" s="209">
        <v>1</v>
      </c>
      <c r="R169" s="208"/>
      <c r="S169" s="208">
        <v>120</v>
      </c>
      <c r="T169" s="208" t="s">
        <v>91</v>
      </c>
      <c r="U169" s="208">
        <f t="shared" si="73"/>
        <v>60</v>
      </c>
      <c r="V169" s="208">
        <f t="shared" si="74"/>
        <v>0</v>
      </c>
      <c r="W169" s="208">
        <v>0</v>
      </c>
      <c r="X169" s="208">
        <v>0</v>
      </c>
      <c r="Y169" s="208">
        <v>0</v>
      </c>
      <c r="Z169" s="208">
        <v>60</v>
      </c>
      <c r="AA169" s="208"/>
      <c r="AB169" s="208"/>
      <c r="AC169" s="208"/>
      <c r="AD169" s="208">
        <v>151</v>
      </c>
      <c r="AE169" s="208">
        <v>584</v>
      </c>
      <c r="AF169" s="208">
        <v>15</v>
      </c>
      <c r="AG169" s="208">
        <v>51</v>
      </c>
      <c r="AH169" s="208">
        <v>5</v>
      </c>
      <c r="AI169" s="208">
        <v>12</v>
      </c>
      <c r="AJ169" s="209">
        <v>2025.03</v>
      </c>
      <c r="AK169" s="209">
        <v>2025.06</v>
      </c>
      <c r="AL169" s="211" t="s">
        <v>804</v>
      </c>
      <c r="AM169" s="211" t="s">
        <v>805</v>
      </c>
      <c r="AN169" s="208"/>
      <c r="AO169" s="208"/>
      <c r="AP169" s="306"/>
      <c r="AQ169" s="233"/>
      <c r="AR169" s="233"/>
      <c r="AS169" s="233"/>
      <c r="AT169" s="208"/>
      <c r="AU169" s="233"/>
      <c r="AV169" s="233"/>
      <c r="AW169" s="306"/>
      <c r="AX169" s="306"/>
      <c r="AY169" s="306"/>
      <c r="AZ169" s="312"/>
      <c r="BA169" s="306"/>
      <c r="BB169" s="306"/>
      <c r="BC169" s="312"/>
      <c r="BD169" s="306"/>
      <c r="BE169" s="306"/>
      <c r="BF169" s="312"/>
      <c r="BG169" s="306"/>
      <c r="BH169" s="306"/>
      <c r="BI169" s="312"/>
      <c r="BJ169" s="250"/>
      <c r="BK169" s="233"/>
      <c r="BL169" s="250"/>
      <c r="BM169" s="250"/>
      <c r="BN169" s="233"/>
      <c r="BO169" s="233"/>
      <c r="BP169" s="306"/>
      <c r="BQ169" s="306"/>
      <c r="BR169" s="306"/>
      <c r="BS169" s="254"/>
    </row>
    <row r="170" s="195" customFormat="1" ht="92" customHeight="1" spans="1:71">
      <c r="A170" s="209"/>
      <c r="B170" s="209" t="s">
        <v>80</v>
      </c>
      <c r="C170" s="209" t="s">
        <v>675</v>
      </c>
      <c r="D170" s="209" t="s">
        <v>82</v>
      </c>
      <c r="E170" s="208"/>
      <c r="F170" s="209"/>
      <c r="G170" s="210" t="s">
        <v>806</v>
      </c>
      <c r="H170" s="210" t="s">
        <v>806</v>
      </c>
      <c r="I170" s="209" t="s">
        <v>84</v>
      </c>
      <c r="J170" s="209" t="s">
        <v>788</v>
      </c>
      <c r="K170" s="209" t="s">
        <v>788</v>
      </c>
      <c r="L170" s="209" t="s">
        <v>86</v>
      </c>
      <c r="M170" s="209" t="s">
        <v>807</v>
      </c>
      <c r="N170" s="209" t="s">
        <v>782</v>
      </c>
      <c r="O170" s="208" t="s">
        <v>808</v>
      </c>
      <c r="P170" s="210" t="s">
        <v>809</v>
      </c>
      <c r="Q170" s="209">
        <v>1</v>
      </c>
      <c r="R170" s="208"/>
      <c r="S170" s="208">
        <v>200</v>
      </c>
      <c r="T170" s="208" t="s">
        <v>91</v>
      </c>
      <c r="U170" s="208">
        <f t="shared" si="73"/>
        <v>90</v>
      </c>
      <c r="V170" s="208">
        <f t="shared" si="74"/>
        <v>0</v>
      </c>
      <c r="W170" s="208">
        <v>0</v>
      </c>
      <c r="X170" s="208">
        <v>0</v>
      </c>
      <c r="Y170" s="208">
        <v>0</v>
      </c>
      <c r="Z170" s="208">
        <v>90</v>
      </c>
      <c r="AA170" s="208"/>
      <c r="AB170" s="208"/>
      <c r="AC170" s="208"/>
      <c r="AD170" s="208">
        <v>330</v>
      </c>
      <c r="AE170" s="208">
        <v>1300</v>
      </c>
      <c r="AF170" s="208">
        <v>50</v>
      </c>
      <c r="AG170" s="208">
        <v>210</v>
      </c>
      <c r="AH170" s="208">
        <v>44</v>
      </c>
      <c r="AI170" s="208">
        <v>55</v>
      </c>
      <c r="AJ170" s="209">
        <v>2025.03</v>
      </c>
      <c r="AK170" s="209">
        <v>2025.12</v>
      </c>
      <c r="AL170" s="211" t="s">
        <v>810</v>
      </c>
      <c r="AM170" s="211" t="s">
        <v>811</v>
      </c>
      <c r="AN170" s="208"/>
      <c r="AO170" s="208"/>
      <c r="AP170" s="306"/>
      <c r="AQ170" s="233"/>
      <c r="AR170" s="233"/>
      <c r="AS170" s="233"/>
      <c r="AT170" s="208"/>
      <c r="AU170" s="233"/>
      <c r="AV170" s="233"/>
      <c r="AW170" s="306"/>
      <c r="AX170" s="306"/>
      <c r="AY170" s="306"/>
      <c r="AZ170" s="312"/>
      <c r="BA170" s="306"/>
      <c r="BB170" s="306"/>
      <c r="BC170" s="312"/>
      <c r="BD170" s="306"/>
      <c r="BE170" s="306"/>
      <c r="BF170" s="312"/>
      <c r="BG170" s="306"/>
      <c r="BH170" s="306"/>
      <c r="BI170" s="312"/>
      <c r="BJ170" s="250"/>
      <c r="BK170" s="233"/>
      <c r="BL170" s="250"/>
      <c r="BM170" s="250"/>
      <c r="BN170" s="233"/>
      <c r="BO170" s="233"/>
      <c r="BP170" s="306"/>
      <c r="BQ170" s="306"/>
      <c r="BR170" s="306"/>
      <c r="BS170" s="254"/>
    </row>
    <row r="171" s="195" customFormat="1" ht="92" customHeight="1" spans="1:71">
      <c r="A171" s="209"/>
      <c r="B171" s="209" t="s">
        <v>80</v>
      </c>
      <c r="C171" s="209" t="s">
        <v>675</v>
      </c>
      <c r="D171" s="209" t="s">
        <v>82</v>
      </c>
      <c r="E171" s="208"/>
      <c r="F171" s="209"/>
      <c r="G171" s="210" t="s">
        <v>812</v>
      </c>
      <c r="H171" s="210" t="s">
        <v>812</v>
      </c>
      <c r="I171" s="209" t="s">
        <v>84</v>
      </c>
      <c r="J171" s="209" t="s">
        <v>788</v>
      </c>
      <c r="K171" s="209" t="s">
        <v>788</v>
      </c>
      <c r="L171" s="209" t="s">
        <v>86</v>
      </c>
      <c r="M171" s="209" t="s">
        <v>813</v>
      </c>
      <c r="N171" s="209" t="s">
        <v>782</v>
      </c>
      <c r="O171" s="208" t="s">
        <v>814</v>
      </c>
      <c r="P171" s="210" t="s">
        <v>815</v>
      </c>
      <c r="Q171" s="209">
        <v>1</v>
      </c>
      <c r="R171" s="208"/>
      <c r="S171" s="208">
        <v>120</v>
      </c>
      <c r="T171" s="208" t="s">
        <v>91</v>
      </c>
      <c r="U171" s="208">
        <f t="shared" si="73"/>
        <v>60</v>
      </c>
      <c r="V171" s="208">
        <f t="shared" si="74"/>
        <v>0</v>
      </c>
      <c r="W171" s="208">
        <v>0</v>
      </c>
      <c r="X171" s="208">
        <v>0</v>
      </c>
      <c r="Y171" s="208">
        <v>0</v>
      </c>
      <c r="Z171" s="208">
        <v>60</v>
      </c>
      <c r="AA171" s="208"/>
      <c r="AB171" s="208"/>
      <c r="AC171" s="208"/>
      <c r="AD171" s="208">
        <v>60</v>
      </c>
      <c r="AE171" s="208">
        <v>200</v>
      </c>
      <c r="AF171" s="208">
        <v>10</v>
      </c>
      <c r="AG171" s="208">
        <v>35</v>
      </c>
      <c r="AH171" s="208">
        <v>5</v>
      </c>
      <c r="AI171" s="208">
        <v>10</v>
      </c>
      <c r="AJ171" s="209">
        <v>2025.03</v>
      </c>
      <c r="AK171" s="209">
        <v>2025.1</v>
      </c>
      <c r="AL171" s="211" t="s">
        <v>816</v>
      </c>
      <c r="AM171" s="211" t="s">
        <v>817</v>
      </c>
      <c r="AN171" s="208"/>
      <c r="AO171" s="208"/>
      <c r="AP171" s="306"/>
      <c r="AQ171" s="233"/>
      <c r="AR171" s="233"/>
      <c r="AS171" s="233"/>
      <c r="AT171" s="208"/>
      <c r="AU171" s="233"/>
      <c r="AV171" s="233"/>
      <c r="AW171" s="306"/>
      <c r="AX171" s="306"/>
      <c r="AY171" s="306"/>
      <c r="AZ171" s="312"/>
      <c r="BA171" s="306"/>
      <c r="BB171" s="306"/>
      <c r="BC171" s="312"/>
      <c r="BD171" s="306"/>
      <c r="BE171" s="306"/>
      <c r="BF171" s="312"/>
      <c r="BG171" s="306"/>
      <c r="BH171" s="306"/>
      <c r="BI171" s="312"/>
      <c r="BJ171" s="250"/>
      <c r="BK171" s="233"/>
      <c r="BL171" s="250"/>
      <c r="BM171" s="250"/>
      <c r="BN171" s="233"/>
      <c r="BO171" s="233"/>
      <c r="BP171" s="306"/>
      <c r="BQ171" s="306"/>
      <c r="BR171" s="306"/>
      <c r="BS171" s="254"/>
    </row>
    <row r="172" s="195" customFormat="1" ht="92" customHeight="1" spans="1:71">
      <c r="A172" s="209"/>
      <c r="B172" s="209" t="s">
        <v>80</v>
      </c>
      <c r="C172" s="209" t="s">
        <v>675</v>
      </c>
      <c r="D172" s="209" t="s">
        <v>82</v>
      </c>
      <c r="E172" s="208"/>
      <c r="F172" s="209"/>
      <c r="G172" s="210" t="s">
        <v>818</v>
      </c>
      <c r="H172" s="210" t="s">
        <v>818</v>
      </c>
      <c r="I172" s="209" t="s">
        <v>84</v>
      </c>
      <c r="J172" s="209" t="s">
        <v>788</v>
      </c>
      <c r="K172" s="209" t="s">
        <v>788</v>
      </c>
      <c r="L172" s="209" t="s">
        <v>86</v>
      </c>
      <c r="M172" s="209" t="s">
        <v>819</v>
      </c>
      <c r="N172" s="209" t="s">
        <v>782</v>
      </c>
      <c r="O172" s="208" t="s">
        <v>820</v>
      </c>
      <c r="P172" s="210" t="s">
        <v>821</v>
      </c>
      <c r="Q172" s="209">
        <v>1</v>
      </c>
      <c r="R172" s="208"/>
      <c r="S172" s="208">
        <v>50</v>
      </c>
      <c r="T172" s="208" t="s">
        <v>91</v>
      </c>
      <c r="U172" s="208">
        <f t="shared" si="73"/>
        <v>30</v>
      </c>
      <c r="V172" s="208">
        <f t="shared" si="74"/>
        <v>0</v>
      </c>
      <c r="W172" s="208">
        <v>0</v>
      </c>
      <c r="X172" s="208">
        <v>0</v>
      </c>
      <c r="Y172" s="208">
        <v>0</v>
      </c>
      <c r="Z172" s="208">
        <v>30</v>
      </c>
      <c r="AA172" s="208"/>
      <c r="AB172" s="208"/>
      <c r="AC172" s="208"/>
      <c r="AD172" s="208">
        <v>300</v>
      </c>
      <c r="AE172" s="208">
        <v>1000</v>
      </c>
      <c r="AF172" s="208">
        <v>70</v>
      </c>
      <c r="AG172" s="208">
        <v>245</v>
      </c>
      <c r="AH172" s="208">
        <v>7</v>
      </c>
      <c r="AI172" s="208">
        <v>15</v>
      </c>
      <c r="AJ172" s="209">
        <v>2025.03</v>
      </c>
      <c r="AK172" s="209">
        <v>2025.1</v>
      </c>
      <c r="AL172" s="211" t="s">
        <v>822</v>
      </c>
      <c r="AM172" s="211" t="s">
        <v>823</v>
      </c>
      <c r="AN172" s="208"/>
      <c r="AO172" s="208"/>
      <c r="AP172" s="306"/>
      <c r="AQ172" s="233"/>
      <c r="AR172" s="233"/>
      <c r="AS172" s="233"/>
      <c r="AT172" s="208"/>
      <c r="AU172" s="233"/>
      <c r="AV172" s="233"/>
      <c r="AW172" s="306"/>
      <c r="AX172" s="306"/>
      <c r="AY172" s="306"/>
      <c r="AZ172" s="312"/>
      <c r="BA172" s="306"/>
      <c r="BB172" s="306"/>
      <c r="BC172" s="312"/>
      <c r="BD172" s="306"/>
      <c r="BE172" s="306"/>
      <c r="BF172" s="312"/>
      <c r="BG172" s="306"/>
      <c r="BH172" s="306"/>
      <c r="BI172" s="312"/>
      <c r="BJ172" s="250"/>
      <c r="BK172" s="233"/>
      <c r="BL172" s="250"/>
      <c r="BM172" s="250"/>
      <c r="BN172" s="233"/>
      <c r="BO172" s="233"/>
      <c r="BP172" s="306"/>
      <c r="BQ172" s="306"/>
      <c r="BR172" s="306"/>
      <c r="BS172" s="254"/>
    </row>
    <row r="173" s="195" customFormat="1" ht="92" customHeight="1" spans="1:71">
      <c r="A173" s="209"/>
      <c r="B173" s="209" t="s">
        <v>80</v>
      </c>
      <c r="C173" s="209" t="s">
        <v>675</v>
      </c>
      <c r="D173" s="209"/>
      <c r="E173" s="208"/>
      <c r="F173" s="209"/>
      <c r="G173" s="210" t="s">
        <v>824</v>
      </c>
      <c r="H173" s="210" t="s">
        <v>824</v>
      </c>
      <c r="I173" s="209" t="s">
        <v>84</v>
      </c>
      <c r="J173" s="209" t="s">
        <v>788</v>
      </c>
      <c r="K173" s="209" t="s">
        <v>788</v>
      </c>
      <c r="L173" s="209" t="s">
        <v>86</v>
      </c>
      <c r="M173" s="209" t="s">
        <v>789</v>
      </c>
      <c r="N173" s="209" t="s">
        <v>782</v>
      </c>
      <c r="O173" s="208" t="s">
        <v>825</v>
      </c>
      <c r="P173" s="210" t="s">
        <v>826</v>
      </c>
      <c r="Q173" s="209">
        <v>1</v>
      </c>
      <c r="R173" s="208"/>
      <c r="S173" s="208">
        <v>200</v>
      </c>
      <c r="T173" s="208" t="s">
        <v>65</v>
      </c>
      <c r="U173" s="208">
        <f t="shared" si="73"/>
        <v>100</v>
      </c>
      <c r="V173" s="208">
        <f t="shared" si="74"/>
        <v>0</v>
      </c>
      <c r="W173" s="208"/>
      <c r="X173" s="208"/>
      <c r="Y173" s="208"/>
      <c r="Z173" s="208"/>
      <c r="AA173" s="208"/>
      <c r="AB173" s="208">
        <v>100</v>
      </c>
      <c r="AC173" s="208"/>
      <c r="AD173" s="208">
        <v>188</v>
      </c>
      <c r="AE173" s="208">
        <v>836</v>
      </c>
      <c r="AF173" s="208">
        <v>28</v>
      </c>
      <c r="AG173" s="208">
        <v>116</v>
      </c>
      <c r="AH173" s="208">
        <v>8</v>
      </c>
      <c r="AI173" s="208">
        <v>3</v>
      </c>
      <c r="AJ173" s="209">
        <v>2025.03</v>
      </c>
      <c r="AK173" s="209">
        <v>2025.08</v>
      </c>
      <c r="AL173" s="211" t="s">
        <v>827</v>
      </c>
      <c r="AM173" s="211" t="s">
        <v>828</v>
      </c>
      <c r="AN173" s="208"/>
      <c r="AO173" s="208"/>
      <c r="AP173" s="306"/>
      <c r="AQ173" s="233"/>
      <c r="AR173" s="233"/>
      <c r="AS173" s="233"/>
      <c r="AT173" s="208"/>
      <c r="AU173" s="233"/>
      <c r="AV173" s="233"/>
      <c r="AW173" s="306"/>
      <c r="AX173" s="306"/>
      <c r="AY173" s="306"/>
      <c r="AZ173" s="312"/>
      <c r="BA173" s="306"/>
      <c r="BB173" s="306"/>
      <c r="BC173" s="312"/>
      <c r="BD173" s="306"/>
      <c r="BE173" s="306"/>
      <c r="BF173" s="312"/>
      <c r="BG173" s="306"/>
      <c r="BH173" s="306"/>
      <c r="BI173" s="312"/>
      <c r="BJ173" s="250"/>
      <c r="BK173" s="233"/>
      <c r="BL173" s="250"/>
      <c r="BM173" s="250"/>
      <c r="BN173" s="233"/>
      <c r="BO173" s="233"/>
      <c r="BP173" s="306"/>
      <c r="BQ173" s="306"/>
      <c r="BR173" s="306"/>
      <c r="BS173" s="254"/>
    </row>
    <row r="174" s="195" customFormat="1" ht="92" customHeight="1" spans="1:71">
      <c r="A174" s="209"/>
      <c r="B174" s="209" t="s">
        <v>80</v>
      </c>
      <c r="C174" s="209" t="s">
        <v>675</v>
      </c>
      <c r="D174" s="209"/>
      <c r="E174" s="208"/>
      <c r="F174" s="209"/>
      <c r="G174" s="210" t="s">
        <v>829</v>
      </c>
      <c r="H174" s="210" t="s">
        <v>829</v>
      </c>
      <c r="I174" s="209" t="s">
        <v>84</v>
      </c>
      <c r="J174" s="209" t="s">
        <v>788</v>
      </c>
      <c r="K174" s="209" t="s">
        <v>788</v>
      </c>
      <c r="L174" s="209" t="s">
        <v>86</v>
      </c>
      <c r="M174" s="209" t="s">
        <v>830</v>
      </c>
      <c r="N174" s="209" t="s">
        <v>782</v>
      </c>
      <c r="O174" s="208" t="s">
        <v>831</v>
      </c>
      <c r="P174" s="210" t="s">
        <v>832</v>
      </c>
      <c r="Q174" s="209">
        <v>1</v>
      </c>
      <c r="R174" s="208"/>
      <c r="S174" s="208">
        <v>396</v>
      </c>
      <c r="T174" s="208"/>
      <c r="U174" s="208">
        <f t="shared" si="73"/>
        <v>0</v>
      </c>
      <c r="V174" s="208">
        <f t="shared" si="74"/>
        <v>0</v>
      </c>
      <c r="W174" s="208"/>
      <c r="X174" s="208"/>
      <c r="Y174" s="208"/>
      <c r="Z174" s="208"/>
      <c r="AA174" s="208"/>
      <c r="AB174" s="208"/>
      <c r="AC174" s="208"/>
      <c r="AD174" s="208">
        <v>681</v>
      </c>
      <c r="AE174" s="208">
        <v>2863</v>
      </c>
      <c r="AF174" s="208">
        <v>75</v>
      </c>
      <c r="AG174" s="208">
        <v>302</v>
      </c>
      <c r="AH174" s="208">
        <v>44</v>
      </c>
      <c r="AI174" s="208">
        <v>55</v>
      </c>
      <c r="AJ174" s="209">
        <v>2025.03</v>
      </c>
      <c r="AK174" s="209">
        <v>2025.12</v>
      </c>
      <c r="AL174" s="211" t="s">
        <v>833</v>
      </c>
      <c r="AM174" s="211" t="s">
        <v>834</v>
      </c>
      <c r="AN174" s="208"/>
      <c r="AO174" s="208"/>
      <c r="AP174" s="306"/>
      <c r="AQ174" s="233"/>
      <c r="AR174" s="233"/>
      <c r="AS174" s="233"/>
      <c r="AT174" s="208"/>
      <c r="AU174" s="233"/>
      <c r="AV174" s="233"/>
      <c r="AW174" s="306"/>
      <c r="AX174" s="306"/>
      <c r="AY174" s="306"/>
      <c r="AZ174" s="312"/>
      <c r="BA174" s="306"/>
      <c r="BB174" s="306"/>
      <c r="BC174" s="312"/>
      <c r="BD174" s="306"/>
      <c r="BE174" s="306"/>
      <c r="BF174" s="312"/>
      <c r="BG174" s="306"/>
      <c r="BH174" s="306"/>
      <c r="BI174" s="312"/>
      <c r="BJ174" s="250"/>
      <c r="BK174" s="233"/>
      <c r="BL174" s="250"/>
      <c r="BM174" s="250"/>
      <c r="BN174" s="233"/>
      <c r="BO174" s="233"/>
      <c r="BP174" s="306"/>
      <c r="BQ174" s="306"/>
      <c r="BR174" s="306"/>
      <c r="BS174" s="254"/>
    </row>
    <row r="175" s="195" customFormat="1" ht="92" customHeight="1" spans="1:71">
      <c r="A175" s="209"/>
      <c r="B175" s="209" t="s">
        <v>80</v>
      </c>
      <c r="C175" s="209" t="s">
        <v>675</v>
      </c>
      <c r="D175" s="209"/>
      <c r="E175" s="208"/>
      <c r="F175" s="209"/>
      <c r="G175" s="210" t="s">
        <v>835</v>
      </c>
      <c r="H175" s="210" t="s">
        <v>835</v>
      </c>
      <c r="I175" s="209" t="s">
        <v>84</v>
      </c>
      <c r="J175" s="209" t="s">
        <v>788</v>
      </c>
      <c r="K175" s="209" t="s">
        <v>788</v>
      </c>
      <c r="L175" s="209" t="s">
        <v>86</v>
      </c>
      <c r="M175" s="209" t="s">
        <v>836</v>
      </c>
      <c r="N175" s="209" t="s">
        <v>782</v>
      </c>
      <c r="O175" s="208" t="s">
        <v>837</v>
      </c>
      <c r="P175" s="210" t="s">
        <v>838</v>
      </c>
      <c r="Q175" s="209">
        <v>1</v>
      </c>
      <c r="R175" s="208"/>
      <c r="S175" s="208">
        <v>120</v>
      </c>
      <c r="T175" s="208"/>
      <c r="U175" s="208">
        <f t="shared" si="73"/>
        <v>0</v>
      </c>
      <c r="V175" s="208">
        <f t="shared" si="74"/>
        <v>0</v>
      </c>
      <c r="W175" s="208"/>
      <c r="X175" s="208"/>
      <c r="Y175" s="208"/>
      <c r="Z175" s="208"/>
      <c r="AA175" s="208"/>
      <c r="AB175" s="208"/>
      <c r="AC175" s="208"/>
      <c r="AD175" s="208">
        <v>681</v>
      </c>
      <c r="AE175" s="208">
        <v>2863</v>
      </c>
      <c r="AF175" s="208">
        <v>75</v>
      </c>
      <c r="AG175" s="208">
        <v>302</v>
      </c>
      <c r="AH175" s="208">
        <v>44</v>
      </c>
      <c r="AI175" s="208">
        <v>55</v>
      </c>
      <c r="AJ175" s="209">
        <v>2025.03</v>
      </c>
      <c r="AK175" s="209">
        <v>2025.12</v>
      </c>
      <c r="AL175" s="211" t="s">
        <v>839</v>
      </c>
      <c r="AM175" s="211" t="s">
        <v>840</v>
      </c>
      <c r="AN175" s="208"/>
      <c r="AO175" s="208"/>
      <c r="AP175" s="306"/>
      <c r="AQ175" s="233"/>
      <c r="AR175" s="233"/>
      <c r="AS175" s="233"/>
      <c r="AT175" s="208"/>
      <c r="AU175" s="233"/>
      <c r="AV175" s="233"/>
      <c r="AW175" s="306"/>
      <c r="AX175" s="306"/>
      <c r="AY175" s="306"/>
      <c r="AZ175" s="312"/>
      <c r="BA175" s="306"/>
      <c r="BB175" s="306"/>
      <c r="BC175" s="312"/>
      <c r="BD175" s="306"/>
      <c r="BE175" s="306"/>
      <c r="BF175" s="312"/>
      <c r="BG175" s="306"/>
      <c r="BH175" s="306"/>
      <c r="BI175" s="312"/>
      <c r="BJ175" s="250"/>
      <c r="BK175" s="233"/>
      <c r="BL175" s="250"/>
      <c r="BM175" s="250"/>
      <c r="BN175" s="233"/>
      <c r="BO175" s="233"/>
      <c r="BP175" s="306"/>
      <c r="BQ175" s="306"/>
      <c r="BR175" s="306"/>
      <c r="BS175" s="254"/>
    </row>
    <row r="176" s="195" customFormat="1" ht="92" customHeight="1" spans="1:71">
      <c r="A176" s="209"/>
      <c r="B176" s="209" t="s">
        <v>80</v>
      </c>
      <c r="C176" s="209" t="s">
        <v>675</v>
      </c>
      <c r="D176" s="209"/>
      <c r="E176" s="208"/>
      <c r="F176" s="209"/>
      <c r="G176" s="210" t="s">
        <v>841</v>
      </c>
      <c r="H176" s="210" t="s">
        <v>841</v>
      </c>
      <c r="I176" s="209" t="s">
        <v>84</v>
      </c>
      <c r="J176" s="209" t="s">
        <v>788</v>
      </c>
      <c r="K176" s="209" t="s">
        <v>788</v>
      </c>
      <c r="L176" s="209" t="s">
        <v>86</v>
      </c>
      <c r="M176" s="209" t="s">
        <v>842</v>
      </c>
      <c r="N176" s="209" t="s">
        <v>782</v>
      </c>
      <c r="O176" s="208" t="s">
        <v>843</v>
      </c>
      <c r="P176" s="210" t="s">
        <v>844</v>
      </c>
      <c r="Q176" s="209">
        <v>1</v>
      </c>
      <c r="R176" s="208"/>
      <c r="S176" s="208">
        <v>45</v>
      </c>
      <c r="T176" s="208" t="s">
        <v>91</v>
      </c>
      <c r="U176" s="208">
        <f t="shared" si="73"/>
        <v>45</v>
      </c>
      <c r="V176" s="208">
        <f t="shared" si="74"/>
        <v>0</v>
      </c>
      <c r="W176" s="208">
        <v>0</v>
      </c>
      <c r="X176" s="208">
        <v>0</v>
      </c>
      <c r="Y176" s="208">
        <v>0</v>
      </c>
      <c r="Z176" s="208">
        <v>45</v>
      </c>
      <c r="AA176" s="208"/>
      <c r="AB176" s="208"/>
      <c r="AC176" s="208"/>
      <c r="AD176" s="208">
        <v>130</v>
      </c>
      <c r="AE176" s="208">
        <v>520</v>
      </c>
      <c r="AF176" s="208">
        <v>20</v>
      </c>
      <c r="AG176" s="208">
        <v>80</v>
      </c>
      <c r="AH176" s="208">
        <v>5</v>
      </c>
      <c r="AI176" s="208">
        <v>1</v>
      </c>
      <c r="AJ176" s="209">
        <v>2025.03</v>
      </c>
      <c r="AK176" s="209">
        <v>2025.12</v>
      </c>
      <c r="AL176" s="211" t="s">
        <v>845</v>
      </c>
      <c r="AM176" s="211" t="s">
        <v>846</v>
      </c>
      <c r="AN176" s="208"/>
      <c r="AO176" s="208"/>
      <c r="AP176" s="306"/>
      <c r="AQ176" s="233"/>
      <c r="AR176" s="233"/>
      <c r="AS176" s="233"/>
      <c r="AT176" s="208"/>
      <c r="AU176" s="233"/>
      <c r="AV176" s="233"/>
      <c r="AW176" s="306"/>
      <c r="AX176" s="306"/>
      <c r="AY176" s="306"/>
      <c r="AZ176" s="312"/>
      <c r="BA176" s="306"/>
      <c r="BB176" s="306"/>
      <c r="BC176" s="312"/>
      <c r="BD176" s="306"/>
      <c r="BE176" s="306"/>
      <c r="BF176" s="312"/>
      <c r="BG176" s="306"/>
      <c r="BH176" s="306"/>
      <c r="BI176" s="312"/>
      <c r="BJ176" s="250"/>
      <c r="BK176" s="233"/>
      <c r="BL176" s="250"/>
      <c r="BM176" s="250"/>
      <c r="BN176" s="233"/>
      <c r="BO176" s="233"/>
      <c r="BP176" s="306"/>
      <c r="BQ176" s="306"/>
      <c r="BR176" s="306"/>
      <c r="BS176" s="254"/>
    </row>
    <row r="177" s="195" customFormat="1" ht="92" customHeight="1" spans="1:71">
      <c r="A177" s="209"/>
      <c r="B177" s="209" t="s">
        <v>80</v>
      </c>
      <c r="C177" s="209" t="s">
        <v>675</v>
      </c>
      <c r="D177" s="209" t="s">
        <v>82</v>
      </c>
      <c r="E177" s="208"/>
      <c r="F177" s="209"/>
      <c r="G177" s="210" t="s">
        <v>847</v>
      </c>
      <c r="H177" s="210" t="s">
        <v>847</v>
      </c>
      <c r="I177" s="209" t="s">
        <v>84</v>
      </c>
      <c r="J177" s="209" t="s">
        <v>788</v>
      </c>
      <c r="K177" s="209" t="s">
        <v>788</v>
      </c>
      <c r="L177" s="209" t="s">
        <v>150</v>
      </c>
      <c r="M177" s="209" t="s">
        <v>848</v>
      </c>
      <c r="N177" s="209" t="s">
        <v>782</v>
      </c>
      <c r="O177" s="208" t="s">
        <v>849</v>
      </c>
      <c r="P177" s="210" t="s">
        <v>850</v>
      </c>
      <c r="Q177" s="209">
        <v>1</v>
      </c>
      <c r="R177" s="208"/>
      <c r="S177" s="208">
        <v>120</v>
      </c>
      <c r="T177" s="208" t="s">
        <v>91</v>
      </c>
      <c r="U177" s="208">
        <f t="shared" si="73"/>
        <v>120</v>
      </c>
      <c r="V177" s="208">
        <f t="shared" si="74"/>
        <v>0</v>
      </c>
      <c r="W177" s="208">
        <v>0</v>
      </c>
      <c r="X177" s="208">
        <v>0</v>
      </c>
      <c r="Y177" s="208">
        <v>0</v>
      </c>
      <c r="Z177" s="208">
        <v>120</v>
      </c>
      <c r="AA177" s="208"/>
      <c r="AB177" s="208"/>
      <c r="AC177" s="208"/>
      <c r="AD177" s="208">
        <v>681</v>
      </c>
      <c r="AE177" s="208">
        <v>2863</v>
      </c>
      <c r="AF177" s="208">
        <v>75</v>
      </c>
      <c r="AG177" s="208">
        <v>302</v>
      </c>
      <c r="AH177" s="208">
        <v>44</v>
      </c>
      <c r="AI177" s="208">
        <v>55</v>
      </c>
      <c r="AJ177" s="209">
        <v>2024.02</v>
      </c>
      <c r="AK177" s="209" t="s">
        <v>851</v>
      </c>
      <c r="AL177" s="211" t="s">
        <v>852</v>
      </c>
      <c r="AM177" s="211" t="s">
        <v>853</v>
      </c>
      <c r="AN177" s="208"/>
      <c r="AO177" s="208"/>
      <c r="AP177" s="306"/>
      <c r="AQ177" s="233"/>
      <c r="AR177" s="233"/>
      <c r="AS177" s="233"/>
      <c r="AT177" s="208"/>
      <c r="AU177" s="233"/>
      <c r="AV177" s="233"/>
      <c r="AW177" s="306"/>
      <c r="AX177" s="306"/>
      <c r="AY177" s="306"/>
      <c r="AZ177" s="312"/>
      <c r="BA177" s="306"/>
      <c r="BB177" s="306"/>
      <c r="BC177" s="312"/>
      <c r="BD177" s="306"/>
      <c r="BE177" s="306"/>
      <c r="BF177" s="312"/>
      <c r="BG177" s="306"/>
      <c r="BH177" s="306"/>
      <c r="BI177" s="312"/>
      <c r="BJ177" s="250"/>
      <c r="BK177" s="233"/>
      <c r="BL177" s="250"/>
      <c r="BM177" s="250"/>
      <c r="BN177" s="233"/>
      <c r="BO177" s="233"/>
      <c r="BP177" s="306"/>
      <c r="BQ177" s="306"/>
      <c r="BR177" s="306"/>
      <c r="BS177" s="254"/>
    </row>
    <row r="178" s="195" customFormat="1" ht="92" customHeight="1" spans="1:71">
      <c r="A178" s="209"/>
      <c r="B178" s="209" t="s">
        <v>80</v>
      </c>
      <c r="C178" s="209" t="s">
        <v>675</v>
      </c>
      <c r="D178" s="209" t="s">
        <v>82</v>
      </c>
      <c r="E178" s="208"/>
      <c r="F178" s="209"/>
      <c r="G178" s="210" t="s">
        <v>854</v>
      </c>
      <c r="H178" s="210" t="s">
        <v>854</v>
      </c>
      <c r="I178" s="209" t="s">
        <v>84</v>
      </c>
      <c r="J178" s="209" t="s">
        <v>855</v>
      </c>
      <c r="K178" s="209" t="s">
        <v>855</v>
      </c>
      <c r="L178" s="209" t="s">
        <v>86</v>
      </c>
      <c r="M178" s="209" t="s">
        <v>87</v>
      </c>
      <c r="N178" s="209" t="s">
        <v>782</v>
      </c>
      <c r="O178" s="208" t="s">
        <v>856</v>
      </c>
      <c r="P178" s="210" t="s">
        <v>857</v>
      </c>
      <c r="Q178" s="209">
        <v>1</v>
      </c>
      <c r="R178" s="208"/>
      <c r="S178" s="208">
        <v>10</v>
      </c>
      <c r="T178" s="208" t="s">
        <v>91</v>
      </c>
      <c r="U178" s="208">
        <f t="shared" si="73"/>
        <v>10</v>
      </c>
      <c r="V178" s="208">
        <f t="shared" si="74"/>
        <v>0</v>
      </c>
      <c r="W178" s="208">
        <v>0</v>
      </c>
      <c r="X178" s="208">
        <v>0</v>
      </c>
      <c r="Y178" s="208">
        <v>0</v>
      </c>
      <c r="Z178" s="208">
        <v>10</v>
      </c>
      <c r="AA178" s="208"/>
      <c r="AB178" s="208"/>
      <c r="AC178" s="208"/>
      <c r="AD178" s="208">
        <v>5170</v>
      </c>
      <c r="AE178" s="208">
        <v>21197</v>
      </c>
      <c r="AF178" s="208">
        <v>5170</v>
      </c>
      <c r="AG178" s="208">
        <v>21197</v>
      </c>
      <c r="AH178" s="208">
        <v>44</v>
      </c>
      <c r="AI178" s="208">
        <v>0</v>
      </c>
      <c r="AJ178" s="209">
        <v>2025.03</v>
      </c>
      <c r="AK178" s="209">
        <v>2025.12</v>
      </c>
      <c r="AL178" s="211" t="s">
        <v>858</v>
      </c>
      <c r="AM178" s="211" t="s">
        <v>859</v>
      </c>
      <c r="AN178" s="208"/>
      <c r="AO178" s="208"/>
      <c r="AP178" s="306"/>
      <c r="AQ178" s="233"/>
      <c r="AR178" s="233"/>
      <c r="AS178" s="233"/>
      <c r="AT178" s="208"/>
      <c r="AU178" s="233"/>
      <c r="AV178" s="233"/>
      <c r="AW178" s="306"/>
      <c r="AX178" s="306"/>
      <c r="AY178" s="306"/>
      <c r="AZ178" s="312"/>
      <c r="BA178" s="306"/>
      <c r="BB178" s="306"/>
      <c r="BC178" s="312"/>
      <c r="BD178" s="306"/>
      <c r="BE178" s="306"/>
      <c r="BF178" s="312"/>
      <c r="BG178" s="306"/>
      <c r="BH178" s="306"/>
      <c r="BI178" s="312"/>
      <c r="BJ178" s="250"/>
      <c r="BK178" s="233"/>
      <c r="BL178" s="250"/>
      <c r="BM178" s="250"/>
      <c r="BN178" s="233"/>
      <c r="BO178" s="233"/>
      <c r="BP178" s="306"/>
      <c r="BQ178" s="306"/>
      <c r="BR178" s="306"/>
      <c r="BS178" s="254"/>
    </row>
    <row r="179" s="195" customFormat="1" ht="92" customHeight="1" spans="1:71">
      <c r="A179" s="209"/>
      <c r="B179" s="209" t="s">
        <v>80</v>
      </c>
      <c r="C179" s="209" t="s">
        <v>675</v>
      </c>
      <c r="D179" s="209"/>
      <c r="E179" s="208"/>
      <c r="F179" s="209"/>
      <c r="G179" s="210" t="s">
        <v>860</v>
      </c>
      <c r="H179" s="210" t="s">
        <v>860</v>
      </c>
      <c r="I179" s="209" t="s">
        <v>84</v>
      </c>
      <c r="J179" s="209" t="s">
        <v>861</v>
      </c>
      <c r="K179" s="209" t="s">
        <v>861</v>
      </c>
      <c r="L179" s="209" t="s">
        <v>86</v>
      </c>
      <c r="M179" s="209" t="s">
        <v>87</v>
      </c>
      <c r="N179" s="209" t="s">
        <v>782</v>
      </c>
      <c r="O179" s="208" t="s">
        <v>112</v>
      </c>
      <c r="P179" s="210" t="s">
        <v>862</v>
      </c>
      <c r="Q179" s="209">
        <v>1</v>
      </c>
      <c r="R179" s="208"/>
      <c r="S179" s="208">
        <v>420</v>
      </c>
      <c r="T179" s="208" t="s">
        <v>91</v>
      </c>
      <c r="U179" s="208">
        <f t="shared" si="73"/>
        <v>420</v>
      </c>
      <c r="V179" s="208">
        <f t="shared" si="74"/>
        <v>420</v>
      </c>
      <c r="W179" s="208">
        <v>420</v>
      </c>
      <c r="X179" s="208">
        <v>0</v>
      </c>
      <c r="Y179" s="208">
        <v>0</v>
      </c>
      <c r="Z179" s="208">
        <v>0</v>
      </c>
      <c r="AA179" s="208"/>
      <c r="AB179" s="208"/>
      <c r="AC179" s="208"/>
      <c r="AD179" s="208">
        <v>3931</v>
      </c>
      <c r="AE179" s="208">
        <v>15397</v>
      </c>
      <c r="AF179" s="208">
        <v>1068</v>
      </c>
      <c r="AG179" s="208">
        <v>4584</v>
      </c>
      <c r="AH179" s="208">
        <v>3</v>
      </c>
      <c r="AI179" s="208">
        <v>3</v>
      </c>
      <c r="AJ179" s="209">
        <v>2025.03</v>
      </c>
      <c r="AK179" s="209" t="s">
        <v>863</v>
      </c>
      <c r="AL179" s="211" t="s">
        <v>864</v>
      </c>
      <c r="AM179" s="211" t="s">
        <v>865</v>
      </c>
      <c r="AN179" s="208"/>
      <c r="AO179" s="208"/>
      <c r="AP179" s="306"/>
      <c r="AQ179" s="233"/>
      <c r="AR179" s="233"/>
      <c r="AS179" s="233"/>
      <c r="AT179" s="208"/>
      <c r="AU179" s="233"/>
      <c r="AV179" s="233"/>
      <c r="AW179" s="306"/>
      <c r="AX179" s="306"/>
      <c r="AY179" s="306"/>
      <c r="AZ179" s="312"/>
      <c r="BA179" s="306"/>
      <c r="BB179" s="306"/>
      <c r="BC179" s="312"/>
      <c r="BD179" s="306"/>
      <c r="BE179" s="306"/>
      <c r="BF179" s="312"/>
      <c r="BG179" s="306"/>
      <c r="BH179" s="306"/>
      <c r="BI179" s="312"/>
      <c r="BJ179" s="250"/>
      <c r="BK179" s="233"/>
      <c r="BL179" s="250"/>
      <c r="BM179" s="250"/>
      <c r="BN179" s="233"/>
      <c r="BO179" s="233"/>
      <c r="BP179" s="306"/>
      <c r="BQ179" s="306"/>
      <c r="BR179" s="306"/>
      <c r="BS179" s="254"/>
    </row>
    <row r="180" s="195" customFormat="1" ht="92" customHeight="1" spans="1:71">
      <c r="A180" s="209"/>
      <c r="B180" s="209" t="s">
        <v>80</v>
      </c>
      <c r="C180" s="209" t="s">
        <v>81</v>
      </c>
      <c r="D180" s="209" t="s">
        <v>133</v>
      </c>
      <c r="E180" s="208"/>
      <c r="F180" s="209"/>
      <c r="G180" s="210" t="s">
        <v>866</v>
      </c>
      <c r="H180" s="210" t="s">
        <v>866</v>
      </c>
      <c r="I180" s="209" t="s">
        <v>84</v>
      </c>
      <c r="J180" s="209" t="s">
        <v>96</v>
      </c>
      <c r="K180" s="209" t="s">
        <v>97</v>
      </c>
      <c r="L180" s="209" t="s">
        <v>86</v>
      </c>
      <c r="M180" s="209" t="s">
        <v>867</v>
      </c>
      <c r="N180" s="209" t="s">
        <v>782</v>
      </c>
      <c r="O180" s="208" t="s">
        <v>99</v>
      </c>
      <c r="P180" s="210" t="s">
        <v>868</v>
      </c>
      <c r="Q180" s="209">
        <v>1</v>
      </c>
      <c r="R180" s="208"/>
      <c r="S180" s="208">
        <v>158.787005</v>
      </c>
      <c r="T180" s="208" t="s">
        <v>91</v>
      </c>
      <c r="U180" s="208">
        <f t="shared" si="73"/>
        <v>95</v>
      </c>
      <c r="V180" s="208">
        <f t="shared" si="74"/>
        <v>95</v>
      </c>
      <c r="W180" s="208">
        <v>95</v>
      </c>
      <c r="X180" s="208">
        <v>0</v>
      </c>
      <c r="Y180" s="208">
        <v>0</v>
      </c>
      <c r="Z180" s="208">
        <v>0</v>
      </c>
      <c r="AA180" s="208"/>
      <c r="AB180" s="208"/>
      <c r="AC180" s="208"/>
      <c r="AD180" s="208">
        <v>103</v>
      </c>
      <c r="AE180" s="208">
        <v>412</v>
      </c>
      <c r="AF180" s="208">
        <v>23</v>
      </c>
      <c r="AG180" s="208">
        <v>89</v>
      </c>
      <c r="AH180" s="208"/>
      <c r="AI180" s="208">
        <v>1</v>
      </c>
      <c r="AJ180" s="209">
        <v>2025.03</v>
      </c>
      <c r="AK180" s="209">
        <v>2025.12</v>
      </c>
      <c r="AL180" s="211" t="s">
        <v>869</v>
      </c>
      <c r="AM180" s="211" t="s">
        <v>870</v>
      </c>
      <c r="AN180" s="208"/>
      <c r="AO180" s="208"/>
      <c r="AP180" s="306"/>
      <c r="AQ180" s="233"/>
      <c r="AR180" s="233"/>
      <c r="AS180" s="233"/>
      <c r="AT180" s="208"/>
      <c r="AU180" s="233"/>
      <c r="AV180" s="233"/>
      <c r="AW180" s="306"/>
      <c r="AX180" s="306"/>
      <c r="AY180" s="306"/>
      <c r="AZ180" s="312"/>
      <c r="BA180" s="306"/>
      <c r="BB180" s="306"/>
      <c r="BC180" s="312"/>
      <c r="BD180" s="306"/>
      <c r="BE180" s="306"/>
      <c r="BF180" s="312"/>
      <c r="BG180" s="306"/>
      <c r="BH180" s="306"/>
      <c r="BI180" s="312"/>
      <c r="BJ180" s="250"/>
      <c r="BK180" s="233"/>
      <c r="BL180" s="250"/>
      <c r="BM180" s="250"/>
      <c r="BN180" s="233"/>
      <c r="BO180" s="233"/>
      <c r="BP180" s="306"/>
      <c r="BQ180" s="306"/>
      <c r="BR180" s="306"/>
      <c r="BS180" s="254"/>
    </row>
    <row r="181" s="195" customFormat="1" ht="92" customHeight="1" spans="1:71">
      <c r="A181" s="209"/>
      <c r="B181" s="209" t="s">
        <v>80</v>
      </c>
      <c r="C181" s="209" t="s">
        <v>81</v>
      </c>
      <c r="D181" s="209" t="s">
        <v>180</v>
      </c>
      <c r="E181" s="208"/>
      <c r="F181" s="209"/>
      <c r="G181" s="210" t="s">
        <v>871</v>
      </c>
      <c r="H181" s="210" t="s">
        <v>871</v>
      </c>
      <c r="I181" s="209" t="s">
        <v>84</v>
      </c>
      <c r="J181" s="209" t="s">
        <v>96</v>
      </c>
      <c r="K181" s="209" t="s">
        <v>97</v>
      </c>
      <c r="L181" s="209" t="s">
        <v>86</v>
      </c>
      <c r="M181" s="209" t="s">
        <v>872</v>
      </c>
      <c r="N181" s="209" t="s">
        <v>782</v>
      </c>
      <c r="O181" s="208" t="s">
        <v>99</v>
      </c>
      <c r="P181" s="210" t="s">
        <v>873</v>
      </c>
      <c r="Q181" s="209">
        <v>1</v>
      </c>
      <c r="R181" s="208"/>
      <c r="S181" s="208">
        <v>124.3042</v>
      </c>
      <c r="T181" s="208" t="s">
        <v>91</v>
      </c>
      <c r="U181" s="208">
        <f t="shared" si="73"/>
        <v>75</v>
      </c>
      <c r="V181" s="208">
        <f t="shared" si="74"/>
        <v>75</v>
      </c>
      <c r="W181" s="208">
        <v>75</v>
      </c>
      <c r="X181" s="208">
        <v>0</v>
      </c>
      <c r="Y181" s="208">
        <v>0</v>
      </c>
      <c r="Z181" s="208">
        <v>0</v>
      </c>
      <c r="AA181" s="208"/>
      <c r="AB181" s="208"/>
      <c r="AC181" s="208"/>
      <c r="AD181" s="208">
        <v>236</v>
      </c>
      <c r="AE181" s="208">
        <v>630</v>
      </c>
      <c r="AF181" s="208">
        <v>198</v>
      </c>
      <c r="AG181" s="208">
        <v>421</v>
      </c>
      <c r="AH181" s="208">
        <v>1</v>
      </c>
      <c r="AI181" s="208"/>
      <c r="AJ181" s="209">
        <v>2025.03</v>
      </c>
      <c r="AK181" s="209">
        <v>2025.12</v>
      </c>
      <c r="AL181" s="211" t="s">
        <v>874</v>
      </c>
      <c r="AM181" s="211" t="s">
        <v>875</v>
      </c>
      <c r="AN181" s="208"/>
      <c r="AO181" s="208"/>
      <c r="AP181" s="306"/>
      <c r="AQ181" s="233"/>
      <c r="AR181" s="233"/>
      <c r="AS181" s="233"/>
      <c r="AT181" s="208"/>
      <c r="AU181" s="233"/>
      <c r="AV181" s="233"/>
      <c r="AW181" s="306"/>
      <c r="AX181" s="306"/>
      <c r="AY181" s="306"/>
      <c r="AZ181" s="312"/>
      <c r="BA181" s="306"/>
      <c r="BB181" s="306"/>
      <c r="BC181" s="312"/>
      <c r="BD181" s="306"/>
      <c r="BE181" s="306"/>
      <c r="BF181" s="312"/>
      <c r="BG181" s="306"/>
      <c r="BH181" s="306"/>
      <c r="BI181" s="312"/>
      <c r="BJ181" s="250"/>
      <c r="BK181" s="233"/>
      <c r="BL181" s="250"/>
      <c r="BM181" s="250"/>
      <c r="BN181" s="233"/>
      <c r="BO181" s="233"/>
      <c r="BP181" s="306"/>
      <c r="BQ181" s="306"/>
      <c r="BR181" s="306"/>
      <c r="BS181" s="254"/>
    </row>
    <row r="182" s="195" customFormat="1" ht="92" customHeight="1" spans="1:71">
      <c r="A182" s="209"/>
      <c r="B182" s="209" t="s">
        <v>80</v>
      </c>
      <c r="C182" s="209" t="s">
        <v>81</v>
      </c>
      <c r="D182" s="209" t="s">
        <v>876</v>
      </c>
      <c r="E182" s="208"/>
      <c r="F182" s="209"/>
      <c r="G182" s="210" t="s">
        <v>877</v>
      </c>
      <c r="H182" s="210" t="s">
        <v>877</v>
      </c>
      <c r="I182" s="209" t="s">
        <v>84</v>
      </c>
      <c r="J182" s="209" t="s">
        <v>96</v>
      </c>
      <c r="K182" s="209" t="s">
        <v>97</v>
      </c>
      <c r="L182" s="209" t="s">
        <v>86</v>
      </c>
      <c r="M182" s="209" t="s">
        <v>105</v>
      </c>
      <c r="N182" s="209" t="s">
        <v>782</v>
      </c>
      <c r="O182" s="208" t="s">
        <v>99</v>
      </c>
      <c r="P182" s="210" t="s">
        <v>878</v>
      </c>
      <c r="Q182" s="209">
        <v>1</v>
      </c>
      <c r="R182" s="208"/>
      <c r="S182" s="208">
        <v>50</v>
      </c>
      <c r="T182" s="208" t="s">
        <v>91</v>
      </c>
      <c r="U182" s="208">
        <f t="shared" si="73"/>
        <v>50</v>
      </c>
      <c r="V182" s="208">
        <f t="shared" si="74"/>
        <v>0</v>
      </c>
      <c r="W182" s="208">
        <v>0</v>
      </c>
      <c r="X182" s="208">
        <v>0</v>
      </c>
      <c r="Y182" s="208">
        <v>0</v>
      </c>
      <c r="Z182" s="208">
        <v>50</v>
      </c>
      <c r="AA182" s="208"/>
      <c r="AB182" s="208"/>
      <c r="AC182" s="208"/>
      <c r="AD182" s="208">
        <v>326</v>
      </c>
      <c r="AE182" s="208">
        <v>1378</v>
      </c>
      <c r="AF182" s="208">
        <v>42</v>
      </c>
      <c r="AG182" s="208">
        <v>214</v>
      </c>
      <c r="AH182" s="208"/>
      <c r="AI182" s="208">
        <v>1</v>
      </c>
      <c r="AJ182" s="209">
        <v>2025.03</v>
      </c>
      <c r="AK182" s="209">
        <v>2025.12</v>
      </c>
      <c r="AL182" s="211" t="s">
        <v>879</v>
      </c>
      <c r="AM182" s="211" t="s">
        <v>880</v>
      </c>
      <c r="AN182" s="208"/>
      <c r="AO182" s="208"/>
      <c r="AP182" s="306"/>
      <c r="AQ182" s="233"/>
      <c r="AR182" s="233"/>
      <c r="AS182" s="233"/>
      <c r="AT182" s="208"/>
      <c r="AU182" s="233"/>
      <c r="AV182" s="233"/>
      <c r="AW182" s="306"/>
      <c r="AX182" s="306"/>
      <c r="AY182" s="306"/>
      <c r="AZ182" s="312"/>
      <c r="BA182" s="306"/>
      <c r="BB182" s="306"/>
      <c r="BC182" s="312"/>
      <c r="BD182" s="306"/>
      <c r="BE182" s="306"/>
      <c r="BF182" s="312"/>
      <c r="BG182" s="306"/>
      <c r="BH182" s="306"/>
      <c r="BI182" s="312"/>
      <c r="BJ182" s="250"/>
      <c r="BK182" s="233"/>
      <c r="BL182" s="250"/>
      <c r="BM182" s="250"/>
      <c r="BN182" s="233"/>
      <c r="BO182" s="233"/>
      <c r="BP182" s="306"/>
      <c r="BQ182" s="306"/>
      <c r="BR182" s="306"/>
      <c r="BS182" s="254"/>
    </row>
    <row r="183" s="195" customFormat="1" ht="92" customHeight="1" spans="1:71">
      <c r="A183" s="209"/>
      <c r="B183" s="209" t="s">
        <v>80</v>
      </c>
      <c r="C183" s="209" t="s">
        <v>81</v>
      </c>
      <c r="D183" s="209"/>
      <c r="E183" s="208"/>
      <c r="F183" s="209"/>
      <c r="G183" s="210" t="s">
        <v>881</v>
      </c>
      <c r="H183" s="210" t="s">
        <v>881</v>
      </c>
      <c r="I183" s="209" t="s">
        <v>84</v>
      </c>
      <c r="J183" s="209" t="s">
        <v>96</v>
      </c>
      <c r="K183" s="209" t="s">
        <v>96</v>
      </c>
      <c r="L183" s="209" t="s">
        <v>86</v>
      </c>
      <c r="M183" s="209" t="s">
        <v>87</v>
      </c>
      <c r="N183" s="209" t="s">
        <v>782</v>
      </c>
      <c r="O183" s="208" t="s">
        <v>790</v>
      </c>
      <c r="P183" s="210" t="s">
        <v>882</v>
      </c>
      <c r="Q183" s="209">
        <v>1</v>
      </c>
      <c r="R183" s="208"/>
      <c r="S183" s="208">
        <v>100</v>
      </c>
      <c r="T183" s="208" t="s">
        <v>91</v>
      </c>
      <c r="U183" s="208">
        <f t="shared" si="73"/>
        <v>80</v>
      </c>
      <c r="V183" s="208">
        <f t="shared" si="74"/>
        <v>0</v>
      </c>
      <c r="W183" s="208">
        <v>0</v>
      </c>
      <c r="X183" s="208">
        <v>0</v>
      </c>
      <c r="Y183" s="208">
        <v>0</v>
      </c>
      <c r="Z183" s="208">
        <v>80</v>
      </c>
      <c r="AA183" s="208"/>
      <c r="AB183" s="208"/>
      <c r="AC183" s="208"/>
      <c r="AD183" s="208">
        <v>315</v>
      </c>
      <c r="AE183" s="208">
        <v>1297</v>
      </c>
      <c r="AF183" s="208">
        <v>78</v>
      </c>
      <c r="AG183" s="208">
        <v>286</v>
      </c>
      <c r="AH183" s="208">
        <v>8</v>
      </c>
      <c r="AI183" s="208">
        <v>20</v>
      </c>
      <c r="AJ183" s="209">
        <v>2025.03</v>
      </c>
      <c r="AK183" s="209">
        <v>2025.12</v>
      </c>
      <c r="AL183" s="211" t="s">
        <v>883</v>
      </c>
      <c r="AM183" s="211" t="s">
        <v>884</v>
      </c>
      <c r="AN183" s="208"/>
      <c r="AO183" s="208"/>
      <c r="AP183" s="306"/>
      <c r="AQ183" s="233"/>
      <c r="AR183" s="233"/>
      <c r="AS183" s="233"/>
      <c r="AT183" s="208"/>
      <c r="AU183" s="233"/>
      <c r="AV183" s="233"/>
      <c r="AW183" s="306"/>
      <c r="AX183" s="306"/>
      <c r="AY183" s="306"/>
      <c r="AZ183" s="312"/>
      <c r="BA183" s="306"/>
      <c r="BB183" s="306"/>
      <c r="BC183" s="312"/>
      <c r="BD183" s="306"/>
      <c r="BE183" s="306"/>
      <c r="BF183" s="312"/>
      <c r="BG183" s="306"/>
      <c r="BH183" s="306"/>
      <c r="BI183" s="312"/>
      <c r="BJ183" s="250"/>
      <c r="BK183" s="233"/>
      <c r="BL183" s="250"/>
      <c r="BM183" s="250"/>
      <c r="BN183" s="233"/>
      <c r="BO183" s="233"/>
      <c r="BP183" s="306"/>
      <c r="BQ183" s="306"/>
      <c r="BR183" s="306"/>
      <c r="BS183" s="254"/>
    </row>
    <row r="184" s="195" customFormat="1" ht="92" customHeight="1" spans="1:71">
      <c r="A184" s="209"/>
      <c r="B184" s="209" t="s">
        <v>80</v>
      </c>
      <c r="C184" s="209" t="s">
        <v>81</v>
      </c>
      <c r="D184" s="209" t="s">
        <v>154</v>
      </c>
      <c r="E184" s="208"/>
      <c r="F184" s="209"/>
      <c r="G184" s="210" t="s">
        <v>885</v>
      </c>
      <c r="H184" s="210" t="s">
        <v>885</v>
      </c>
      <c r="I184" s="209" t="s">
        <v>84</v>
      </c>
      <c r="J184" s="209" t="s">
        <v>96</v>
      </c>
      <c r="K184" s="209" t="s">
        <v>96</v>
      </c>
      <c r="L184" s="209" t="s">
        <v>86</v>
      </c>
      <c r="M184" s="209" t="s">
        <v>87</v>
      </c>
      <c r="N184" s="209" t="s">
        <v>782</v>
      </c>
      <c r="O184" s="208" t="s">
        <v>139</v>
      </c>
      <c r="P184" s="210" t="s">
        <v>886</v>
      </c>
      <c r="Q184" s="209">
        <v>1</v>
      </c>
      <c r="R184" s="208"/>
      <c r="S184" s="208">
        <v>332.1317</v>
      </c>
      <c r="T184" s="208" t="s">
        <v>91</v>
      </c>
      <c r="U184" s="208">
        <f t="shared" si="73"/>
        <v>240</v>
      </c>
      <c r="V184" s="208">
        <f t="shared" si="74"/>
        <v>0</v>
      </c>
      <c r="W184" s="208">
        <v>0</v>
      </c>
      <c r="X184" s="208">
        <v>0</v>
      </c>
      <c r="Y184" s="208">
        <v>0</v>
      </c>
      <c r="Z184" s="208">
        <v>240</v>
      </c>
      <c r="AA184" s="208"/>
      <c r="AB184" s="208"/>
      <c r="AC184" s="208"/>
      <c r="AD184" s="208">
        <v>9050</v>
      </c>
      <c r="AE184" s="208">
        <v>37598</v>
      </c>
      <c r="AF184" s="208">
        <v>2741</v>
      </c>
      <c r="AG184" s="208">
        <v>11792</v>
      </c>
      <c r="AH184" s="208">
        <v>1</v>
      </c>
      <c r="AI184" s="208"/>
      <c r="AJ184" s="209">
        <v>2025.03</v>
      </c>
      <c r="AK184" s="209">
        <v>2025.12</v>
      </c>
      <c r="AL184" s="211" t="s">
        <v>887</v>
      </c>
      <c r="AM184" s="211" t="s">
        <v>888</v>
      </c>
      <c r="AN184" s="208"/>
      <c r="AO184" s="208"/>
      <c r="AP184" s="306"/>
      <c r="AQ184" s="233"/>
      <c r="AR184" s="233"/>
      <c r="AS184" s="233"/>
      <c r="AT184" s="208"/>
      <c r="AU184" s="233"/>
      <c r="AV184" s="233"/>
      <c r="AW184" s="306"/>
      <c r="AX184" s="306"/>
      <c r="AY184" s="306"/>
      <c r="AZ184" s="312"/>
      <c r="BA184" s="306"/>
      <c r="BB184" s="306"/>
      <c r="BC184" s="312"/>
      <c r="BD184" s="306"/>
      <c r="BE184" s="306"/>
      <c r="BF184" s="312"/>
      <c r="BG184" s="306"/>
      <c r="BH184" s="306"/>
      <c r="BI184" s="312"/>
      <c r="BJ184" s="250"/>
      <c r="BK184" s="233"/>
      <c r="BL184" s="250"/>
      <c r="BM184" s="250"/>
      <c r="BN184" s="233"/>
      <c r="BO184" s="233"/>
      <c r="BP184" s="306"/>
      <c r="BQ184" s="306"/>
      <c r="BR184" s="306"/>
      <c r="BS184" s="254"/>
    </row>
    <row r="185" s="195" customFormat="1" ht="92" customHeight="1" spans="1:71">
      <c r="A185" s="209"/>
      <c r="B185" s="209" t="s">
        <v>80</v>
      </c>
      <c r="C185" s="209" t="s">
        <v>194</v>
      </c>
      <c r="D185" s="209" t="s">
        <v>220</v>
      </c>
      <c r="E185" s="208"/>
      <c r="F185" s="209"/>
      <c r="G185" s="210" t="s">
        <v>889</v>
      </c>
      <c r="H185" s="210" t="s">
        <v>889</v>
      </c>
      <c r="I185" s="209" t="s">
        <v>84</v>
      </c>
      <c r="J185" s="209" t="s">
        <v>96</v>
      </c>
      <c r="K185" s="209" t="s">
        <v>97</v>
      </c>
      <c r="L185" s="209" t="s">
        <v>86</v>
      </c>
      <c r="M185" s="209" t="s">
        <v>890</v>
      </c>
      <c r="N185" s="209" t="s">
        <v>782</v>
      </c>
      <c r="O185" s="208" t="s">
        <v>99</v>
      </c>
      <c r="P185" s="210" t="s">
        <v>891</v>
      </c>
      <c r="Q185" s="209">
        <v>1</v>
      </c>
      <c r="R185" s="208"/>
      <c r="S185" s="208">
        <v>248.4222</v>
      </c>
      <c r="T185" s="208" t="s">
        <v>91</v>
      </c>
      <c r="U185" s="208">
        <f t="shared" si="73"/>
        <v>150</v>
      </c>
      <c r="V185" s="208">
        <f t="shared" si="74"/>
        <v>83.9</v>
      </c>
      <c r="W185" s="208">
        <v>83.9</v>
      </c>
      <c r="X185" s="208">
        <v>0</v>
      </c>
      <c r="Y185" s="208">
        <v>0</v>
      </c>
      <c r="Z185" s="208">
        <v>66.1</v>
      </c>
      <c r="AA185" s="208"/>
      <c r="AB185" s="208"/>
      <c r="AC185" s="208"/>
      <c r="AD185" s="208">
        <v>34</v>
      </c>
      <c r="AE185" s="208">
        <v>153</v>
      </c>
      <c r="AF185" s="208">
        <v>14</v>
      </c>
      <c r="AG185" s="208">
        <v>57</v>
      </c>
      <c r="AH185" s="208">
        <v>0</v>
      </c>
      <c r="AI185" s="208">
        <v>1</v>
      </c>
      <c r="AJ185" s="209">
        <v>2025.03</v>
      </c>
      <c r="AK185" s="209">
        <v>2025.12</v>
      </c>
      <c r="AL185" s="211" t="s">
        <v>892</v>
      </c>
      <c r="AM185" s="211" t="s">
        <v>893</v>
      </c>
      <c r="AN185" s="208"/>
      <c r="AO185" s="208"/>
      <c r="AP185" s="306"/>
      <c r="AQ185" s="233"/>
      <c r="AR185" s="233"/>
      <c r="AS185" s="233"/>
      <c r="AT185" s="208"/>
      <c r="AU185" s="233"/>
      <c r="AV185" s="233"/>
      <c r="AW185" s="306"/>
      <c r="AX185" s="306"/>
      <c r="AY185" s="306"/>
      <c r="AZ185" s="312"/>
      <c r="BA185" s="306"/>
      <c r="BB185" s="306"/>
      <c r="BC185" s="312"/>
      <c r="BD185" s="306"/>
      <c r="BE185" s="306"/>
      <c r="BF185" s="312"/>
      <c r="BG185" s="306"/>
      <c r="BH185" s="306"/>
      <c r="BI185" s="312"/>
      <c r="BJ185" s="250"/>
      <c r="BK185" s="233"/>
      <c r="BL185" s="250"/>
      <c r="BM185" s="250"/>
      <c r="BN185" s="233"/>
      <c r="BO185" s="233"/>
      <c r="BP185" s="306"/>
      <c r="BQ185" s="306"/>
      <c r="BR185" s="306"/>
      <c r="BS185" s="254"/>
    </row>
    <row r="186" s="195" customFormat="1" ht="92" customHeight="1" spans="1:71">
      <c r="A186" s="209"/>
      <c r="B186" s="209" t="s">
        <v>80</v>
      </c>
      <c r="C186" s="209" t="s">
        <v>194</v>
      </c>
      <c r="D186" s="209" t="s">
        <v>220</v>
      </c>
      <c r="E186" s="208"/>
      <c r="F186" s="209"/>
      <c r="G186" s="210" t="s">
        <v>894</v>
      </c>
      <c r="H186" s="210" t="s">
        <v>894</v>
      </c>
      <c r="I186" s="209" t="s">
        <v>84</v>
      </c>
      <c r="J186" s="209" t="s">
        <v>96</v>
      </c>
      <c r="K186" s="209" t="s">
        <v>97</v>
      </c>
      <c r="L186" s="209" t="s">
        <v>86</v>
      </c>
      <c r="M186" s="209" t="s">
        <v>895</v>
      </c>
      <c r="N186" s="209" t="s">
        <v>782</v>
      </c>
      <c r="O186" s="208" t="s">
        <v>99</v>
      </c>
      <c r="P186" s="210" t="s">
        <v>896</v>
      </c>
      <c r="Q186" s="209">
        <v>1</v>
      </c>
      <c r="R186" s="208"/>
      <c r="S186" s="208">
        <v>250.633682</v>
      </c>
      <c r="T186" s="208" t="s">
        <v>91</v>
      </c>
      <c r="U186" s="208">
        <f t="shared" si="73"/>
        <v>150</v>
      </c>
      <c r="V186" s="208">
        <f t="shared" si="74"/>
        <v>0</v>
      </c>
      <c r="W186" s="208">
        <v>0</v>
      </c>
      <c r="X186" s="208">
        <v>0</v>
      </c>
      <c r="Y186" s="208">
        <v>0</v>
      </c>
      <c r="Z186" s="208">
        <v>150</v>
      </c>
      <c r="AA186" s="208"/>
      <c r="AB186" s="208"/>
      <c r="AC186" s="208"/>
      <c r="AD186" s="208">
        <v>485</v>
      </c>
      <c r="AE186" s="208">
        <v>2013</v>
      </c>
      <c r="AF186" s="208">
        <v>125</v>
      </c>
      <c r="AG186" s="208">
        <v>490</v>
      </c>
      <c r="AH186" s="208">
        <v>0</v>
      </c>
      <c r="AI186" s="208">
        <v>1</v>
      </c>
      <c r="AJ186" s="209">
        <v>2025.03</v>
      </c>
      <c r="AK186" s="209">
        <v>2025.12</v>
      </c>
      <c r="AL186" s="211" t="s">
        <v>897</v>
      </c>
      <c r="AM186" s="211" t="s">
        <v>898</v>
      </c>
      <c r="AN186" s="208"/>
      <c r="AO186" s="208"/>
      <c r="AP186" s="306"/>
      <c r="AQ186" s="233"/>
      <c r="AR186" s="233"/>
      <c r="AS186" s="233"/>
      <c r="AT186" s="208"/>
      <c r="AU186" s="233"/>
      <c r="AV186" s="233"/>
      <c r="AW186" s="306"/>
      <c r="AX186" s="306"/>
      <c r="AY186" s="306"/>
      <c r="AZ186" s="312"/>
      <c r="BA186" s="306"/>
      <c r="BB186" s="306"/>
      <c r="BC186" s="312"/>
      <c r="BD186" s="306"/>
      <c r="BE186" s="306"/>
      <c r="BF186" s="312"/>
      <c r="BG186" s="306"/>
      <c r="BH186" s="306"/>
      <c r="BI186" s="312"/>
      <c r="BJ186" s="250"/>
      <c r="BK186" s="233"/>
      <c r="BL186" s="250"/>
      <c r="BM186" s="250"/>
      <c r="BN186" s="233"/>
      <c r="BO186" s="233"/>
      <c r="BP186" s="306"/>
      <c r="BQ186" s="306"/>
      <c r="BR186" s="306"/>
      <c r="BS186" s="254"/>
    </row>
    <row r="187" s="195" customFormat="1" ht="92" customHeight="1" spans="1:71">
      <c r="A187" s="209"/>
      <c r="B187" s="209" t="s">
        <v>80</v>
      </c>
      <c r="C187" s="209" t="s">
        <v>194</v>
      </c>
      <c r="D187" s="209" t="s">
        <v>232</v>
      </c>
      <c r="E187" s="208"/>
      <c r="F187" s="209"/>
      <c r="G187" s="210" t="s">
        <v>899</v>
      </c>
      <c r="H187" s="210" t="s">
        <v>899</v>
      </c>
      <c r="I187" s="209" t="s">
        <v>84</v>
      </c>
      <c r="J187" s="209" t="s">
        <v>96</v>
      </c>
      <c r="K187" s="209" t="s">
        <v>97</v>
      </c>
      <c r="L187" s="209" t="s">
        <v>86</v>
      </c>
      <c r="M187" s="209" t="s">
        <v>900</v>
      </c>
      <c r="N187" s="209" t="s">
        <v>782</v>
      </c>
      <c r="O187" s="208" t="s">
        <v>99</v>
      </c>
      <c r="P187" s="210" t="s">
        <v>901</v>
      </c>
      <c r="Q187" s="209">
        <v>1</v>
      </c>
      <c r="R187" s="208"/>
      <c r="S187" s="208">
        <v>158.5838</v>
      </c>
      <c r="T187" s="208" t="s">
        <v>91</v>
      </c>
      <c r="U187" s="208">
        <f t="shared" si="73"/>
        <v>95</v>
      </c>
      <c r="V187" s="208">
        <f t="shared" si="74"/>
        <v>95</v>
      </c>
      <c r="W187" s="208">
        <v>95</v>
      </c>
      <c r="X187" s="208">
        <v>0</v>
      </c>
      <c r="Y187" s="208">
        <v>0</v>
      </c>
      <c r="Z187" s="208">
        <v>0</v>
      </c>
      <c r="AA187" s="208"/>
      <c r="AB187" s="208"/>
      <c r="AC187" s="208"/>
      <c r="AD187" s="208">
        <v>169</v>
      </c>
      <c r="AE187" s="208">
        <v>701</v>
      </c>
      <c r="AF187" s="208">
        <v>23</v>
      </c>
      <c r="AG187" s="208">
        <v>92</v>
      </c>
      <c r="AH187" s="208">
        <v>0</v>
      </c>
      <c r="AI187" s="208">
        <v>1</v>
      </c>
      <c r="AJ187" s="209">
        <v>2025.03</v>
      </c>
      <c r="AK187" s="209">
        <v>2025.12</v>
      </c>
      <c r="AL187" s="211" t="s">
        <v>902</v>
      </c>
      <c r="AM187" s="211" t="s">
        <v>903</v>
      </c>
      <c r="AN187" s="208"/>
      <c r="AO187" s="208"/>
      <c r="AP187" s="306"/>
      <c r="AQ187" s="233"/>
      <c r="AR187" s="233"/>
      <c r="AS187" s="233"/>
      <c r="AT187" s="208"/>
      <c r="AU187" s="233"/>
      <c r="AV187" s="233"/>
      <c r="AW187" s="306"/>
      <c r="AX187" s="306"/>
      <c r="AY187" s="306"/>
      <c r="AZ187" s="312"/>
      <c r="BA187" s="306"/>
      <c r="BB187" s="306"/>
      <c r="BC187" s="312"/>
      <c r="BD187" s="306"/>
      <c r="BE187" s="306"/>
      <c r="BF187" s="312"/>
      <c r="BG187" s="306"/>
      <c r="BH187" s="306"/>
      <c r="BI187" s="312"/>
      <c r="BJ187" s="250"/>
      <c r="BK187" s="233"/>
      <c r="BL187" s="250"/>
      <c r="BM187" s="250"/>
      <c r="BN187" s="233"/>
      <c r="BO187" s="233"/>
      <c r="BP187" s="306"/>
      <c r="BQ187" s="306"/>
      <c r="BR187" s="306"/>
      <c r="BS187" s="254"/>
    </row>
    <row r="188" s="195" customFormat="1" ht="92" customHeight="1" spans="1:71">
      <c r="A188" s="209"/>
      <c r="B188" s="209" t="s">
        <v>80</v>
      </c>
      <c r="C188" s="209" t="s">
        <v>194</v>
      </c>
      <c r="D188" s="209" t="s">
        <v>281</v>
      </c>
      <c r="E188" s="208"/>
      <c r="F188" s="209"/>
      <c r="G188" s="210" t="s">
        <v>904</v>
      </c>
      <c r="H188" s="210" t="s">
        <v>904</v>
      </c>
      <c r="I188" s="209" t="s">
        <v>84</v>
      </c>
      <c r="J188" s="209" t="s">
        <v>96</v>
      </c>
      <c r="K188" s="209" t="s">
        <v>97</v>
      </c>
      <c r="L188" s="209" t="s">
        <v>86</v>
      </c>
      <c r="M188" s="209" t="s">
        <v>905</v>
      </c>
      <c r="N188" s="209" t="s">
        <v>782</v>
      </c>
      <c r="O188" s="208" t="s">
        <v>99</v>
      </c>
      <c r="P188" s="210" t="s">
        <v>906</v>
      </c>
      <c r="Q188" s="209">
        <v>1</v>
      </c>
      <c r="R188" s="208"/>
      <c r="S188" s="208">
        <v>139.3404</v>
      </c>
      <c r="T188" s="208" t="s">
        <v>91</v>
      </c>
      <c r="U188" s="208">
        <f t="shared" si="73"/>
        <v>85</v>
      </c>
      <c r="V188" s="208">
        <f t="shared" si="74"/>
        <v>85</v>
      </c>
      <c r="W188" s="208">
        <v>85</v>
      </c>
      <c r="X188" s="208">
        <v>0</v>
      </c>
      <c r="Y188" s="208">
        <v>0</v>
      </c>
      <c r="Z188" s="208">
        <v>0</v>
      </c>
      <c r="AA188" s="208"/>
      <c r="AB188" s="208"/>
      <c r="AC188" s="208"/>
      <c r="AD188" s="208">
        <v>52</v>
      </c>
      <c r="AE188" s="208">
        <v>230</v>
      </c>
      <c r="AF188" s="208">
        <v>9</v>
      </c>
      <c r="AG188" s="208">
        <v>38</v>
      </c>
      <c r="AH188" s="208">
        <v>0</v>
      </c>
      <c r="AI188" s="208">
        <v>1</v>
      </c>
      <c r="AJ188" s="209">
        <v>2025.03</v>
      </c>
      <c r="AK188" s="209">
        <v>2025.12</v>
      </c>
      <c r="AL188" s="211" t="s">
        <v>907</v>
      </c>
      <c r="AM188" s="211" t="s">
        <v>908</v>
      </c>
      <c r="AN188" s="208"/>
      <c r="AO188" s="208"/>
      <c r="AP188" s="306"/>
      <c r="AQ188" s="233"/>
      <c r="AR188" s="233"/>
      <c r="AS188" s="233"/>
      <c r="AT188" s="208"/>
      <c r="AU188" s="233"/>
      <c r="AV188" s="233"/>
      <c r="AW188" s="306"/>
      <c r="AX188" s="306"/>
      <c r="AY188" s="306"/>
      <c r="AZ188" s="312"/>
      <c r="BA188" s="306"/>
      <c r="BB188" s="306"/>
      <c r="BC188" s="312"/>
      <c r="BD188" s="306"/>
      <c r="BE188" s="306"/>
      <c r="BF188" s="312"/>
      <c r="BG188" s="306"/>
      <c r="BH188" s="306"/>
      <c r="BI188" s="312"/>
      <c r="BJ188" s="250"/>
      <c r="BK188" s="233"/>
      <c r="BL188" s="250"/>
      <c r="BM188" s="250"/>
      <c r="BN188" s="233"/>
      <c r="BO188" s="233"/>
      <c r="BP188" s="306"/>
      <c r="BQ188" s="306"/>
      <c r="BR188" s="306"/>
      <c r="BS188" s="254"/>
    </row>
    <row r="189" s="195" customFormat="1" ht="92" customHeight="1" spans="1:71">
      <c r="A189" s="209"/>
      <c r="B189" s="209" t="s">
        <v>80</v>
      </c>
      <c r="C189" s="209" t="s">
        <v>194</v>
      </c>
      <c r="D189" s="209" t="s">
        <v>717</v>
      </c>
      <c r="E189" s="208"/>
      <c r="F189" s="209"/>
      <c r="G189" s="210" t="s">
        <v>909</v>
      </c>
      <c r="H189" s="210" t="s">
        <v>909</v>
      </c>
      <c r="I189" s="209" t="s">
        <v>84</v>
      </c>
      <c r="J189" s="209" t="s">
        <v>96</v>
      </c>
      <c r="K189" s="209" t="s">
        <v>97</v>
      </c>
      <c r="L189" s="209" t="s">
        <v>86</v>
      </c>
      <c r="M189" s="209" t="s">
        <v>910</v>
      </c>
      <c r="N189" s="209" t="s">
        <v>782</v>
      </c>
      <c r="O189" s="208" t="s">
        <v>99</v>
      </c>
      <c r="P189" s="210" t="s">
        <v>911</v>
      </c>
      <c r="Q189" s="209">
        <v>1</v>
      </c>
      <c r="R189" s="208"/>
      <c r="S189" s="208">
        <v>99.1906</v>
      </c>
      <c r="T189" s="208" t="s">
        <v>91</v>
      </c>
      <c r="U189" s="208">
        <f t="shared" si="73"/>
        <v>80</v>
      </c>
      <c r="V189" s="208">
        <f t="shared" si="74"/>
        <v>80</v>
      </c>
      <c r="W189" s="208">
        <v>80</v>
      </c>
      <c r="X189" s="208">
        <v>0</v>
      </c>
      <c r="Y189" s="208">
        <v>0</v>
      </c>
      <c r="Z189" s="208">
        <v>0</v>
      </c>
      <c r="AA189" s="208"/>
      <c r="AB189" s="208"/>
      <c r="AC189" s="208"/>
      <c r="AD189" s="208">
        <v>100</v>
      </c>
      <c r="AE189" s="208">
        <v>456</v>
      </c>
      <c r="AF189" s="208">
        <v>65</v>
      </c>
      <c r="AG189" s="208">
        <v>265</v>
      </c>
      <c r="AH189" s="208">
        <v>1</v>
      </c>
      <c r="AI189" s="208">
        <v>0</v>
      </c>
      <c r="AJ189" s="209">
        <v>2025.03</v>
      </c>
      <c r="AK189" s="209">
        <v>2025.12</v>
      </c>
      <c r="AL189" s="211" t="s">
        <v>912</v>
      </c>
      <c r="AM189" s="211" t="s">
        <v>913</v>
      </c>
      <c r="AN189" s="208"/>
      <c r="AO189" s="208"/>
      <c r="AP189" s="306"/>
      <c r="AQ189" s="233"/>
      <c r="AR189" s="233"/>
      <c r="AS189" s="233"/>
      <c r="AT189" s="208"/>
      <c r="AU189" s="233"/>
      <c r="AV189" s="233"/>
      <c r="AW189" s="306"/>
      <c r="AX189" s="306"/>
      <c r="AY189" s="306"/>
      <c r="AZ189" s="312"/>
      <c r="BA189" s="306"/>
      <c r="BB189" s="306"/>
      <c r="BC189" s="312"/>
      <c r="BD189" s="306"/>
      <c r="BE189" s="306"/>
      <c r="BF189" s="312"/>
      <c r="BG189" s="306"/>
      <c r="BH189" s="306"/>
      <c r="BI189" s="312"/>
      <c r="BJ189" s="250"/>
      <c r="BK189" s="233"/>
      <c r="BL189" s="250"/>
      <c r="BM189" s="250"/>
      <c r="BN189" s="233"/>
      <c r="BO189" s="233"/>
      <c r="BP189" s="306"/>
      <c r="BQ189" s="306"/>
      <c r="BR189" s="306"/>
      <c r="BS189" s="254"/>
    </row>
    <row r="190" s="195" customFormat="1" ht="92" customHeight="1" spans="1:71">
      <c r="A190" s="209"/>
      <c r="B190" s="209" t="s">
        <v>80</v>
      </c>
      <c r="C190" s="209" t="s">
        <v>194</v>
      </c>
      <c r="D190" s="209" t="s">
        <v>274</v>
      </c>
      <c r="E190" s="208"/>
      <c r="F190" s="209"/>
      <c r="G190" s="210" t="s">
        <v>914</v>
      </c>
      <c r="H190" s="210" t="s">
        <v>914</v>
      </c>
      <c r="I190" s="209" t="s">
        <v>84</v>
      </c>
      <c r="J190" s="209" t="s">
        <v>96</v>
      </c>
      <c r="K190" s="209" t="s">
        <v>97</v>
      </c>
      <c r="L190" s="209" t="s">
        <v>86</v>
      </c>
      <c r="M190" s="209" t="s">
        <v>915</v>
      </c>
      <c r="N190" s="209" t="s">
        <v>782</v>
      </c>
      <c r="O190" s="208" t="s">
        <v>99</v>
      </c>
      <c r="P190" s="210" t="s">
        <v>916</v>
      </c>
      <c r="Q190" s="209">
        <v>1</v>
      </c>
      <c r="R190" s="208"/>
      <c r="S190" s="208">
        <v>102.4577</v>
      </c>
      <c r="T190" s="208" t="s">
        <v>91</v>
      </c>
      <c r="U190" s="208">
        <f t="shared" si="73"/>
        <v>65</v>
      </c>
      <c r="V190" s="208">
        <f t="shared" si="74"/>
        <v>65</v>
      </c>
      <c r="W190" s="208">
        <v>65</v>
      </c>
      <c r="X190" s="208">
        <v>0</v>
      </c>
      <c r="Y190" s="208">
        <v>0</v>
      </c>
      <c r="Z190" s="208">
        <v>0</v>
      </c>
      <c r="AA190" s="208"/>
      <c r="AB190" s="208"/>
      <c r="AC190" s="208"/>
      <c r="AD190" s="208">
        <v>140</v>
      </c>
      <c r="AE190" s="208">
        <v>653</v>
      </c>
      <c r="AF190" s="208">
        <v>110</v>
      </c>
      <c r="AG190" s="208">
        <v>425</v>
      </c>
      <c r="AH190" s="208">
        <v>0</v>
      </c>
      <c r="AI190" s="208">
        <v>1</v>
      </c>
      <c r="AJ190" s="209">
        <v>2025.03</v>
      </c>
      <c r="AK190" s="209">
        <v>2025.12</v>
      </c>
      <c r="AL190" s="211" t="s">
        <v>917</v>
      </c>
      <c r="AM190" s="211" t="s">
        <v>918</v>
      </c>
      <c r="AN190" s="208"/>
      <c r="AO190" s="208"/>
      <c r="AP190" s="306"/>
      <c r="AQ190" s="233"/>
      <c r="AR190" s="233"/>
      <c r="AS190" s="233"/>
      <c r="AT190" s="208"/>
      <c r="AU190" s="233"/>
      <c r="AV190" s="233"/>
      <c r="AW190" s="306"/>
      <c r="AX190" s="306"/>
      <c r="AY190" s="306"/>
      <c r="AZ190" s="312"/>
      <c r="BA190" s="306"/>
      <c r="BB190" s="306"/>
      <c r="BC190" s="312"/>
      <c r="BD190" s="306"/>
      <c r="BE190" s="306"/>
      <c r="BF190" s="312"/>
      <c r="BG190" s="306"/>
      <c r="BH190" s="306"/>
      <c r="BI190" s="312"/>
      <c r="BJ190" s="250"/>
      <c r="BK190" s="233"/>
      <c r="BL190" s="250"/>
      <c r="BM190" s="250"/>
      <c r="BN190" s="233"/>
      <c r="BO190" s="233"/>
      <c r="BP190" s="306"/>
      <c r="BQ190" s="306"/>
      <c r="BR190" s="306"/>
      <c r="BS190" s="254"/>
    </row>
    <row r="191" s="195" customFormat="1" ht="92" customHeight="1" spans="1:71">
      <c r="A191" s="209"/>
      <c r="B191" s="209" t="s">
        <v>80</v>
      </c>
      <c r="C191" s="209" t="s">
        <v>194</v>
      </c>
      <c r="D191" s="209" t="s">
        <v>238</v>
      </c>
      <c r="E191" s="208"/>
      <c r="F191" s="209"/>
      <c r="G191" s="210" t="s">
        <v>919</v>
      </c>
      <c r="H191" s="210" t="s">
        <v>919</v>
      </c>
      <c r="I191" s="209" t="s">
        <v>84</v>
      </c>
      <c r="J191" s="209" t="s">
        <v>96</v>
      </c>
      <c r="K191" s="209" t="s">
        <v>97</v>
      </c>
      <c r="L191" s="209" t="s">
        <v>86</v>
      </c>
      <c r="M191" s="209" t="s">
        <v>920</v>
      </c>
      <c r="N191" s="209" t="s">
        <v>782</v>
      </c>
      <c r="O191" s="208" t="s">
        <v>99</v>
      </c>
      <c r="P191" s="210" t="s">
        <v>921</v>
      </c>
      <c r="Q191" s="209">
        <v>1</v>
      </c>
      <c r="R191" s="208"/>
      <c r="S191" s="208">
        <v>171.0971</v>
      </c>
      <c r="T191" s="208" t="s">
        <v>91</v>
      </c>
      <c r="U191" s="208">
        <f t="shared" si="73"/>
        <v>108</v>
      </c>
      <c r="V191" s="208">
        <f t="shared" si="74"/>
        <v>0</v>
      </c>
      <c r="W191" s="208">
        <v>0</v>
      </c>
      <c r="X191" s="208">
        <v>0</v>
      </c>
      <c r="Y191" s="208">
        <v>0</v>
      </c>
      <c r="Z191" s="208">
        <v>108</v>
      </c>
      <c r="AA191" s="208"/>
      <c r="AB191" s="208"/>
      <c r="AC191" s="208"/>
      <c r="AD191" s="208">
        <v>49</v>
      </c>
      <c r="AE191" s="208">
        <v>226</v>
      </c>
      <c r="AF191" s="208">
        <v>35</v>
      </c>
      <c r="AG191" s="208">
        <v>164</v>
      </c>
      <c r="AH191" s="208">
        <v>1</v>
      </c>
      <c r="AI191" s="208">
        <v>0</v>
      </c>
      <c r="AJ191" s="209">
        <v>2025.03</v>
      </c>
      <c r="AK191" s="209">
        <v>2025.12</v>
      </c>
      <c r="AL191" s="211" t="s">
        <v>922</v>
      </c>
      <c r="AM191" s="211" t="s">
        <v>923</v>
      </c>
      <c r="AN191" s="208"/>
      <c r="AO191" s="208"/>
      <c r="AP191" s="306"/>
      <c r="AQ191" s="233"/>
      <c r="AR191" s="233"/>
      <c r="AS191" s="233"/>
      <c r="AT191" s="208"/>
      <c r="AU191" s="233"/>
      <c r="AV191" s="233"/>
      <c r="AW191" s="306"/>
      <c r="AX191" s="306"/>
      <c r="AY191" s="306"/>
      <c r="AZ191" s="312"/>
      <c r="BA191" s="306"/>
      <c r="BB191" s="306"/>
      <c r="BC191" s="312"/>
      <c r="BD191" s="306"/>
      <c r="BE191" s="306"/>
      <c r="BF191" s="312"/>
      <c r="BG191" s="306"/>
      <c r="BH191" s="306"/>
      <c r="BI191" s="312"/>
      <c r="BJ191" s="250"/>
      <c r="BK191" s="233"/>
      <c r="BL191" s="250"/>
      <c r="BM191" s="250"/>
      <c r="BN191" s="233"/>
      <c r="BO191" s="233"/>
      <c r="BP191" s="306"/>
      <c r="BQ191" s="306"/>
      <c r="BR191" s="306"/>
      <c r="BS191" s="254"/>
    </row>
    <row r="192" s="195" customFormat="1" ht="92" customHeight="1" spans="1:71">
      <c r="A192" s="209"/>
      <c r="B192" s="209" t="s">
        <v>80</v>
      </c>
      <c r="C192" s="209" t="s">
        <v>321</v>
      </c>
      <c r="D192" s="209" t="s">
        <v>391</v>
      </c>
      <c r="E192" s="208"/>
      <c r="F192" s="209"/>
      <c r="G192" s="210" t="s">
        <v>924</v>
      </c>
      <c r="H192" s="210" t="s">
        <v>924</v>
      </c>
      <c r="I192" s="209" t="s">
        <v>84</v>
      </c>
      <c r="J192" s="209" t="s">
        <v>96</v>
      </c>
      <c r="K192" s="209" t="s">
        <v>97</v>
      </c>
      <c r="L192" s="209" t="s">
        <v>86</v>
      </c>
      <c r="M192" s="209" t="s">
        <v>925</v>
      </c>
      <c r="N192" s="209" t="s">
        <v>782</v>
      </c>
      <c r="O192" s="208" t="s">
        <v>99</v>
      </c>
      <c r="P192" s="210" t="s">
        <v>926</v>
      </c>
      <c r="Q192" s="209">
        <v>1</v>
      </c>
      <c r="R192" s="208"/>
      <c r="S192" s="208">
        <v>217.6527</v>
      </c>
      <c r="T192" s="208" t="s">
        <v>91</v>
      </c>
      <c r="U192" s="208">
        <f t="shared" si="73"/>
        <v>130</v>
      </c>
      <c r="V192" s="208">
        <f t="shared" si="74"/>
        <v>0</v>
      </c>
      <c r="W192" s="208">
        <v>0</v>
      </c>
      <c r="X192" s="208">
        <v>0</v>
      </c>
      <c r="Y192" s="208">
        <v>0</v>
      </c>
      <c r="Z192" s="208">
        <v>130</v>
      </c>
      <c r="AA192" s="208"/>
      <c r="AB192" s="208"/>
      <c r="AC192" s="208"/>
      <c r="AD192" s="208">
        <v>68</v>
      </c>
      <c r="AE192" s="208">
        <v>301</v>
      </c>
      <c r="AF192" s="208">
        <v>8</v>
      </c>
      <c r="AG192" s="208">
        <v>31</v>
      </c>
      <c r="AH192" s="208"/>
      <c r="AI192" s="208">
        <v>1</v>
      </c>
      <c r="AJ192" s="209">
        <v>2025.03</v>
      </c>
      <c r="AK192" s="209">
        <v>2025.12</v>
      </c>
      <c r="AL192" s="211" t="s">
        <v>927</v>
      </c>
      <c r="AM192" s="211" t="s">
        <v>928</v>
      </c>
      <c r="AN192" s="208"/>
      <c r="AO192" s="208"/>
      <c r="AP192" s="306"/>
      <c r="AQ192" s="233"/>
      <c r="AR192" s="233"/>
      <c r="AS192" s="233"/>
      <c r="AT192" s="208"/>
      <c r="AU192" s="233"/>
      <c r="AV192" s="233"/>
      <c r="AW192" s="306"/>
      <c r="AX192" s="306"/>
      <c r="AY192" s="306"/>
      <c r="AZ192" s="312"/>
      <c r="BA192" s="306"/>
      <c r="BB192" s="306"/>
      <c r="BC192" s="312"/>
      <c r="BD192" s="306"/>
      <c r="BE192" s="306"/>
      <c r="BF192" s="312"/>
      <c r="BG192" s="306"/>
      <c r="BH192" s="306"/>
      <c r="BI192" s="312"/>
      <c r="BJ192" s="250"/>
      <c r="BK192" s="233"/>
      <c r="BL192" s="250"/>
      <c r="BM192" s="250"/>
      <c r="BN192" s="233"/>
      <c r="BO192" s="233"/>
      <c r="BP192" s="306"/>
      <c r="BQ192" s="306"/>
      <c r="BR192" s="306"/>
      <c r="BS192" s="254"/>
    </row>
    <row r="193" s="195" customFormat="1" ht="92" customHeight="1" spans="1:71">
      <c r="A193" s="209"/>
      <c r="B193" s="209" t="s">
        <v>80</v>
      </c>
      <c r="C193" s="209" t="s">
        <v>321</v>
      </c>
      <c r="D193" s="209" t="s">
        <v>929</v>
      </c>
      <c r="E193" s="208"/>
      <c r="F193" s="209"/>
      <c r="G193" s="210" t="s">
        <v>930</v>
      </c>
      <c r="H193" s="210" t="s">
        <v>930</v>
      </c>
      <c r="I193" s="209" t="s">
        <v>84</v>
      </c>
      <c r="J193" s="209" t="s">
        <v>96</v>
      </c>
      <c r="K193" s="209" t="s">
        <v>97</v>
      </c>
      <c r="L193" s="209" t="s">
        <v>86</v>
      </c>
      <c r="M193" s="209" t="s">
        <v>931</v>
      </c>
      <c r="N193" s="209" t="s">
        <v>782</v>
      </c>
      <c r="O193" s="208" t="s">
        <v>99</v>
      </c>
      <c r="P193" s="210" t="s">
        <v>932</v>
      </c>
      <c r="Q193" s="209">
        <v>1</v>
      </c>
      <c r="R193" s="208"/>
      <c r="S193" s="208">
        <v>190.5717</v>
      </c>
      <c r="T193" s="208" t="s">
        <v>91</v>
      </c>
      <c r="U193" s="208">
        <f t="shared" si="73"/>
        <v>115</v>
      </c>
      <c r="V193" s="208">
        <f t="shared" si="74"/>
        <v>0</v>
      </c>
      <c r="W193" s="208">
        <v>0</v>
      </c>
      <c r="X193" s="208">
        <v>0</v>
      </c>
      <c r="Y193" s="208">
        <v>0</v>
      </c>
      <c r="Z193" s="208">
        <v>115</v>
      </c>
      <c r="AA193" s="208"/>
      <c r="AB193" s="208"/>
      <c r="AC193" s="208"/>
      <c r="AD193" s="208">
        <v>282</v>
      </c>
      <c r="AE193" s="208">
        <v>1205</v>
      </c>
      <c r="AF193" s="208">
        <v>45</v>
      </c>
      <c r="AG193" s="208">
        <v>172</v>
      </c>
      <c r="AH193" s="208"/>
      <c r="AI193" s="208">
        <v>1</v>
      </c>
      <c r="AJ193" s="209">
        <v>2025.03</v>
      </c>
      <c r="AK193" s="209">
        <v>2025.12</v>
      </c>
      <c r="AL193" s="211" t="s">
        <v>933</v>
      </c>
      <c r="AM193" s="211" t="s">
        <v>934</v>
      </c>
      <c r="AN193" s="208"/>
      <c r="AO193" s="208"/>
      <c r="AP193" s="306"/>
      <c r="AQ193" s="233"/>
      <c r="AR193" s="233"/>
      <c r="AS193" s="233"/>
      <c r="AT193" s="208"/>
      <c r="AU193" s="233"/>
      <c r="AV193" s="233"/>
      <c r="AW193" s="306"/>
      <c r="AX193" s="306"/>
      <c r="AY193" s="306"/>
      <c r="AZ193" s="312"/>
      <c r="BA193" s="306"/>
      <c r="BB193" s="306"/>
      <c r="BC193" s="312"/>
      <c r="BD193" s="306"/>
      <c r="BE193" s="306"/>
      <c r="BF193" s="312"/>
      <c r="BG193" s="306"/>
      <c r="BH193" s="306"/>
      <c r="BI193" s="312"/>
      <c r="BJ193" s="250"/>
      <c r="BK193" s="233"/>
      <c r="BL193" s="250"/>
      <c r="BM193" s="250"/>
      <c r="BN193" s="233"/>
      <c r="BO193" s="233"/>
      <c r="BP193" s="306"/>
      <c r="BQ193" s="306"/>
      <c r="BR193" s="306"/>
      <c r="BS193" s="254"/>
    </row>
    <row r="194" s="195" customFormat="1" ht="92" customHeight="1" spans="1:71">
      <c r="A194" s="209"/>
      <c r="B194" s="209" t="s">
        <v>80</v>
      </c>
      <c r="C194" s="209" t="s">
        <v>398</v>
      </c>
      <c r="D194" s="209" t="s">
        <v>935</v>
      </c>
      <c r="E194" s="208"/>
      <c r="F194" s="209"/>
      <c r="G194" s="210" t="s">
        <v>936</v>
      </c>
      <c r="H194" s="210" t="s">
        <v>936</v>
      </c>
      <c r="I194" s="209" t="s">
        <v>84</v>
      </c>
      <c r="J194" s="209" t="s">
        <v>96</v>
      </c>
      <c r="K194" s="209" t="s">
        <v>97</v>
      </c>
      <c r="L194" s="209" t="s">
        <v>86</v>
      </c>
      <c r="M194" s="209" t="s">
        <v>937</v>
      </c>
      <c r="N194" s="209" t="s">
        <v>782</v>
      </c>
      <c r="O194" s="208" t="s">
        <v>99</v>
      </c>
      <c r="P194" s="210" t="s">
        <v>938</v>
      </c>
      <c r="Q194" s="209">
        <v>1</v>
      </c>
      <c r="R194" s="208"/>
      <c r="S194" s="208">
        <v>108.0758</v>
      </c>
      <c r="T194" s="208" t="s">
        <v>91</v>
      </c>
      <c r="U194" s="208">
        <f t="shared" si="73"/>
        <v>65</v>
      </c>
      <c r="V194" s="208">
        <f t="shared" si="74"/>
        <v>65</v>
      </c>
      <c r="W194" s="208">
        <v>65</v>
      </c>
      <c r="X194" s="208">
        <v>0</v>
      </c>
      <c r="Y194" s="208">
        <v>0</v>
      </c>
      <c r="Z194" s="208">
        <v>0</v>
      </c>
      <c r="AA194" s="208"/>
      <c r="AB194" s="208"/>
      <c r="AC194" s="208"/>
      <c r="AD194" s="208">
        <v>127</v>
      </c>
      <c r="AE194" s="208">
        <v>486</v>
      </c>
      <c r="AF194" s="208">
        <v>21</v>
      </c>
      <c r="AG194" s="208">
        <v>91</v>
      </c>
      <c r="AH194" s="208">
        <v>1</v>
      </c>
      <c r="AI194" s="208"/>
      <c r="AJ194" s="209">
        <v>2025.03</v>
      </c>
      <c r="AK194" s="209">
        <v>2025.12</v>
      </c>
      <c r="AL194" s="211" t="s">
        <v>939</v>
      </c>
      <c r="AM194" s="211" t="s">
        <v>940</v>
      </c>
      <c r="AN194" s="208"/>
      <c r="AO194" s="208"/>
      <c r="AP194" s="306"/>
      <c r="AQ194" s="233"/>
      <c r="AR194" s="233"/>
      <c r="AS194" s="233"/>
      <c r="AT194" s="208"/>
      <c r="AU194" s="233"/>
      <c r="AV194" s="233"/>
      <c r="AW194" s="306"/>
      <c r="AX194" s="306"/>
      <c r="AY194" s="306"/>
      <c r="AZ194" s="312"/>
      <c r="BA194" s="306"/>
      <c r="BB194" s="306"/>
      <c r="BC194" s="312"/>
      <c r="BD194" s="306"/>
      <c r="BE194" s="306"/>
      <c r="BF194" s="312"/>
      <c r="BG194" s="306"/>
      <c r="BH194" s="306"/>
      <c r="BI194" s="312"/>
      <c r="BJ194" s="250"/>
      <c r="BK194" s="233"/>
      <c r="BL194" s="250"/>
      <c r="BM194" s="250"/>
      <c r="BN194" s="233"/>
      <c r="BO194" s="233"/>
      <c r="BP194" s="306"/>
      <c r="BQ194" s="306"/>
      <c r="BR194" s="306"/>
      <c r="BS194" s="254"/>
    </row>
    <row r="195" s="195" customFormat="1" ht="92" customHeight="1" spans="1:71">
      <c r="A195" s="209"/>
      <c r="B195" s="209" t="s">
        <v>80</v>
      </c>
      <c r="C195" s="209" t="s">
        <v>398</v>
      </c>
      <c r="D195" s="209" t="s">
        <v>941</v>
      </c>
      <c r="E195" s="208"/>
      <c r="F195" s="209"/>
      <c r="G195" s="210" t="s">
        <v>942</v>
      </c>
      <c r="H195" s="210" t="s">
        <v>942</v>
      </c>
      <c r="I195" s="209" t="s">
        <v>84</v>
      </c>
      <c r="J195" s="209" t="s">
        <v>96</v>
      </c>
      <c r="K195" s="209" t="s">
        <v>97</v>
      </c>
      <c r="L195" s="209" t="s">
        <v>86</v>
      </c>
      <c r="M195" s="209" t="s">
        <v>943</v>
      </c>
      <c r="N195" s="209" t="s">
        <v>782</v>
      </c>
      <c r="O195" s="208" t="s">
        <v>99</v>
      </c>
      <c r="P195" s="210" t="s">
        <v>944</v>
      </c>
      <c r="Q195" s="209">
        <v>1</v>
      </c>
      <c r="R195" s="208"/>
      <c r="S195" s="208">
        <v>113.6946</v>
      </c>
      <c r="T195" s="208" t="s">
        <v>91</v>
      </c>
      <c r="U195" s="208">
        <f t="shared" si="73"/>
        <v>70</v>
      </c>
      <c r="V195" s="208">
        <f t="shared" si="74"/>
        <v>70</v>
      </c>
      <c r="W195" s="208">
        <v>70</v>
      </c>
      <c r="X195" s="208">
        <v>0</v>
      </c>
      <c r="Y195" s="208">
        <v>0</v>
      </c>
      <c r="Z195" s="208">
        <v>0</v>
      </c>
      <c r="AA195" s="208"/>
      <c r="AB195" s="208"/>
      <c r="AC195" s="208"/>
      <c r="AD195" s="208">
        <v>61</v>
      </c>
      <c r="AE195" s="208">
        <v>204</v>
      </c>
      <c r="AF195" s="208">
        <v>12</v>
      </c>
      <c r="AG195" s="208">
        <v>38</v>
      </c>
      <c r="AH195" s="208"/>
      <c r="AI195" s="208">
        <v>1</v>
      </c>
      <c r="AJ195" s="209">
        <v>2025.03</v>
      </c>
      <c r="AK195" s="209">
        <v>2025.12</v>
      </c>
      <c r="AL195" s="211" t="s">
        <v>945</v>
      </c>
      <c r="AM195" s="211" t="s">
        <v>946</v>
      </c>
      <c r="AN195" s="208"/>
      <c r="AO195" s="208"/>
      <c r="AP195" s="306"/>
      <c r="AQ195" s="233"/>
      <c r="AR195" s="233"/>
      <c r="AS195" s="233"/>
      <c r="AT195" s="208"/>
      <c r="AU195" s="233"/>
      <c r="AV195" s="233"/>
      <c r="AW195" s="306"/>
      <c r="AX195" s="306"/>
      <c r="AY195" s="306"/>
      <c r="AZ195" s="312"/>
      <c r="BA195" s="306"/>
      <c r="BB195" s="306"/>
      <c r="BC195" s="312"/>
      <c r="BD195" s="306"/>
      <c r="BE195" s="306"/>
      <c r="BF195" s="312"/>
      <c r="BG195" s="306"/>
      <c r="BH195" s="306"/>
      <c r="BI195" s="312"/>
      <c r="BJ195" s="250"/>
      <c r="BK195" s="233"/>
      <c r="BL195" s="250"/>
      <c r="BM195" s="250"/>
      <c r="BN195" s="233"/>
      <c r="BO195" s="233"/>
      <c r="BP195" s="306"/>
      <c r="BQ195" s="306"/>
      <c r="BR195" s="306"/>
      <c r="BS195" s="254"/>
    </row>
    <row r="196" s="195" customFormat="1" ht="92" customHeight="1" spans="1:71">
      <c r="A196" s="209"/>
      <c r="B196" s="209" t="s">
        <v>80</v>
      </c>
      <c r="C196" s="209" t="s">
        <v>398</v>
      </c>
      <c r="D196" s="209" t="s">
        <v>423</v>
      </c>
      <c r="E196" s="208"/>
      <c r="F196" s="209"/>
      <c r="G196" s="210" t="s">
        <v>947</v>
      </c>
      <c r="H196" s="210" t="s">
        <v>947</v>
      </c>
      <c r="I196" s="209" t="s">
        <v>84</v>
      </c>
      <c r="J196" s="209" t="s">
        <v>96</v>
      </c>
      <c r="K196" s="209" t="s">
        <v>97</v>
      </c>
      <c r="L196" s="209" t="s">
        <v>86</v>
      </c>
      <c r="M196" s="209" t="s">
        <v>948</v>
      </c>
      <c r="N196" s="209" t="s">
        <v>782</v>
      </c>
      <c r="O196" s="208" t="s">
        <v>99</v>
      </c>
      <c r="P196" s="210" t="s">
        <v>949</v>
      </c>
      <c r="Q196" s="209">
        <v>1</v>
      </c>
      <c r="R196" s="208"/>
      <c r="S196" s="208">
        <v>20.3982</v>
      </c>
      <c r="T196" s="208" t="s">
        <v>91</v>
      </c>
      <c r="U196" s="208">
        <f t="shared" si="73"/>
        <v>20</v>
      </c>
      <c r="V196" s="208">
        <f t="shared" si="74"/>
        <v>20</v>
      </c>
      <c r="W196" s="208">
        <v>20</v>
      </c>
      <c r="X196" s="208">
        <v>0</v>
      </c>
      <c r="Y196" s="208">
        <v>0</v>
      </c>
      <c r="Z196" s="208">
        <v>0</v>
      </c>
      <c r="AA196" s="208"/>
      <c r="AB196" s="208"/>
      <c r="AC196" s="208"/>
      <c r="AD196" s="208">
        <v>83</v>
      </c>
      <c r="AE196" s="208">
        <v>416</v>
      </c>
      <c r="AF196" s="208">
        <v>17</v>
      </c>
      <c r="AG196" s="208">
        <v>84</v>
      </c>
      <c r="AH196" s="208"/>
      <c r="AI196" s="208">
        <v>1</v>
      </c>
      <c r="AJ196" s="209">
        <v>2025.03</v>
      </c>
      <c r="AK196" s="209">
        <v>2025.12</v>
      </c>
      <c r="AL196" s="211" t="s">
        <v>950</v>
      </c>
      <c r="AM196" s="211" t="s">
        <v>951</v>
      </c>
      <c r="AN196" s="208"/>
      <c r="AO196" s="208"/>
      <c r="AP196" s="306"/>
      <c r="AQ196" s="233"/>
      <c r="AR196" s="233"/>
      <c r="AS196" s="233"/>
      <c r="AT196" s="208"/>
      <c r="AU196" s="233"/>
      <c r="AV196" s="233"/>
      <c r="AW196" s="306"/>
      <c r="AX196" s="306"/>
      <c r="AY196" s="306"/>
      <c r="AZ196" s="312"/>
      <c r="BA196" s="306"/>
      <c r="BB196" s="306"/>
      <c r="BC196" s="312"/>
      <c r="BD196" s="306"/>
      <c r="BE196" s="306"/>
      <c r="BF196" s="312"/>
      <c r="BG196" s="306"/>
      <c r="BH196" s="306"/>
      <c r="BI196" s="312"/>
      <c r="BJ196" s="250"/>
      <c r="BK196" s="233"/>
      <c r="BL196" s="250"/>
      <c r="BM196" s="250"/>
      <c r="BN196" s="233"/>
      <c r="BO196" s="233"/>
      <c r="BP196" s="306"/>
      <c r="BQ196" s="306"/>
      <c r="BR196" s="306"/>
      <c r="BS196" s="254"/>
    </row>
    <row r="197" s="195" customFormat="1" ht="92" customHeight="1" spans="1:71">
      <c r="A197" s="209"/>
      <c r="B197" s="209" t="s">
        <v>80</v>
      </c>
      <c r="C197" s="209" t="s">
        <v>398</v>
      </c>
      <c r="D197" s="209" t="s">
        <v>423</v>
      </c>
      <c r="E197" s="208"/>
      <c r="F197" s="209"/>
      <c r="G197" s="210" t="s">
        <v>952</v>
      </c>
      <c r="H197" s="210" t="s">
        <v>952</v>
      </c>
      <c r="I197" s="209" t="s">
        <v>84</v>
      </c>
      <c r="J197" s="209" t="s">
        <v>96</v>
      </c>
      <c r="K197" s="209" t="s">
        <v>97</v>
      </c>
      <c r="L197" s="209" t="s">
        <v>86</v>
      </c>
      <c r="M197" s="209" t="s">
        <v>953</v>
      </c>
      <c r="N197" s="209" t="s">
        <v>782</v>
      </c>
      <c r="O197" s="208" t="s">
        <v>99</v>
      </c>
      <c r="P197" s="210" t="s">
        <v>954</v>
      </c>
      <c r="Q197" s="209">
        <v>1</v>
      </c>
      <c r="R197" s="208"/>
      <c r="S197" s="208">
        <v>95.7125</v>
      </c>
      <c r="T197" s="208" t="s">
        <v>91</v>
      </c>
      <c r="U197" s="208">
        <f t="shared" si="73"/>
        <v>80</v>
      </c>
      <c r="V197" s="208">
        <f t="shared" si="74"/>
        <v>80</v>
      </c>
      <c r="W197" s="208">
        <v>80</v>
      </c>
      <c r="X197" s="208">
        <v>0</v>
      </c>
      <c r="Y197" s="208">
        <v>0</v>
      </c>
      <c r="Z197" s="208">
        <v>0</v>
      </c>
      <c r="AA197" s="208"/>
      <c r="AB197" s="208"/>
      <c r="AC197" s="208"/>
      <c r="AD197" s="208">
        <v>83</v>
      </c>
      <c r="AE197" s="208">
        <v>416</v>
      </c>
      <c r="AF197" s="208">
        <v>17</v>
      </c>
      <c r="AG197" s="208">
        <v>84</v>
      </c>
      <c r="AH197" s="208"/>
      <c r="AI197" s="208">
        <v>1</v>
      </c>
      <c r="AJ197" s="209">
        <v>2025.03</v>
      </c>
      <c r="AK197" s="209">
        <v>2025.12</v>
      </c>
      <c r="AL197" s="211" t="s">
        <v>955</v>
      </c>
      <c r="AM197" s="211" t="s">
        <v>956</v>
      </c>
      <c r="AN197" s="208"/>
      <c r="AO197" s="208"/>
      <c r="AP197" s="306"/>
      <c r="AQ197" s="233"/>
      <c r="AR197" s="233"/>
      <c r="AS197" s="233"/>
      <c r="AT197" s="208"/>
      <c r="AU197" s="233"/>
      <c r="AV197" s="233"/>
      <c r="AW197" s="306"/>
      <c r="AX197" s="306"/>
      <c r="AY197" s="306"/>
      <c r="AZ197" s="312"/>
      <c r="BA197" s="306"/>
      <c r="BB197" s="306"/>
      <c r="BC197" s="312"/>
      <c r="BD197" s="306"/>
      <c r="BE197" s="306"/>
      <c r="BF197" s="312"/>
      <c r="BG197" s="306"/>
      <c r="BH197" s="306"/>
      <c r="BI197" s="312"/>
      <c r="BJ197" s="250"/>
      <c r="BK197" s="233"/>
      <c r="BL197" s="250"/>
      <c r="BM197" s="250"/>
      <c r="BN197" s="233"/>
      <c r="BO197" s="233"/>
      <c r="BP197" s="306"/>
      <c r="BQ197" s="306"/>
      <c r="BR197" s="306"/>
      <c r="BS197" s="254"/>
    </row>
    <row r="198" s="195" customFormat="1" ht="92" customHeight="1" spans="1:71">
      <c r="A198" s="209"/>
      <c r="B198" s="209" t="s">
        <v>80</v>
      </c>
      <c r="C198" s="209" t="s">
        <v>435</v>
      </c>
      <c r="D198" s="209" t="s">
        <v>957</v>
      </c>
      <c r="E198" s="208"/>
      <c r="F198" s="209"/>
      <c r="G198" s="210" t="s">
        <v>958</v>
      </c>
      <c r="H198" s="210" t="s">
        <v>958</v>
      </c>
      <c r="I198" s="209" t="s">
        <v>84</v>
      </c>
      <c r="J198" s="209" t="s">
        <v>96</v>
      </c>
      <c r="K198" s="209" t="s">
        <v>97</v>
      </c>
      <c r="L198" s="209" t="s">
        <v>86</v>
      </c>
      <c r="M198" s="209" t="s">
        <v>959</v>
      </c>
      <c r="N198" s="209" t="s">
        <v>782</v>
      </c>
      <c r="O198" s="208" t="s">
        <v>99</v>
      </c>
      <c r="P198" s="210" t="s">
        <v>960</v>
      </c>
      <c r="Q198" s="209">
        <v>1</v>
      </c>
      <c r="R198" s="208"/>
      <c r="S198" s="208">
        <v>84.3801</v>
      </c>
      <c r="T198" s="208" t="s">
        <v>91</v>
      </c>
      <c r="U198" s="208">
        <f t="shared" si="73"/>
        <v>70</v>
      </c>
      <c r="V198" s="208">
        <f t="shared" si="74"/>
        <v>70</v>
      </c>
      <c r="W198" s="208">
        <v>70</v>
      </c>
      <c r="X198" s="208">
        <v>0</v>
      </c>
      <c r="Y198" s="208">
        <v>0</v>
      </c>
      <c r="Z198" s="208">
        <v>0</v>
      </c>
      <c r="AA198" s="208"/>
      <c r="AB198" s="208"/>
      <c r="AC198" s="208"/>
      <c r="AD198" s="208">
        <v>72</v>
      </c>
      <c r="AE198" s="208">
        <v>312</v>
      </c>
      <c r="AF198" s="208">
        <v>13</v>
      </c>
      <c r="AG198" s="208">
        <v>101</v>
      </c>
      <c r="AH198" s="208">
        <v>1</v>
      </c>
      <c r="AI198" s="208"/>
      <c r="AJ198" s="209">
        <v>2025.03</v>
      </c>
      <c r="AK198" s="209">
        <v>2025.12</v>
      </c>
      <c r="AL198" s="211" t="s">
        <v>961</v>
      </c>
      <c r="AM198" s="211" t="s">
        <v>962</v>
      </c>
      <c r="AN198" s="208"/>
      <c r="AO198" s="208"/>
      <c r="AP198" s="306"/>
      <c r="AQ198" s="233"/>
      <c r="AR198" s="233"/>
      <c r="AS198" s="233"/>
      <c r="AT198" s="208"/>
      <c r="AU198" s="233"/>
      <c r="AV198" s="233"/>
      <c r="AW198" s="306"/>
      <c r="AX198" s="306"/>
      <c r="AY198" s="306"/>
      <c r="AZ198" s="312"/>
      <c r="BA198" s="306"/>
      <c r="BB198" s="306"/>
      <c r="BC198" s="312"/>
      <c r="BD198" s="306"/>
      <c r="BE198" s="306"/>
      <c r="BF198" s="312"/>
      <c r="BG198" s="306"/>
      <c r="BH198" s="306"/>
      <c r="BI198" s="312"/>
      <c r="BJ198" s="250"/>
      <c r="BK198" s="233"/>
      <c r="BL198" s="250"/>
      <c r="BM198" s="250"/>
      <c r="BN198" s="233"/>
      <c r="BO198" s="233"/>
      <c r="BP198" s="306"/>
      <c r="BQ198" s="306"/>
      <c r="BR198" s="306"/>
      <c r="BS198" s="254"/>
    </row>
    <row r="199" s="195" customFormat="1" ht="92" customHeight="1" spans="1:71">
      <c r="A199" s="209"/>
      <c r="B199" s="209" t="s">
        <v>80</v>
      </c>
      <c r="C199" s="209" t="s">
        <v>435</v>
      </c>
      <c r="D199" s="209" t="s">
        <v>489</v>
      </c>
      <c r="E199" s="208"/>
      <c r="F199" s="209"/>
      <c r="G199" s="210" t="s">
        <v>963</v>
      </c>
      <c r="H199" s="210" t="s">
        <v>963</v>
      </c>
      <c r="I199" s="209" t="s">
        <v>84</v>
      </c>
      <c r="J199" s="209" t="s">
        <v>96</v>
      </c>
      <c r="K199" s="209" t="s">
        <v>97</v>
      </c>
      <c r="L199" s="209" t="s">
        <v>86</v>
      </c>
      <c r="M199" s="209" t="s">
        <v>964</v>
      </c>
      <c r="N199" s="209" t="s">
        <v>782</v>
      </c>
      <c r="O199" s="208" t="s">
        <v>99</v>
      </c>
      <c r="P199" s="210" t="s">
        <v>965</v>
      </c>
      <c r="Q199" s="209">
        <v>1</v>
      </c>
      <c r="R199" s="208"/>
      <c r="S199" s="208">
        <v>134.3853</v>
      </c>
      <c r="T199" s="208" t="s">
        <v>91</v>
      </c>
      <c r="U199" s="208">
        <f t="shared" si="73"/>
        <v>80</v>
      </c>
      <c r="V199" s="208">
        <f t="shared" si="74"/>
        <v>80</v>
      </c>
      <c r="W199" s="208">
        <v>80</v>
      </c>
      <c r="X199" s="208">
        <v>0</v>
      </c>
      <c r="Y199" s="208">
        <v>0</v>
      </c>
      <c r="Z199" s="208">
        <v>0</v>
      </c>
      <c r="AA199" s="208"/>
      <c r="AB199" s="208"/>
      <c r="AC199" s="208"/>
      <c r="AD199" s="208">
        <v>34</v>
      </c>
      <c r="AE199" s="208">
        <v>130</v>
      </c>
      <c r="AF199" s="208">
        <v>17</v>
      </c>
      <c r="AG199" s="208">
        <v>72</v>
      </c>
      <c r="AH199" s="208">
        <v>1</v>
      </c>
      <c r="AI199" s="208"/>
      <c r="AJ199" s="209">
        <v>2025.03</v>
      </c>
      <c r="AK199" s="209">
        <v>2025.12</v>
      </c>
      <c r="AL199" s="211" t="s">
        <v>966</v>
      </c>
      <c r="AM199" s="211" t="s">
        <v>967</v>
      </c>
      <c r="AN199" s="208"/>
      <c r="AO199" s="208"/>
      <c r="AP199" s="306"/>
      <c r="AQ199" s="233"/>
      <c r="AR199" s="233"/>
      <c r="AS199" s="233"/>
      <c r="AT199" s="208"/>
      <c r="AU199" s="233"/>
      <c r="AV199" s="233"/>
      <c r="AW199" s="306"/>
      <c r="AX199" s="306"/>
      <c r="AY199" s="306"/>
      <c r="AZ199" s="312"/>
      <c r="BA199" s="306"/>
      <c r="BB199" s="306"/>
      <c r="BC199" s="312"/>
      <c r="BD199" s="306"/>
      <c r="BE199" s="306"/>
      <c r="BF199" s="312"/>
      <c r="BG199" s="306"/>
      <c r="BH199" s="306"/>
      <c r="BI199" s="312"/>
      <c r="BJ199" s="250"/>
      <c r="BK199" s="233"/>
      <c r="BL199" s="250"/>
      <c r="BM199" s="250"/>
      <c r="BN199" s="233"/>
      <c r="BO199" s="233"/>
      <c r="BP199" s="306"/>
      <c r="BQ199" s="306"/>
      <c r="BR199" s="306"/>
      <c r="BS199" s="254"/>
    </row>
    <row r="200" s="195" customFormat="1" ht="92" customHeight="1" spans="1:71">
      <c r="A200" s="209"/>
      <c r="B200" s="209" t="s">
        <v>80</v>
      </c>
      <c r="C200" s="209" t="s">
        <v>496</v>
      </c>
      <c r="D200" s="209" t="s">
        <v>538</v>
      </c>
      <c r="E200" s="208"/>
      <c r="F200" s="209"/>
      <c r="G200" s="210" t="s">
        <v>968</v>
      </c>
      <c r="H200" s="210" t="s">
        <v>968</v>
      </c>
      <c r="I200" s="209" t="s">
        <v>84</v>
      </c>
      <c r="J200" s="209" t="s">
        <v>96</v>
      </c>
      <c r="K200" s="209" t="s">
        <v>97</v>
      </c>
      <c r="L200" s="209" t="s">
        <v>86</v>
      </c>
      <c r="M200" s="209" t="s">
        <v>969</v>
      </c>
      <c r="N200" s="209" t="s">
        <v>782</v>
      </c>
      <c r="O200" s="208" t="s">
        <v>99</v>
      </c>
      <c r="P200" s="210" t="s">
        <v>970</v>
      </c>
      <c r="Q200" s="209">
        <v>1</v>
      </c>
      <c r="R200" s="208"/>
      <c r="S200" s="208">
        <v>185.312459</v>
      </c>
      <c r="T200" s="208" t="s">
        <v>91</v>
      </c>
      <c r="U200" s="208">
        <f t="shared" si="73"/>
        <v>110</v>
      </c>
      <c r="V200" s="208">
        <f t="shared" si="74"/>
        <v>0</v>
      </c>
      <c r="W200" s="208">
        <v>0</v>
      </c>
      <c r="X200" s="208">
        <v>0</v>
      </c>
      <c r="Y200" s="208">
        <v>0</v>
      </c>
      <c r="Z200" s="208">
        <v>110</v>
      </c>
      <c r="AA200" s="208"/>
      <c r="AB200" s="208"/>
      <c r="AC200" s="208"/>
      <c r="AD200" s="208">
        <v>49</v>
      </c>
      <c r="AE200" s="208">
        <v>236</v>
      </c>
      <c r="AF200" s="208">
        <v>12</v>
      </c>
      <c r="AG200" s="208">
        <v>61</v>
      </c>
      <c r="AH200" s="208"/>
      <c r="AI200" s="208">
        <v>1</v>
      </c>
      <c r="AJ200" s="209">
        <v>2025.03</v>
      </c>
      <c r="AK200" s="209">
        <v>2025.12</v>
      </c>
      <c r="AL200" s="211" t="s">
        <v>971</v>
      </c>
      <c r="AM200" s="211" t="s">
        <v>972</v>
      </c>
      <c r="AN200" s="208"/>
      <c r="AO200" s="208"/>
      <c r="AP200" s="306"/>
      <c r="AQ200" s="233"/>
      <c r="AR200" s="233"/>
      <c r="AS200" s="233"/>
      <c r="AT200" s="208"/>
      <c r="AU200" s="233"/>
      <c r="AV200" s="233"/>
      <c r="AW200" s="306"/>
      <c r="AX200" s="306"/>
      <c r="AY200" s="306"/>
      <c r="AZ200" s="312"/>
      <c r="BA200" s="306"/>
      <c r="BB200" s="306"/>
      <c r="BC200" s="312"/>
      <c r="BD200" s="306"/>
      <c r="BE200" s="306"/>
      <c r="BF200" s="312"/>
      <c r="BG200" s="306"/>
      <c r="BH200" s="306"/>
      <c r="BI200" s="312"/>
      <c r="BJ200" s="250"/>
      <c r="BK200" s="233"/>
      <c r="BL200" s="250"/>
      <c r="BM200" s="250"/>
      <c r="BN200" s="233"/>
      <c r="BO200" s="233"/>
      <c r="BP200" s="306"/>
      <c r="BQ200" s="306"/>
      <c r="BR200" s="306"/>
      <c r="BS200" s="254"/>
    </row>
    <row r="201" s="195" customFormat="1" ht="92" customHeight="1" spans="1:71">
      <c r="A201" s="209"/>
      <c r="B201" s="209" t="s">
        <v>80</v>
      </c>
      <c r="C201" s="209" t="s">
        <v>496</v>
      </c>
      <c r="D201" s="209" t="s">
        <v>742</v>
      </c>
      <c r="E201" s="208"/>
      <c r="F201" s="209"/>
      <c r="G201" s="210" t="s">
        <v>973</v>
      </c>
      <c r="H201" s="210" t="s">
        <v>973</v>
      </c>
      <c r="I201" s="209" t="s">
        <v>84</v>
      </c>
      <c r="J201" s="209" t="s">
        <v>96</v>
      </c>
      <c r="K201" s="209" t="s">
        <v>97</v>
      </c>
      <c r="L201" s="209" t="s">
        <v>86</v>
      </c>
      <c r="M201" s="209" t="s">
        <v>974</v>
      </c>
      <c r="N201" s="209" t="s">
        <v>782</v>
      </c>
      <c r="O201" s="208" t="s">
        <v>99</v>
      </c>
      <c r="P201" s="210" t="s">
        <v>975</v>
      </c>
      <c r="Q201" s="209">
        <v>1</v>
      </c>
      <c r="R201" s="208"/>
      <c r="S201" s="208">
        <v>51.579477</v>
      </c>
      <c r="T201" s="208" t="s">
        <v>91</v>
      </c>
      <c r="U201" s="208">
        <f t="shared" si="73"/>
        <v>51</v>
      </c>
      <c r="V201" s="208">
        <f t="shared" si="74"/>
        <v>51</v>
      </c>
      <c r="W201" s="208">
        <v>51</v>
      </c>
      <c r="X201" s="208">
        <v>0</v>
      </c>
      <c r="Y201" s="208">
        <v>0</v>
      </c>
      <c r="Z201" s="208">
        <v>0</v>
      </c>
      <c r="AA201" s="208"/>
      <c r="AB201" s="208"/>
      <c r="AC201" s="208"/>
      <c r="AD201" s="208">
        <v>187</v>
      </c>
      <c r="AE201" s="208">
        <v>796</v>
      </c>
      <c r="AF201" s="208">
        <v>115</v>
      </c>
      <c r="AG201" s="208">
        <v>528</v>
      </c>
      <c r="AH201" s="208"/>
      <c r="AI201" s="208">
        <v>1</v>
      </c>
      <c r="AJ201" s="209">
        <v>2025.03</v>
      </c>
      <c r="AK201" s="209">
        <v>2025.12</v>
      </c>
      <c r="AL201" s="211" t="s">
        <v>976</v>
      </c>
      <c r="AM201" s="211" t="s">
        <v>977</v>
      </c>
      <c r="AN201" s="208"/>
      <c r="AO201" s="208"/>
      <c r="AP201" s="306"/>
      <c r="AQ201" s="233"/>
      <c r="AR201" s="233"/>
      <c r="AS201" s="233"/>
      <c r="AT201" s="208"/>
      <c r="AU201" s="233"/>
      <c r="AV201" s="233"/>
      <c r="AW201" s="306"/>
      <c r="AX201" s="306"/>
      <c r="AY201" s="306"/>
      <c r="AZ201" s="312"/>
      <c r="BA201" s="306"/>
      <c r="BB201" s="306"/>
      <c r="BC201" s="312"/>
      <c r="BD201" s="306"/>
      <c r="BE201" s="306"/>
      <c r="BF201" s="312"/>
      <c r="BG201" s="306"/>
      <c r="BH201" s="306"/>
      <c r="BI201" s="312"/>
      <c r="BJ201" s="250"/>
      <c r="BK201" s="233"/>
      <c r="BL201" s="250"/>
      <c r="BM201" s="250"/>
      <c r="BN201" s="233"/>
      <c r="BO201" s="233"/>
      <c r="BP201" s="306"/>
      <c r="BQ201" s="306"/>
      <c r="BR201" s="306"/>
      <c r="BS201" s="254"/>
    </row>
    <row r="202" s="195" customFormat="1" ht="92" customHeight="1" spans="1:71">
      <c r="A202" s="209"/>
      <c r="B202" s="209" t="s">
        <v>80</v>
      </c>
      <c r="C202" s="209" t="s">
        <v>545</v>
      </c>
      <c r="D202" s="209" t="s">
        <v>595</v>
      </c>
      <c r="E202" s="208"/>
      <c r="F202" s="209"/>
      <c r="G202" s="210" t="s">
        <v>978</v>
      </c>
      <c r="H202" s="210" t="s">
        <v>978</v>
      </c>
      <c r="I202" s="209" t="s">
        <v>84</v>
      </c>
      <c r="J202" s="209" t="s">
        <v>96</v>
      </c>
      <c r="K202" s="209" t="s">
        <v>97</v>
      </c>
      <c r="L202" s="209" t="s">
        <v>86</v>
      </c>
      <c r="M202" s="209" t="s">
        <v>979</v>
      </c>
      <c r="N202" s="209" t="s">
        <v>782</v>
      </c>
      <c r="O202" s="208" t="s">
        <v>99</v>
      </c>
      <c r="P202" s="210" t="s">
        <v>980</v>
      </c>
      <c r="Q202" s="209">
        <v>1</v>
      </c>
      <c r="R202" s="208"/>
      <c r="S202" s="208">
        <v>197.371928</v>
      </c>
      <c r="T202" s="208" t="s">
        <v>91</v>
      </c>
      <c r="U202" s="208">
        <f t="shared" si="73"/>
        <v>120</v>
      </c>
      <c r="V202" s="208">
        <f t="shared" si="74"/>
        <v>0</v>
      </c>
      <c r="W202" s="208">
        <v>0</v>
      </c>
      <c r="X202" s="208">
        <v>0</v>
      </c>
      <c r="Y202" s="208">
        <v>0</v>
      </c>
      <c r="Z202" s="208">
        <v>120</v>
      </c>
      <c r="AA202" s="208"/>
      <c r="AB202" s="208"/>
      <c r="AC202" s="208"/>
      <c r="AD202" s="208">
        <v>43</v>
      </c>
      <c r="AE202" s="208">
        <v>176</v>
      </c>
      <c r="AF202" s="208">
        <v>2</v>
      </c>
      <c r="AG202" s="208">
        <v>9</v>
      </c>
      <c r="AH202" s="208"/>
      <c r="AI202" s="208">
        <v>1</v>
      </c>
      <c r="AJ202" s="209">
        <v>2025.03</v>
      </c>
      <c r="AK202" s="209">
        <v>2025.12</v>
      </c>
      <c r="AL202" s="211" t="s">
        <v>981</v>
      </c>
      <c r="AM202" s="211" t="s">
        <v>982</v>
      </c>
      <c r="AN202" s="208"/>
      <c r="AO202" s="208"/>
      <c r="AP202" s="306"/>
      <c r="AQ202" s="233"/>
      <c r="AR202" s="233"/>
      <c r="AS202" s="233"/>
      <c r="AT202" s="208"/>
      <c r="AU202" s="233"/>
      <c r="AV202" s="233"/>
      <c r="AW202" s="306"/>
      <c r="AX202" s="306"/>
      <c r="AY202" s="306"/>
      <c r="AZ202" s="312"/>
      <c r="BA202" s="306"/>
      <c r="BB202" s="306"/>
      <c r="BC202" s="312"/>
      <c r="BD202" s="306"/>
      <c r="BE202" s="306"/>
      <c r="BF202" s="312"/>
      <c r="BG202" s="306"/>
      <c r="BH202" s="306"/>
      <c r="BI202" s="312"/>
      <c r="BJ202" s="250"/>
      <c r="BK202" s="233"/>
      <c r="BL202" s="250"/>
      <c r="BM202" s="250"/>
      <c r="BN202" s="233"/>
      <c r="BO202" s="233"/>
      <c r="BP202" s="306"/>
      <c r="BQ202" s="306"/>
      <c r="BR202" s="306"/>
      <c r="BS202" s="254"/>
    </row>
    <row r="203" s="195" customFormat="1" ht="92" customHeight="1" spans="1:71">
      <c r="A203" s="209"/>
      <c r="B203" s="209" t="s">
        <v>80</v>
      </c>
      <c r="C203" s="209" t="s">
        <v>545</v>
      </c>
      <c r="D203" s="209" t="s">
        <v>624</v>
      </c>
      <c r="E203" s="208"/>
      <c r="F203" s="209"/>
      <c r="G203" s="210" t="s">
        <v>983</v>
      </c>
      <c r="H203" s="210" t="s">
        <v>983</v>
      </c>
      <c r="I203" s="209" t="s">
        <v>84</v>
      </c>
      <c r="J203" s="209" t="s">
        <v>96</v>
      </c>
      <c r="K203" s="209" t="s">
        <v>97</v>
      </c>
      <c r="L203" s="209" t="s">
        <v>86</v>
      </c>
      <c r="M203" s="209" t="s">
        <v>984</v>
      </c>
      <c r="N203" s="209" t="s">
        <v>782</v>
      </c>
      <c r="O203" s="208" t="s">
        <v>99</v>
      </c>
      <c r="P203" s="210" t="s">
        <v>985</v>
      </c>
      <c r="Q203" s="209">
        <v>1</v>
      </c>
      <c r="R203" s="208"/>
      <c r="S203" s="208">
        <v>157.47788</v>
      </c>
      <c r="T203" s="208" t="s">
        <v>91</v>
      </c>
      <c r="U203" s="208">
        <f t="shared" si="73"/>
        <v>95</v>
      </c>
      <c r="V203" s="208">
        <f t="shared" si="74"/>
        <v>95</v>
      </c>
      <c r="W203" s="208">
        <v>95</v>
      </c>
      <c r="X203" s="208">
        <v>0</v>
      </c>
      <c r="Y203" s="208">
        <v>0</v>
      </c>
      <c r="Z203" s="208">
        <v>0</v>
      </c>
      <c r="AA203" s="208"/>
      <c r="AB203" s="208"/>
      <c r="AC203" s="208"/>
      <c r="AD203" s="208">
        <v>76</v>
      </c>
      <c r="AE203" s="208">
        <v>333</v>
      </c>
      <c r="AF203" s="208">
        <v>6</v>
      </c>
      <c r="AG203" s="208">
        <v>19</v>
      </c>
      <c r="AH203" s="208"/>
      <c r="AI203" s="208">
        <v>1</v>
      </c>
      <c r="AJ203" s="209">
        <v>2025.03</v>
      </c>
      <c r="AK203" s="209">
        <v>2025.12</v>
      </c>
      <c r="AL203" s="211" t="s">
        <v>986</v>
      </c>
      <c r="AM203" s="211" t="s">
        <v>987</v>
      </c>
      <c r="AN203" s="208"/>
      <c r="AO203" s="208"/>
      <c r="AP203" s="306"/>
      <c r="AQ203" s="233"/>
      <c r="AR203" s="233"/>
      <c r="AS203" s="233"/>
      <c r="AT203" s="208"/>
      <c r="AU203" s="233"/>
      <c r="AV203" s="233"/>
      <c r="AW203" s="306"/>
      <c r="AX203" s="306"/>
      <c r="AY203" s="306"/>
      <c r="AZ203" s="312"/>
      <c r="BA203" s="306"/>
      <c r="BB203" s="306"/>
      <c r="BC203" s="312"/>
      <c r="BD203" s="306"/>
      <c r="BE203" s="306"/>
      <c r="BF203" s="312"/>
      <c r="BG203" s="306"/>
      <c r="BH203" s="306"/>
      <c r="BI203" s="312"/>
      <c r="BJ203" s="250"/>
      <c r="BK203" s="233"/>
      <c r="BL203" s="250"/>
      <c r="BM203" s="250"/>
      <c r="BN203" s="233"/>
      <c r="BO203" s="233"/>
      <c r="BP203" s="306"/>
      <c r="BQ203" s="306"/>
      <c r="BR203" s="306"/>
      <c r="BS203" s="254"/>
    </row>
    <row r="204" s="195" customFormat="1" ht="92" customHeight="1" spans="1:71">
      <c r="A204" s="209"/>
      <c r="B204" s="209" t="s">
        <v>80</v>
      </c>
      <c r="C204" s="209" t="s">
        <v>545</v>
      </c>
      <c r="D204" s="209" t="s">
        <v>571</v>
      </c>
      <c r="E204" s="208"/>
      <c r="F204" s="209"/>
      <c r="G204" s="210" t="s">
        <v>988</v>
      </c>
      <c r="H204" s="210" t="s">
        <v>988</v>
      </c>
      <c r="I204" s="209" t="s">
        <v>84</v>
      </c>
      <c r="J204" s="209" t="s">
        <v>96</v>
      </c>
      <c r="K204" s="209" t="s">
        <v>97</v>
      </c>
      <c r="L204" s="209" t="s">
        <v>86</v>
      </c>
      <c r="M204" s="209" t="s">
        <v>989</v>
      </c>
      <c r="N204" s="209" t="s">
        <v>782</v>
      </c>
      <c r="O204" s="208" t="s">
        <v>99</v>
      </c>
      <c r="P204" s="210" t="s">
        <v>990</v>
      </c>
      <c r="Q204" s="209">
        <v>1</v>
      </c>
      <c r="R204" s="208"/>
      <c r="S204" s="208">
        <v>102.786021</v>
      </c>
      <c r="T204" s="208" t="s">
        <v>91</v>
      </c>
      <c r="U204" s="208">
        <f t="shared" si="73"/>
        <v>65</v>
      </c>
      <c r="V204" s="208">
        <f t="shared" si="74"/>
        <v>65</v>
      </c>
      <c r="W204" s="208">
        <v>65</v>
      </c>
      <c r="X204" s="208">
        <v>0</v>
      </c>
      <c r="Y204" s="208">
        <v>0</v>
      </c>
      <c r="Z204" s="208">
        <v>0</v>
      </c>
      <c r="AA204" s="208"/>
      <c r="AB204" s="208"/>
      <c r="AC204" s="208"/>
      <c r="AD204" s="208">
        <v>80</v>
      </c>
      <c r="AE204" s="208">
        <v>260</v>
      </c>
      <c r="AF204" s="208">
        <v>3</v>
      </c>
      <c r="AG204" s="208">
        <v>15</v>
      </c>
      <c r="AH204" s="208"/>
      <c r="AI204" s="208">
        <v>1</v>
      </c>
      <c r="AJ204" s="209">
        <v>2025.03</v>
      </c>
      <c r="AK204" s="209">
        <v>2025.12</v>
      </c>
      <c r="AL204" s="211" t="s">
        <v>991</v>
      </c>
      <c r="AM204" s="211" t="s">
        <v>992</v>
      </c>
      <c r="AN204" s="208"/>
      <c r="AO204" s="208"/>
      <c r="AP204" s="306"/>
      <c r="AQ204" s="233"/>
      <c r="AR204" s="233"/>
      <c r="AS204" s="233"/>
      <c r="AT204" s="208"/>
      <c r="AU204" s="233"/>
      <c r="AV204" s="233"/>
      <c r="AW204" s="306"/>
      <c r="AX204" s="306"/>
      <c r="AY204" s="306"/>
      <c r="AZ204" s="312"/>
      <c r="BA204" s="306"/>
      <c r="BB204" s="306"/>
      <c r="BC204" s="312"/>
      <c r="BD204" s="306"/>
      <c r="BE204" s="306"/>
      <c r="BF204" s="312"/>
      <c r="BG204" s="306"/>
      <c r="BH204" s="306"/>
      <c r="BI204" s="312"/>
      <c r="BJ204" s="250"/>
      <c r="BK204" s="233"/>
      <c r="BL204" s="250"/>
      <c r="BM204" s="250"/>
      <c r="BN204" s="233"/>
      <c r="BO204" s="233"/>
      <c r="BP204" s="306"/>
      <c r="BQ204" s="306"/>
      <c r="BR204" s="306"/>
      <c r="BS204" s="254"/>
    </row>
    <row r="205" s="195" customFormat="1" ht="92" customHeight="1" spans="1:71">
      <c r="A205" s="209"/>
      <c r="B205" s="209" t="s">
        <v>80</v>
      </c>
      <c r="C205" s="209" t="s">
        <v>545</v>
      </c>
      <c r="D205" s="209" t="s">
        <v>555</v>
      </c>
      <c r="E205" s="208"/>
      <c r="F205" s="209"/>
      <c r="G205" s="210" t="s">
        <v>993</v>
      </c>
      <c r="H205" s="210" t="s">
        <v>993</v>
      </c>
      <c r="I205" s="209" t="s">
        <v>84</v>
      </c>
      <c r="J205" s="209" t="s">
        <v>96</v>
      </c>
      <c r="K205" s="209" t="s">
        <v>97</v>
      </c>
      <c r="L205" s="209" t="s">
        <v>86</v>
      </c>
      <c r="M205" s="209" t="s">
        <v>994</v>
      </c>
      <c r="N205" s="209" t="s">
        <v>782</v>
      </c>
      <c r="O205" s="208" t="s">
        <v>99</v>
      </c>
      <c r="P205" s="210" t="s">
        <v>995</v>
      </c>
      <c r="Q205" s="209">
        <v>1</v>
      </c>
      <c r="R205" s="208"/>
      <c r="S205" s="208">
        <v>178.304776</v>
      </c>
      <c r="T205" s="208" t="s">
        <v>91</v>
      </c>
      <c r="U205" s="208">
        <f t="shared" si="73"/>
        <v>110</v>
      </c>
      <c r="V205" s="208">
        <f t="shared" si="74"/>
        <v>0</v>
      </c>
      <c r="W205" s="208">
        <v>0</v>
      </c>
      <c r="X205" s="208">
        <v>0</v>
      </c>
      <c r="Y205" s="208">
        <v>0</v>
      </c>
      <c r="Z205" s="208">
        <v>110</v>
      </c>
      <c r="AA205" s="208"/>
      <c r="AB205" s="208"/>
      <c r="AC205" s="208"/>
      <c r="AD205" s="208">
        <v>248</v>
      </c>
      <c r="AE205" s="208">
        <v>966</v>
      </c>
      <c r="AF205" s="208">
        <v>56</v>
      </c>
      <c r="AG205" s="208">
        <v>213</v>
      </c>
      <c r="AH205" s="208"/>
      <c r="AI205" s="208">
        <v>1</v>
      </c>
      <c r="AJ205" s="209">
        <v>2025.03</v>
      </c>
      <c r="AK205" s="209">
        <v>2025.12</v>
      </c>
      <c r="AL205" s="211" t="s">
        <v>996</v>
      </c>
      <c r="AM205" s="211" t="s">
        <v>997</v>
      </c>
      <c r="AN205" s="208"/>
      <c r="AO205" s="208"/>
      <c r="AP205" s="306"/>
      <c r="AQ205" s="233"/>
      <c r="AR205" s="233"/>
      <c r="AS205" s="233"/>
      <c r="AT205" s="208"/>
      <c r="AU205" s="233"/>
      <c r="AV205" s="233"/>
      <c r="AW205" s="306"/>
      <c r="AX205" s="306"/>
      <c r="AY205" s="306"/>
      <c r="AZ205" s="312"/>
      <c r="BA205" s="306"/>
      <c r="BB205" s="306"/>
      <c r="BC205" s="312"/>
      <c r="BD205" s="306"/>
      <c r="BE205" s="306"/>
      <c r="BF205" s="312"/>
      <c r="BG205" s="306"/>
      <c r="BH205" s="306"/>
      <c r="BI205" s="312"/>
      <c r="BJ205" s="250"/>
      <c r="BK205" s="233"/>
      <c r="BL205" s="250"/>
      <c r="BM205" s="250"/>
      <c r="BN205" s="233"/>
      <c r="BO205" s="233"/>
      <c r="BP205" s="306"/>
      <c r="BQ205" s="306"/>
      <c r="BR205" s="306"/>
      <c r="BS205" s="254"/>
    </row>
    <row r="206" s="195" customFormat="1" ht="92" customHeight="1" spans="1:71">
      <c r="A206" s="209"/>
      <c r="B206" s="209" t="s">
        <v>80</v>
      </c>
      <c r="C206" s="209" t="s">
        <v>631</v>
      </c>
      <c r="D206" s="209" t="s">
        <v>635</v>
      </c>
      <c r="E206" s="208"/>
      <c r="F206" s="209"/>
      <c r="G206" s="210" t="s">
        <v>998</v>
      </c>
      <c r="H206" s="210" t="s">
        <v>998</v>
      </c>
      <c r="I206" s="209" t="s">
        <v>84</v>
      </c>
      <c r="J206" s="209" t="s">
        <v>96</v>
      </c>
      <c r="K206" s="209" t="s">
        <v>97</v>
      </c>
      <c r="L206" s="209" t="s">
        <v>86</v>
      </c>
      <c r="M206" s="209" t="s">
        <v>999</v>
      </c>
      <c r="N206" s="209" t="s">
        <v>782</v>
      </c>
      <c r="O206" s="208" t="s">
        <v>99</v>
      </c>
      <c r="P206" s="210" t="s">
        <v>1000</v>
      </c>
      <c r="Q206" s="209">
        <v>1</v>
      </c>
      <c r="R206" s="208"/>
      <c r="S206" s="208">
        <v>52.8702</v>
      </c>
      <c r="T206" s="208" t="s">
        <v>91</v>
      </c>
      <c r="U206" s="208">
        <f t="shared" si="73"/>
        <v>52</v>
      </c>
      <c r="V206" s="208">
        <f t="shared" si="74"/>
        <v>52</v>
      </c>
      <c r="W206" s="208">
        <v>52</v>
      </c>
      <c r="X206" s="208">
        <v>0</v>
      </c>
      <c r="Y206" s="208">
        <v>0</v>
      </c>
      <c r="Z206" s="208">
        <v>0</v>
      </c>
      <c r="AA206" s="208"/>
      <c r="AB206" s="208"/>
      <c r="AC206" s="208"/>
      <c r="AD206" s="208">
        <v>43</v>
      </c>
      <c r="AE206" s="208">
        <v>205</v>
      </c>
      <c r="AF206" s="208">
        <v>13</v>
      </c>
      <c r="AG206" s="208">
        <v>52</v>
      </c>
      <c r="AH206" s="208">
        <v>1</v>
      </c>
      <c r="AI206" s="208"/>
      <c r="AJ206" s="209">
        <v>2025.03</v>
      </c>
      <c r="AK206" s="209">
        <v>2025.12</v>
      </c>
      <c r="AL206" s="211" t="s">
        <v>1001</v>
      </c>
      <c r="AM206" s="211" t="s">
        <v>1002</v>
      </c>
      <c r="AN206" s="208"/>
      <c r="AO206" s="208"/>
      <c r="AP206" s="306"/>
      <c r="AQ206" s="233"/>
      <c r="AR206" s="233"/>
      <c r="AS206" s="233"/>
      <c r="AT206" s="208"/>
      <c r="AU206" s="233"/>
      <c r="AV206" s="233"/>
      <c r="AW206" s="306"/>
      <c r="AX206" s="306"/>
      <c r="AY206" s="306"/>
      <c r="AZ206" s="312"/>
      <c r="BA206" s="306"/>
      <c r="BB206" s="306"/>
      <c r="BC206" s="312"/>
      <c r="BD206" s="306"/>
      <c r="BE206" s="306"/>
      <c r="BF206" s="312"/>
      <c r="BG206" s="306"/>
      <c r="BH206" s="306"/>
      <c r="BI206" s="312"/>
      <c r="BJ206" s="250"/>
      <c r="BK206" s="233"/>
      <c r="BL206" s="250"/>
      <c r="BM206" s="250"/>
      <c r="BN206" s="233"/>
      <c r="BO206" s="233"/>
      <c r="BP206" s="306"/>
      <c r="BQ206" s="306"/>
      <c r="BR206" s="306"/>
      <c r="BS206" s="254"/>
    </row>
    <row r="207" s="195" customFormat="1" ht="92" customHeight="1" spans="1:71">
      <c r="A207" s="209"/>
      <c r="B207" s="209" t="s">
        <v>80</v>
      </c>
      <c r="C207" s="209" t="s">
        <v>321</v>
      </c>
      <c r="D207" s="209" t="s">
        <v>351</v>
      </c>
      <c r="E207" s="208"/>
      <c r="F207" s="209"/>
      <c r="G207" s="210" t="s">
        <v>1003</v>
      </c>
      <c r="H207" s="210" t="s">
        <v>1003</v>
      </c>
      <c r="I207" s="209" t="s">
        <v>84</v>
      </c>
      <c r="J207" s="209" t="s">
        <v>96</v>
      </c>
      <c r="K207" s="209" t="s">
        <v>97</v>
      </c>
      <c r="L207" s="209" t="s">
        <v>150</v>
      </c>
      <c r="M207" s="209" t="s">
        <v>1004</v>
      </c>
      <c r="N207" s="209" t="s">
        <v>782</v>
      </c>
      <c r="O207" s="208" t="s">
        <v>99</v>
      </c>
      <c r="P207" s="210" t="s">
        <v>1005</v>
      </c>
      <c r="Q207" s="209">
        <v>1</v>
      </c>
      <c r="R207" s="208"/>
      <c r="S207" s="208">
        <v>42.680245</v>
      </c>
      <c r="T207" s="208" t="s">
        <v>91</v>
      </c>
      <c r="U207" s="208">
        <f t="shared" si="73"/>
        <v>42.680245</v>
      </c>
      <c r="V207" s="208">
        <f t="shared" si="74"/>
        <v>0</v>
      </c>
      <c r="W207" s="208">
        <v>0</v>
      </c>
      <c r="X207" s="208">
        <v>0</v>
      </c>
      <c r="Y207" s="208">
        <v>0</v>
      </c>
      <c r="Z207" s="208">
        <v>42.680245</v>
      </c>
      <c r="AA207" s="208"/>
      <c r="AB207" s="208"/>
      <c r="AC207" s="208"/>
      <c r="AD207" s="208">
        <v>142</v>
      </c>
      <c r="AE207" s="208">
        <v>582</v>
      </c>
      <c r="AF207" s="208">
        <v>36</v>
      </c>
      <c r="AG207" s="208">
        <v>149</v>
      </c>
      <c r="AH207" s="208">
        <v>0</v>
      </c>
      <c r="AI207" s="208">
        <v>1</v>
      </c>
      <c r="AJ207" s="209">
        <v>2024.03</v>
      </c>
      <c r="AK207" s="209">
        <v>2024.12</v>
      </c>
      <c r="AL207" s="211" t="s">
        <v>1006</v>
      </c>
      <c r="AM207" s="211" t="s">
        <v>1007</v>
      </c>
      <c r="AN207" s="208"/>
      <c r="AO207" s="208"/>
      <c r="AP207" s="306"/>
      <c r="AQ207" s="233"/>
      <c r="AR207" s="233"/>
      <c r="AS207" s="233"/>
      <c r="AT207" s="208"/>
      <c r="AU207" s="233"/>
      <c r="AV207" s="233"/>
      <c r="AW207" s="306"/>
      <c r="AX207" s="306"/>
      <c r="AY207" s="306"/>
      <c r="AZ207" s="312"/>
      <c r="BA207" s="306"/>
      <c r="BB207" s="306"/>
      <c r="BC207" s="312"/>
      <c r="BD207" s="306"/>
      <c r="BE207" s="306"/>
      <c r="BF207" s="312"/>
      <c r="BG207" s="306"/>
      <c r="BH207" s="306"/>
      <c r="BI207" s="312"/>
      <c r="BJ207" s="250"/>
      <c r="BK207" s="233"/>
      <c r="BL207" s="250"/>
      <c r="BM207" s="250"/>
      <c r="BN207" s="233"/>
      <c r="BO207" s="233"/>
      <c r="BP207" s="306"/>
      <c r="BQ207" s="306"/>
      <c r="BR207" s="306"/>
      <c r="BS207" s="254"/>
    </row>
    <row r="208" s="195" customFormat="1" ht="92" customHeight="1" spans="1:71">
      <c r="A208" s="209"/>
      <c r="B208" s="209" t="s">
        <v>80</v>
      </c>
      <c r="C208" s="209" t="s">
        <v>496</v>
      </c>
      <c r="D208" s="209" t="s">
        <v>538</v>
      </c>
      <c r="E208" s="208"/>
      <c r="F208" s="209"/>
      <c r="G208" s="210" t="s">
        <v>1008</v>
      </c>
      <c r="H208" s="210" t="s">
        <v>1008</v>
      </c>
      <c r="I208" s="209" t="s">
        <v>84</v>
      </c>
      <c r="J208" s="209" t="s">
        <v>96</v>
      </c>
      <c r="K208" s="209" t="s">
        <v>97</v>
      </c>
      <c r="L208" s="209" t="s">
        <v>150</v>
      </c>
      <c r="M208" s="209" t="s">
        <v>1009</v>
      </c>
      <c r="N208" s="209" t="s">
        <v>782</v>
      </c>
      <c r="O208" s="208" t="s">
        <v>99</v>
      </c>
      <c r="P208" s="210" t="s">
        <v>1010</v>
      </c>
      <c r="Q208" s="209">
        <v>1</v>
      </c>
      <c r="R208" s="208"/>
      <c r="S208" s="208">
        <v>10.4817</v>
      </c>
      <c r="T208" s="208" t="s">
        <v>91</v>
      </c>
      <c r="U208" s="208">
        <f t="shared" si="73"/>
        <v>10.4817</v>
      </c>
      <c r="V208" s="208">
        <f t="shared" si="74"/>
        <v>0</v>
      </c>
      <c r="W208" s="208">
        <v>0</v>
      </c>
      <c r="X208" s="208">
        <v>0</v>
      </c>
      <c r="Y208" s="208">
        <v>0</v>
      </c>
      <c r="Z208" s="208">
        <v>10.4817</v>
      </c>
      <c r="AA208" s="208"/>
      <c r="AB208" s="208"/>
      <c r="AC208" s="208"/>
      <c r="AD208" s="208">
        <v>494</v>
      </c>
      <c r="AE208" s="208">
        <v>2047</v>
      </c>
      <c r="AF208" s="208">
        <v>58</v>
      </c>
      <c r="AG208" s="208">
        <v>232</v>
      </c>
      <c r="AH208" s="208">
        <v>0</v>
      </c>
      <c r="AI208" s="208">
        <v>1</v>
      </c>
      <c r="AJ208" s="209">
        <v>2024.03</v>
      </c>
      <c r="AK208" s="209">
        <v>2024.07</v>
      </c>
      <c r="AL208" s="211" t="s">
        <v>1011</v>
      </c>
      <c r="AM208" s="211" t="s">
        <v>1012</v>
      </c>
      <c r="AN208" s="208"/>
      <c r="AO208" s="208"/>
      <c r="AP208" s="306"/>
      <c r="AQ208" s="233"/>
      <c r="AR208" s="233"/>
      <c r="AS208" s="233"/>
      <c r="AT208" s="208"/>
      <c r="AU208" s="233"/>
      <c r="AV208" s="233"/>
      <c r="AW208" s="306"/>
      <c r="AX208" s="306"/>
      <c r="AY208" s="306"/>
      <c r="AZ208" s="312"/>
      <c r="BA208" s="306"/>
      <c r="BB208" s="306"/>
      <c r="BC208" s="312"/>
      <c r="BD208" s="306"/>
      <c r="BE208" s="306"/>
      <c r="BF208" s="312"/>
      <c r="BG208" s="306"/>
      <c r="BH208" s="306"/>
      <c r="BI208" s="312"/>
      <c r="BJ208" s="250"/>
      <c r="BK208" s="233"/>
      <c r="BL208" s="250"/>
      <c r="BM208" s="250"/>
      <c r="BN208" s="233"/>
      <c r="BO208" s="233"/>
      <c r="BP208" s="306"/>
      <c r="BQ208" s="306"/>
      <c r="BR208" s="306"/>
      <c r="BS208" s="254"/>
    </row>
    <row r="209" s="195" customFormat="1" ht="92" customHeight="1" spans="1:71">
      <c r="A209" s="209"/>
      <c r="B209" s="209" t="s">
        <v>80</v>
      </c>
      <c r="C209" s="209" t="s">
        <v>675</v>
      </c>
      <c r="D209" s="209" t="s">
        <v>82</v>
      </c>
      <c r="E209" s="208"/>
      <c r="F209" s="209"/>
      <c r="G209" s="210" t="s">
        <v>1013</v>
      </c>
      <c r="H209" s="210" t="s">
        <v>1013</v>
      </c>
      <c r="I209" s="209" t="s">
        <v>123</v>
      </c>
      <c r="J209" s="209" t="s">
        <v>1014</v>
      </c>
      <c r="K209" s="209" t="s">
        <v>1014</v>
      </c>
      <c r="L209" s="209" t="s">
        <v>86</v>
      </c>
      <c r="M209" s="209" t="s">
        <v>87</v>
      </c>
      <c r="N209" s="209" t="s">
        <v>782</v>
      </c>
      <c r="O209" s="208" t="s">
        <v>1015</v>
      </c>
      <c r="P209" s="210" t="s">
        <v>1016</v>
      </c>
      <c r="Q209" s="209">
        <v>1</v>
      </c>
      <c r="R209" s="208"/>
      <c r="S209" s="208">
        <v>1600</v>
      </c>
      <c r="T209" s="208" t="s">
        <v>91</v>
      </c>
      <c r="U209" s="208">
        <f t="shared" si="73"/>
        <v>1000</v>
      </c>
      <c r="V209" s="208">
        <f t="shared" si="74"/>
        <v>1000</v>
      </c>
      <c r="W209" s="208">
        <v>1000</v>
      </c>
      <c r="X209" s="208">
        <v>0</v>
      </c>
      <c r="Y209" s="208">
        <v>0</v>
      </c>
      <c r="Z209" s="208">
        <v>0</v>
      </c>
      <c r="AA209" s="208"/>
      <c r="AB209" s="208"/>
      <c r="AC209" s="208"/>
      <c r="AD209" s="208"/>
      <c r="AE209" s="208">
        <v>1216</v>
      </c>
      <c r="AF209" s="208"/>
      <c r="AG209" s="208">
        <v>1216</v>
      </c>
      <c r="AH209" s="208">
        <v>44</v>
      </c>
      <c r="AI209" s="208">
        <v>50</v>
      </c>
      <c r="AJ209" s="209">
        <v>2025.03</v>
      </c>
      <c r="AK209" s="209">
        <v>2025.12</v>
      </c>
      <c r="AL209" s="211" t="s">
        <v>1017</v>
      </c>
      <c r="AM209" s="211" t="s">
        <v>1018</v>
      </c>
      <c r="AN209" s="208"/>
      <c r="AO209" s="208"/>
      <c r="AP209" s="306"/>
      <c r="AQ209" s="233"/>
      <c r="AR209" s="233"/>
      <c r="AS209" s="233"/>
      <c r="AT209" s="208"/>
      <c r="AU209" s="233"/>
      <c r="AV209" s="233"/>
      <c r="AW209" s="306"/>
      <c r="AX209" s="306"/>
      <c r="AY209" s="306"/>
      <c r="AZ209" s="312"/>
      <c r="BA209" s="306"/>
      <c r="BB209" s="306"/>
      <c r="BC209" s="312"/>
      <c r="BD209" s="306"/>
      <c r="BE209" s="306"/>
      <c r="BF209" s="312"/>
      <c r="BG209" s="306"/>
      <c r="BH209" s="306"/>
      <c r="BI209" s="312"/>
      <c r="BJ209" s="250"/>
      <c r="BK209" s="233"/>
      <c r="BL209" s="250"/>
      <c r="BM209" s="250"/>
      <c r="BN209" s="233"/>
      <c r="BO209" s="233"/>
      <c r="BP209" s="306"/>
      <c r="BQ209" s="306"/>
      <c r="BR209" s="306"/>
      <c r="BS209" s="254"/>
    </row>
    <row r="210" s="195" customFormat="1" ht="92" customHeight="1" spans="1:71">
      <c r="A210" s="209"/>
      <c r="B210" s="209" t="s">
        <v>80</v>
      </c>
      <c r="C210" s="209" t="s">
        <v>81</v>
      </c>
      <c r="D210" s="209" t="s">
        <v>180</v>
      </c>
      <c r="E210" s="208"/>
      <c r="F210" s="209"/>
      <c r="G210" s="210" t="s">
        <v>1019</v>
      </c>
      <c r="H210" s="210" t="s">
        <v>1019</v>
      </c>
      <c r="I210" s="209" t="s">
        <v>135</v>
      </c>
      <c r="J210" s="209" t="s">
        <v>136</v>
      </c>
      <c r="K210" s="209" t="s">
        <v>530</v>
      </c>
      <c r="L210" s="209" t="s">
        <v>150</v>
      </c>
      <c r="M210" s="209" t="s">
        <v>1020</v>
      </c>
      <c r="N210" s="209" t="s">
        <v>782</v>
      </c>
      <c r="O210" s="208" t="s">
        <v>99</v>
      </c>
      <c r="P210" s="210" t="s">
        <v>1021</v>
      </c>
      <c r="Q210" s="209">
        <v>1</v>
      </c>
      <c r="R210" s="208"/>
      <c r="S210" s="208">
        <v>11.23907</v>
      </c>
      <c r="T210" s="208" t="s">
        <v>91</v>
      </c>
      <c r="U210" s="208">
        <f t="shared" si="73"/>
        <v>11.23907</v>
      </c>
      <c r="V210" s="208">
        <f t="shared" si="74"/>
        <v>0</v>
      </c>
      <c r="W210" s="208">
        <v>0</v>
      </c>
      <c r="X210" s="208">
        <v>0</v>
      </c>
      <c r="Y210" s="208">
        <v>0</v>
      </c>
      <c r="Z210" s="208">
        <v>11.23907</v>
      </c>
      <c r="AA210" s="208"/>
      <c r="AB210" s="208"/>
      <c r="AC210" s="208"/>
      <c r="AD210" s="208">
        <v>564</v>
      </c>
      <c r="AE210" s="208">
        <v>2545</v>
      </c>
      <c r="AF210" s="208">
        <v>361</v>
      </c>
      <c r="AG210" s="208">
        <v>1547</v>
      </c>
      <c r="AH210" s="208">
        <v>1</v>
      </c>
      <c r="AI210" s="208">
        <v>0</v>
      </c>
      <c r="AJ210" s="209">
        <v>2024.03</v>
      </c>
      <c r="AK210" s="209">
        <v>2024.12</v>
      </c>
      <c r="AL210" s="211" t="s">
        <v>1022</v>
      </c>
      <c r="AM210" s="211" t="s">
        <v>1023</v>
      </c>
      <c r="AN210" s="208"/>
      <c r="AO210" s="208"/>
      <c r="AP210" s="306"/>
      <c r="AQ210" s="233"/>
      <c r="AR210" s="233"/>
      <c r="AS210" s="233"/>
      <c r="AT210" s="208"/>
      <c r="AU210" s="233"/>
      <c r="AV210" s="233"/>
      <c r="AW210" s="306"/>
      <c r="AX210" s="306"/>
      <c r="AY210" s="306"/>
      <c r="AZ210" s="312"/>
      <c r="BA210" s="306"/>
      <c r="BB210" s="306"/>
      <c r="BC210" s="312"/>
      <c r="BD210" s="306"/>
      <c r="BE210" s="306"/>
      <c r="BF210" s="312"/>
      <c r="BG210" s="306"/>
      <c r="BH210" s="306"/>
      <c r="BI210" s="312"/>
      <c r="BJ210" s="250"/>
      <c r="BK210" s="233"/>
      <c r="BL210" s="250"/>
      <c r="BM210" s="250"/>
      <c r="BN210" s="233"/>
      <c r="BO210" s="233"/>
      <c r="BP210" s="306"/>
      <c r="BQ210" s="306"/>
      <c r="BR210" s="306"/>
      <c r="BS210" s="254"/>
    </row>
    <row r="211" s="195" customFormat="1" ht="92" customHeight="1" spans="1:71">
      <c r="A211" s="209"/>
      <c r="B211" s="209" t="s">
        <v>80</v>
      </c>
      <c r="C211" s="209" t="s">
        <v>545</v>
      </c>
      <c r="D211" s="209" t="s">
        <v>600</v>
      </c>
      <c r="E211" s="208"/>
      <c r="F211" s="209"/>
      <c r="G211" s="210" t="s">
        <v>1024</v>
      </c>
      <c r="H211" s="210" t="s">
        <v>1024</v>
      </c>
      <c r="I211" s="209" t="s">
        <v>135</v>
      </c>
      <c r="J211" s="209" t="s">
        <v>136</v>
      </c>
      <c r="K211" s="209" t="s">
        <v>530</v>
      </c>
      <c r="L211" s="209" t="s">
        <v>150</v>
      </c>
      <c r="M211" s="209" t="s">
        <v>1025</v>
      </c>
      <c r="N211" s="209" t="s">
        <v>782</v>
      </c>
      <c r="O211" s="208" t="s">
        <v>99</v>
      </c>
      <c r="P211" s="210" t="s">
        <v>1026</v>
      </c>
      <c r="Q211" s="209">
        <v>1</v>
      </c>
      <c r="R211" s="208"/>
      <c r="S211" s="208">
        <v>1.1</v>
      </c>
      <c r="T211" s="208" t="s">
        <v>91</v>
      </c>
      <c r="U211" s="208">
        <f t="shared" si="73"/>
        <v>1.1</v>
      </c>
      <c r="V211" s="208">
        <f t="shared" si="74"/>
        <v>0</v>
      </c>
      <c r="W211" s="208">
        <v>0</v>
      </c>
      <c r="X211" s="208">
        <v>0</v>
      </c>
      <c r="Y211" s="208">
        <v>0</v>
      </c>
      <c r="Z211" s="208">
        <v>1.1</v>
      </c>
      <c r="AA211" s="208"/>
      <c r="AB211" s="208"/>
      <c r="AC211" s="208"/>
      <c r="AD211" s="208">
        <v>274</v>
      </c>
      <c r="AE211" s="208">
        <v>1074</v>
      </c>
      <c r="AF211" s="208">
        <v>110</v>
      </c>
      <c r="AG211" s="208">
        <v>425</v>
      </c>
      <c r="AH211" s="208">
        <v>1</v>
      </c>
      <c r="AI211" s="208"/>
      <c r="AJ211" s="209">
        <v>2024.02</v>
      </c>
      <c r="AK211" s="209">
        <v>2024.12</v>
      </c>
      <c r="AL211" s="211" t="s">
        <v>1027</v>
      </c>
      <c r="AM211" s="211" t="s">
        <v>1028</v>
      </c>
      <c r="AN211" s="208"/>
      <c r="AO211" s="208"/>
      <c r="AP211" s="306"/>
      <c r="AQ211" s="233"/>
      <c r="AR211" s="233"/>
      <c r="AS211" s="233"/>
      <c r="AT211" s="208"/>
      <c r="AU211" s="233"/>
      <c r="AV211" s="233"/>
      <c r="AW211" s="306"/>
      <c r="AX211" s="306"/>
      <c r="AY211" s="306"/>
      <c r="AZ211" s="312"/>
      <c r="BA211" s="306"/>
      <c r="BB211" s="306"/>
      <c r="BC211" s="312"/>
      <c r="BD211" s="306"/>
      <c r="BE211" s="306"/>
      <c r="BF211" s="312"/>
      <c r="BG211" s="306"/>
      <c r="BH211" s="306"/>
      <c r="BI211" s="312"/>
      <c r="BJ211" s="250"/>
      <c r="BK211" s="233"/>
      <c r="BL211" s="250"/>
      <c r="BM211" s="250"/>
      <c r="BN211" s="233"/>
      <c r="BO211" s="233"/>
      <c r="BP211" s="306"/>
      <c r="BQ211" s="306"/>
      <c r="BR211" s="306"/>
      <c r="BS211" s="254"/>
    </row>
    <row r="212" s="195" customFormat="1" ht="92" customHeight="1" spans="1:71">
      <c r="A212" s="209"/>
      <c r="B212" s="209" t="s">
        <v>80</v>
      </c>
      <c r="C212" s="209" t="s">
        <v>675</v>
      </c>
      <c r="D212" s="209" t="s">
        <v>82</v>
      </c>
      <c r="E212" s="208"/>
      <c r="F212" s="209"/>
      <c r="G212" s="210" t="s">
        <v>1029</v>
      </c>
      <c r="H212" s="210" t="s">
        <v>1029</v>
      </c>
      <c r="I212" s="209" t="s">
        <v>1030</v>
      </c>
      <c r="J212" s="209" t="s">
        <v>1031</v>
      </c>
      <c r="K212" s="209" t="s">
        <v>1031</v>
      </c>
      <c r="L212" s="209" t="s">
        <v>86</v>
      </c>
      <c r="M212" s="209" t="s">
        <v>87</v>
      </c>
      <c r="N212" s="209" t="s">
        <v>782</v>
      </c>
      <c r="O212" s="208" t="s">
        <v>1032</v>
      </c>
      <c r="P212" s="210" t="s">
        <v>1033</v>
      </c>
      <c r="Q212" s="209">
        <v>1</v>
      </c>
      <c r="R212" s="208"/>
      <c r="S212" s="208">
        <v>600</v>
      </c>
      <c r="T212" s="208" t="s">
        <v>91</v>
      </c>
      <c r="U212" s="208">
        <f t="shared" si="73"/>
        <v>400</v>
      </c>
      <c r="V212" s="208">
        <f t="shared" si="74"/>
        <v>400</v>
      </c>
      <c r="W212" s="208">
        <v>400</v>
      </c>
      <c r="X212" s="208">
        <v>0</v>
      </c>
      <c r="Y212" s="208">
        <v>0</v>
      </c>
      <c r="Z212" s="208">
        <v>0</v>
      </c>
      <c r="AA212" s="208"/>
      <c r="AB212" s="208"/>
      <c r="AC212" s="208"/>
      <c r="AD212" s="208"/>
      <c r="AE212" s="208">
        <v>2675</v>
      </c>
      <c r="AF212" s="208"/>
      <c r="AG212" s="208">
        <v>2675</v>
      </c>
      <c r="AH212" s="208">
        <v>44</v>
      </c>
      <c r="AI212" s="208">
        <v>50</v>
      </c>
      <c r="AJ212" s="209">
        <v>2025.03</v>
      </c>
      <c r="AK212" s="209">
        <v>2025.12</v>
      </c>
      <c r="AL212" s="211" t="s">
        <v>1034</v>
      </c>
      <c r="AM212" s="211" t="s">
        <v>1033</v>
      </c>
      <c r="AN212" s="208"/>
      <c r="AO212" s="208"/>
      <c r="AP212" s="306"/>
      <c r="AQ212" s="233"/>
      <c r="AR212" s="233"/>
      <c r="AS212" s="233"/>
      <c r="AT212" s="208"/>
      <c r="AU212" s="233"/>
      <c r="AV212" s="233"/>
      <c r="AW212" s="306"/>
      <c r="AX212" s="306"/>
      <c r="AY212" s="306"/>
      <c r="AZ212" s="312"/>
      <c r="BA212" s="306"/>
      <c r="BB212" s="306"/>
      <c r="BC212" s="312"/>
      <c r="BD212" s="306"/>
      <c r="BE212" s="306"/>
      <c r="BF212" s="312"/>
      <c r="BG212" s="306"/>
      <c r="BH212" s="306"/>
      <c r="BI212" s="312"/>
      <c r="BJ212" s="250"/>
      <c r="BK212" s="233"/>
      <c r="BL212" s="250"/>
      <c r="BM212" s="250"/>
      <c r="BN212" s="233"/>
      <c r="BO212" s="233"/>
      <c r="BP212" s="306"/>
      <c r="BQ212" s="306"/>
      <c r="BR212" s="306"/>
      <c r="BS212" s="254"/>
    </row>
    <row r="213" s="195" customFormat="1" ht="92" customHeight="1" spans="1:71">
      <c r="A213" s="209"/>
      <c r="B213" s="209" t="s">
        <v>80</v>
      </c>
      <c r="C213" s="209" t="s">
        <v>675</v>
      </c>
      <c r="D213" s="209" t="s">
        <v>82</v>
      </c>
      <c r="E213" s="208"/>
      <c r="F213" s="209"/>
      <c r="G213" s="210" t="s">
        <v>1035</v>
      </c>
      <c r="H213" s="210" t="s">
        <v>1035</v>
      </c>
      <c r="I213" s="209" t="s">
        <v>187</v>
      </c>
      <c r="J213" s="209" t="s">
        <v>188</v>
      </c>
      <c r="K213" s="209" t="s">
        <v>188</v>
      </c>
      <c r="L213" s="209" t="s">
        <v>86</v>
      </c>
      <c r="M213" s="209" t="s">
        <v>87</v>
      </c>
      <c r="N213" s="209" t="s">
        <v>782</v>
      </c>
      <c r="O213" s="208" t="s">
        <v>189</v>
      </c>
      <c r="P213" s="210" t="s">
        <v>190</v>
      </c>
      <c r="Q213" s="209">
        <v>1</v>
      </c>
      <c r="R213" s="208"/>
      <c r="S213" s="208">
        <v>220</v>
      </c>
      <c r="T213" s="208" t="s">
        <v>159</v>
      </c>
      <c r="U213" s="208">
        <f t="shared" si="73"/>
        <v>216.877206</v>
      </c>
      <c r="V213" s="208">
        <f t="shared" si="74"/>
        <v>60.778199</v>
      </c>
      <c r="W213" s="208">
        <v>60.778199</v>
      </c>
      <c r="X213" s="208">
        <v>0</v>
      </c>
      <c r="Y213" s="208">
        <v>0</v>
      </c>
      <c r="Z213" s="208">
        <v>56.099007</v>
      </c>
      <c r="AA213" s="208"/>
      <c r="AB213" s="208">
        <v>100</v>
      </c>
      <c r="AC213" s="208"/>
      <c r="AD213" s="208">
        <v>4202</v>
      </c>
      <c r="AE213" s="208">
        <v>17576</v>
      </c>
      <c r="AF213" s="208">
        <v>1522</v>
      </c>
      <c r="AG213" s="208">
        <v>6392</v>
      </c>
      <c r="AH213" s="208">
        <v>10</v>
      </c>
      <c r="AI213" s="208">
        <v>16</v>
      </c>
      <c r="AJ213" s="209">
        <v>2025.03</v>
      </c>
      <c r="AK213" s="209">
        <v>2025.12</v>
      </c>
      <c r="AL213" s="211" t="s">
        <v>191</v>
      </c>
      <c r="AM213" s="211" t="s">
        <v>192</v>
      </c>
      <c r="AN213" s="208"/>
      <c r="AO213" s="208"/>
      <c r="AP213" s="306"/>
      <c r="AQ213" s="233"/>
      <c r="AR213" s="233"/>
      <c r="AS213" s="233"/>
      <c r="AT213" s="208"/>
      <c r="AU213" s="233"/>
      <c r="AV213" s="233"/>
      <c r="AW213" s="306"/>
      <c r="AX213" s="306"/>
      <c r="AY213" s="306"/>
      <c r="AZ213" s="312"/>
      <c r="BA213" s="306"/>
      <c r="BB213" s="306"/>
      <c r="BC213" s="312"/>
      <c r="BD213" s="306"/>
      <c r="BE213" s="306"/>
      <c r="BF213" s="312"/>
      <c r="BG213" s="306"/>
      <c r="BH213" s="306"/>
      <c r="BI213" s="312"/>
      <c r="BJ213" s="250"/>
      <c r="BK213" s="233"/>
      <c r="BL213" s="250"/>
      <c r="BM213" s="250"/>
      <c r="BN213" s="233"/>
      <c r="BO213" s="233"/>
      <c r="BP213" s="306"/>
      <c r="BQ213" s="306"/>
      <c r="BR213" s="306"/>
      <c r="BS213" s="254"/>
    </row>
    <row r="214" s="195" customFormat="1" ht="92" customHeight="1" spans="1:71">
      <c r="A214" s="209"/>
      <c r="B214" s="209" t="s">
        <v>80</v>
      </c>
      <c r="C214" s="209" t="s">
        <v>675</v>
      </c>
      <c r="D214" s="209" t="s">
        <v>82</v>
      </c>
      <c r="E214" s="208"/>
      <c r="F214" s="209"/>
      <c r="G214" s="210" t="s">
        <v>1036</v>
      </c>
      <c r="H214" s="210" t="s">
        <v>1036</v>
      </c>
      <c r="I214" s="209" t="s">
        <v>187</v>
      </c>
      <c r="J214" s="209" t="s">
        <v>1037</v>
      </c>
      <c r="K214" s="209" t="s">
        <v>1037</v>
      </c>
      <c r="L214" s="209" t="s">
        <v>86</v>
      </c>
      <c r="M214" s="209" t="s">
        <v>87</v>
      </c>
      <c r="N214" s="209" t="s">
        <v>782</v>
      </c>
      <c r="O214" s="208" t="s">
        <v>1038</v>
      </c>
      <c r="P214" s="210" t="s">
        <v>1039</v>
      </c>
      <c r="Q214" s="209">
        <v>1</v>
      </c>
      <c r="R214" s="208"/>
      <c r="S214" s="208">
        <v>282</v>
      </c>
      <c r="T214" s="208" t="s">
        <v>91</v>
      </c>
      <c r="U214" s="208">
        <f t="shared" si="73"/>
        <v>282</v>
      </c>
      <c r="V214" s="208">
        <f t="shared" si="74"/>
        <v>0</v>
      </c>
      <c r="W214" s="208">
        <v>0</v>
      </c>
      <c r="X214" s="208">
        <v>0</v>
      </c>
      <c r="Y214" s="208">
        <v>0</v>
      </c>
      <c r="Z214" s="208">
        <v>282</v>
      </c>
      <c r="AA214" s="208"/>
      <c r="AB214" s="208"/>
      <c r="AC214" s="208"/>
      <c r="AD214" s="208">
        <v>3000</v>
      </c>
      <c r="AE214" s="208">
        <v>12100</v>
      </c>
      <c r="AF214" s="208">
        <v>1050</v>
      </c>
      <c r="AG214" s="208">
        <v>4520</v>
      </c>
      <c r="AH214" s="208">
        <v>10</v>
      </c>
      <c r="AI214" s="208">
        <v>10</v>
      </c>
      <c r="AJ214" s="209">
        <v>2025.03</v>
      </c>
      <c r="AK214" s="209">
        <v>2025.12</v>
      </c>
      <c r="AL214" s="211" t="s">
        <v>1040</v>
      </c>
      <c r="AM214" s="211" t="s">
        <v>1041</v>
      </c>
      <c r="AN214" s="208"/>
      <c r="AO214" s="208"/>
      <c r="AP214" s="306"/>
      <c r="AQ214" s="233"/>
      <c r="AR214" s="233"/>
      <c r="AS214" s="233"/>
      <c r="AT214" s="208"/>
      <c r="AU214" s="233"/>
      <c r="AV214" s="233"/>
      <c r="AW214" s="306"/>
      <c r="AX214" s="306"/>
      <c r="AY214" s="306"/>
      <c r="AZ214" s="312"/>
      <c r="BA214" s="306"/>
      <c r="BB214" s="306"/>
      <c r="BC214" s="312"/>
      <c r="BD214" s="306"/>
      <c r="BE214" s="306"/>
      <c r="BF214" s="312"/>
      <c r="BG214" s="306"/>
      <c r="BH214" s="306"/>
      <c r="BI214" s="312"/>
      <c r="BJ214" s="250"/>
      <c r="BK214" s="233"/>
      <c r="BL214" s="250"/>
      <c r="BM214" s="250"/>
      <c r="BN214" s="233"/>
      <c r="BO214" s="233"/>
      <c r="BP214" s="306"/>
      <c r="BQ214" s="306"/>
      <c r="BR214" s="306"/>
      <c r="BS214" s="254"/>
    </row>
    <row r="215" s="194" customFormat="1" ht="30" customHeight="1" spans="1:71">
      <c r="A215" s="298"/>
      <c r="B215" s="298"/>
      <c r="C215" s="299"/>
      <c r="D215" s="299"/>
      <c r="E215" s="299"/>
      <c r="F215" s="299"/>
      <c r="G215" s="299" t="s">
        <v>1042</v>
      </c>
      <c r="H215" s="299" t="s">
        <v>1042</v>
      </c>
      <c r="I215" s="299"/>
      <c r="J215" s="299"/>
      <c r="K215" s="299"/>
      <c r="L215" s="299"/>
      <c r="M215" s="299"/>
      <c r="N215" s="301"/>
      <c r="O215" s="301"/>
      <c r="P215" s="301"/>
      <c r="Q215" s="299">
        <f t="shared" ref="Q215:S215" si="75">SUM(Q216:Q228)</f>
        <v>13</v>
      </c>
      <c r="R215" s="301">
        <f t="shared" si="75"/>
        <v>0</v>
      </c>
      <c r="S215" s="301">
        <f t="shared" si="75"/>
        <v>438.987812</v>
      </c>
      <c r="T215" s="301"/>
      <c r="U215" s="301">
        <f t="shared" ref="U215:AB215" si="76">SUM(U216:U228)</f>
        <v>438.987812</v>
      </c>
      <c r="V215" s="301">
        <f t="shared" si="76"/>
        <v>105</v>
      </c>
      <c r="W215" s="301">
        <f t="shared" si="76"/>
        <v>105</v>
      </c>
      <c r="X215" s="301">
        <f t="shared" si="76"/>
        <v>0</v>
      </c>
      <c r="Y215" s="301">
        <f t="shared" si="76"/>
        <v>0</v>
      </c>
      <c r="Z215" s="301">
        <f t="shared" si="76"/>
        <v>303.987812</v>
      </c>
      <c r="AA215" s="301">
        <f t="shared" si="76"/>
        <v>0</v>
      </c>
      <c r="AB215" s="301">
        <f t="shared" si="76"/>
        <v>30</v>
      </c>
      <c r="AC215" s="301"/>
      <c r="AD215" s="299"/>
      <c r="AE215" s="299"/>
      <c r="AF215" s="299"/>
      <c r="AG215" s="299"/>
      <c r="AH215" s="299"/>
      <c r="AI215" s="299"/>
      <c r="AJ215" s="299"/>
      <c r="AK215" s="299"/>
      <c r="AL215" s="299"/>
      <c r="AM215" s="299"/>
      <c r="AN215" s="299"/>
      <c r="AO215" s="305"/>
      <c r="AP215" s="299">
        <f t="shared" ref="AP215:AT215" si="77">SUM(AP216:AP228)</f>
        <v>0</v>
      </c>
      <c r="AQ215" s="299">
        <f t="shared" si="77"/>
        <v>0</v>
      </c>
      <c r="AR215" s="299">
        <f t="shared" si="77"/>
        <v>0</v>
      </c>
      <c r="AS215" s="299">
        <f t="shared" si="77"/>
        <v>0</v>
      </c>
      <c r="AT215" s="299">
        <f t="shared" si="77"/>
        <v>0</v>
      </c>
      <c r="AU215" s="299"/>
      <c r="AV215" s="299">
        <f>SUM(AV216:AV228)</f>
        <v>0</v>
      </c>
      <c r="AW215" s="308"/>
      <c r="AX215" s="308"/>
      <c r="AY215" s="299">
        <f>SUM(AY216:AY228)</f>
        <v>0</v>
      </c>
      <c r="AZ215" s="308">
        <f>AY215/Q215</f>
        <v>0</v>
      </c>
      <c r="BA215" s="299"/>
      <c r="BB215" s="299">
        <f>SUM(BB216:BB228)</f>
        <v>0</v>
      </c>
      <c r="BC215" s="309">
        <f>BB215/Q215</f>
        <v>0</v>
      </c>
      <c r="BD215" s="299"/>
      <c r="BE215" s="299">
        <f>SUM(BE216:BE228)</f>
        <v>0</v>
      </c>
      <c r="BF215" s="308">
        <f>BE215/Q215</f>
        <v>0</v>
      </c>
      <c r="BG215" s="299"/>
      <c r="BH215" s="299">
        <f>SUM(BH216:BH228)</f>
        <v>0</v>
      </c>
      <c r="BI215" s="308">
        <f>BH215/Q215</f>
        <v>0</v>
      </c>
      <c r="BJ215" s="313"/>
      <c r="BK215" s="299">
        <f t="shared" ref="BK215:BR215" si="78">SUM(BK216:BK228)</f>
        <v>0</v>
      </c>
      <c r="BL215" s="299"/>
      <c r="BM215" s="299"/>
      <c r="BN215" s="299">
        <f t="shared" si="78"/>
        <v>0</v>
      </c>
      <c r="BO215" s="299">
        <f t="shared" si="78"/>
        <v>0</v>
      </c>
      <c r="BP215" s="299">
        <f t="shared" si="78"/>
        <v>0</v>
      </c>
      <c r="BQ215" s="299">
        <f t="shared" si="78"/>
        <v>0</v>
      </c>
      <c r="BR215" s="299">
        <f t="shared" si="78"/>
        <v>0</v>
      </c>
      <c r="BS215" s="299"/>
    </row>
    <row r="216" s="291" customFormat="1" ht="60" customHeight="1" spans="1:71">
      <c r="A216" s="209"/>
      <c r="B216" s="209" t="s">
        <v>80</v>
      </c>
      <c r="C216" s="209" t="s">
        <v>81</v>
      </c>
      <c r="D216" s="209" t="s">
        <v>1043</v>
      </c>
      <c r="E216" s="209"/>
      <c r="F216" s="209"/>
      <c r="G216" s="210" t="s">
        <v>1044</v>
      </c>
      <c r="H216" s="210" t="s">
        <v>1044</v>
      </c>
      <c r="I216" s="209" t="s">
        <v>1045</v>
      </c>
      <c r="J216" s="209" t="s">
        <v>1045</v>
      </c>
      <c r="K216" s="209" t="s">
        <v>1045</v>
      </c>
      <c r="L216" s="209" t="s">
        <v>86</v>
      </c>
      <c r="M216" s="209" t="s">
        <v>87</v>
      </c>
      <c r="N216" s="209" t="s">
        <v>1046</v>
      </c>
      <c r="O216" s="209" t="s">
        <v>112</v>
      </c>
      <c r="P216" s="210" t="s">
        <v>1047</v>
      </c>
      <c r="Q216" s="209">
        <v>1</v>
      </c>
      <c r="R216" s="208"/>
      <c r="S216" s="208">
        <v>70</v>
      </c>
      <c r="T216" s="208" t="s">
        <v>91</v>
      </c>
      <c r="U216" s="208">
        <f t="shared" ref="U216:U228" si="79">V216+Z216+AA216+AB216</f>
        <v>70</v>
      </c>
      <c r="V216" s="208">
        <f t="shared" ref="V216:V228" si="80">W216+X216+Y216</f>
        <v>0</v>
      </c>
      <c r="W216" s="208">
        <v>0</v>
      </c>
      <c r="X216" s="208">
        <v>0</v>
      </c>
      <c r="Y216" s="208">
        <v>0</v>
      </c>
      <c r="Z216" s="208">
        <v>70</v>
      </c>
      <c r="AA216" s="208"/>
      <c r="AB216" s="208"/>
      <c r="AC216" s="208"/>
      <c r="AD216" s="208">
        <v>712</v>
      </c>
      <c r="AE216" s="208">
        <v>2585</v>
      </c>
      <c r="AF216" s="208">
        <v>225</v>
      </c>
      <c r="AG216" s="208">
        <v>1032</v>
      </c>
      <c r="AH216" s="208"/>
      <c r="AI216" s="208">
        <v>1</v>
      </c>
      <c r="AJ216" s="209">
        <v>2025.03</v>
      </c>
      <c r="AK216" s="209">
        <v>2025.12</v>
      </c>
      <c r="AL216" s="210" t="s">
        <v>1048</v>
      </c>
      <c r="AM216" s="211" t="s">
        <v>1049</v>
      </c>
      <c r="AN216" s="209"/>
      <c r="AO216" s="208"/>
      <c r="AP216" s="306"/>
      <c r="AQ216" s="233"/>
      <c r="AR216" s="233"/>
      <c r="AS216" s="233"/>
      <c r="AT216" s="208"/>
      <c r="AU216" s="233"/>
      <c r="AV216" s="233"/>
      <c r="AW216" s="233"/>
      <c r="AX216" s="233"/>
      <c r="AY216" s="233"/>
      <c r="AZ216" s="311"/>
      <c r="BA216" s="233"/>
      <c r="BB216" s="233"/>
      <c r="BC216" s="233"/>
      <c r="BD216" s="306"/>
      <c r="BE216" s="306"/>
      <c r="BF216" s="233"/>
      <c r="BG216" s="306"/>
      <c r="BH216" s="306"/>
      <c r="BI216" s="233"/>
      <c r="BJ216" s="250"/>
      <c r="BK216" s="233"/>
      <c r="BL216" s="250"/>
      <c r="BM216" s="250"/>
      <c r="BN216" s="233"/>
      <c r="BO216" s="306"/>
      <c r="BP216" s="233"/>
      <c r="BQ216" s="233"/>
      <c r="BR216" s="306"/>
      <c r="BS216" s="208"/>
    </row>
    <row r="217" s="291" customFormat="1" ht="60" customHeight="1" spans="1:71">
      <c r="A217" s="209"/>
      <c r="B217" s="209" t="s">
        <v>80</v>
      </c>
      <c r="C217" s="209" t="s">
        <v>81</v>
      </c>
      <c r="D217" s="209" t="s">
        <v>1050</v>
      </c>
      <c r="E217" s="209"/>
      <c r="F217" s="209"/>
      <c r="G217" s="210" t="s">
        <v>1051</v>
      </c>
      <c r="H217" s="210" t="s">
        <v>1051</v>
      </c>
      <c r="I217" s="209" t="s">
        <v>1045</v>
      </c>
      <c r="J217" s="209" t="s">
        <v>1045</v>
      </c>
      <c r="K217" s="209" t="s">
        <v>1045</v>
      </c>
      <c r="L217" s="209" t="s">
        <v>86</v>
      </c>
      <c r="M217" s="209" t="s">
        <v>87</v>
      </c>
      <c r="N217" s="209" t="s">
        <v>1046</v>
      </c>
      <c r="O217" s="209" t="s">
        <v>157</v>
      </c>
      <c r="P217" s="210" t="s">
        <v>1052</v>
      </c>
      <c r="Q217" s="209">
        <v>1</v>
      </c>
      <c r="R217" s="208"/>
      <c r="S217" s="208">
        <v>20.16</v>
      </c>
      <c r="T217" s="208" t="s">
        <v>91</v>
      </c>
      <c r="U217" s="208">
        <f t="shared" si="79"/>
        <v>20.16</v>
      </c>
      <c r="V217" s="208">
        <f t="shared" si="80"/>
        <v>0</v>
      </c>
      <c r="W217" s="208">
        <v>0</v>
      </c>
      <c r="X217" s="208">
        <v>0</v>
      </c>
      <c r="Y217" s="208">
        <v>0</v>
      </c>
      <c r="Z217" s="208">
        <v>20.16</v>
      </c>
      <c r="AA217" s="208"/>
      <c r="AB217" s="208"/>
      <c r="AC217" s="208"/>
      <c r="AD217" s="208">
        <v>1503</v>
      </c>
      <c r="AE217" s="208">
        <v>6166</v>
      </c>
      <c r="AF217" s="208">
        <v>696</v>
      </c>
      <c r="AG217" s="208">
        <v>2707</v>
      </c>
      <c r="AH217" s="208"/>
      <c r="AI217" s="208">
        <v>1</v>
      </c>
      <c r="AJ217" s="209">
        <v>2025.03</v>
      </c>
      <c r="AK217" s="209">
        <v>2025.12</v>
      </c>
      <c r="AL217" s="210" t="s">
        <v>1053</v>
      </c>
      <c r="AM217" s="211" t="s">
        <v>1054</v>
      </c>
      <c r="AN217" s="209"/>
      <c r="AO217" s="208"/>
      <c r="AP217" s="306"/>
      <c r="AQ217" s="233"/>
      <c r="AR217" s="233"/>
      <c r="AS217" s="233"/>
      <c r="AT217" s="208"/>
      <c r="AU217" s="233"/>
      <c r="AV217" s="233"/>
      <c r="AW217" s="233"/>
      <c r="AX217" s="233"/>
      <c r="AY217" s="233"/>
      <c r="AZ217" s="311"/>
      <c r="BA217" s="233"/>
      <c r="BB217" s="233"/>
      <c r="BC217" s="233"/>
      <c r="BD217" s="306"/>
      <c r="BE217" s="306"/>
      <c r="BF217" s="233"/>
      <c r="BG217" s="306"/>
      <c r="BH217" s="306"/>
      <c r="BI217" s="233"/>
      <c r="BJ217" s="250"/>
      <c r="BK217" s="233"/>
      <c r="BL217" s="250"/>
      <c r="BM217" s="250"/>
      <c r="BN217" s="233"/>
      <c r="BO217" s="306"/>
      <c r="BP217" s="233"/>
      <c r="BQ217" s="233"/>
      <c r="BR217" s="306"/>
      <c r="BS217" s="208"/>
    </row>
    <row r="218" s="291" customFormat="1" ht="60" customHeight="1" spans="1:71">
      <c r="A218" s="209"/>
      <c r="B218" s="209" t="s">
        <v>80</v>
      </c>
      <c r="C218" s="209" t="s">
        <v>194</v>
      </c>
      <c r="D218" s="209" t="s">
        <v>1055</v>
      </c>
      <c r="E218" s="209"/>
      <c r="F218" s="209"/>
      <c r="G218" s="210" t="s">
        <v>1056</v>
      </c>
      <c r="H218" s="210" t="s">
        <v>1056</v>
      </c>
      <c r="I218" s="209" t="s">
        <v>1045</v>
      </c>
      <c r="J218" s="209" t="s">
        <v>1045</v>
      </c>
      <c r="K218" s="209" t="s">
        <v>1045</v>
      </c>
      <c r="L218" s="209" t="s">
        <v>86</v>
      </c>
      <c r="M218" s="209" t="s">
        <v>87</v>
      </c>
      <c r="N218" s="209" t="s">
        <v>1046</v>
      </c>
      <c r="O218" s="209" t="s">
        <v>112</v>
      </c>
      <c r="P218" s="210" t="s">
        <v>1057</v>
      </c>
      <c r="Q218" s="209">
        <v>1</v>
      </c>
      <c r="R218" s="208"/>
      <c r="S218" s="208">
        <v>43</v>
      </c>
      <c r="T218" s="208" t="s">
        <v>91</v>
      </c>
      <c r="U218" s="208">
        <f t="shared" si="79"/>
        <v>43</v>
      </c>
      <c r="V218" s="208">
        <f t="shared" si="80"/>
        <v>0</v>
      </c>
      <c r="W218" s="208">
        <v>0</v>
      </c>
      <c r="X218" s="208">
        <v>0</v>
      </c>
      <c r="Y218" s="208">
        <v>0</v>
      </c>
      <c r="Z218" s="208">
        <v>43</v>
      </c>
      <c r="AA218" s="208"/>
      <c r="AB218" s="208"/>
      <c r="AC218" s="208"/>
      <c r="AD218" s="208">
        <v>135</v>
      </c>
      <c r="AE218" s="208">
        <v>610</v>
      </c>
      <c r="AF218" s="208">
        <v>125</v>
      </c>
      <c r="AG218" s="208">
        <v>571</v>
      </c>
      <c r="AH218" s="208"/>
      <c r="AI218" s="208">
        <v>1</v>
      </c>
      <c r="AJ218" s="209">
        <v>2025.03</v>
      </c>
      <c r="AK218" s="209">
        <v>2025.12</v>
      </c>
      <c r="AL218" s="210" t="s">
        <v>1058</v>
      </c>
      <c r="AM218" s="211" t="s">
        <v>1059</v>
      </c>
      <c r="AN218" s="209"/>
      <c r="AO218" s="208"/>
      <c r="AP218" s="306"/>
      <c r="AQ218" s="233"/>
      <c r="AR218" s="233"/>
      <c r="AS218" s="233"/>
      <c r="AT218" s="208"/>
      <c r="AU218" s="233"/>
      <c r="AV218" s="233"/>
      <c r="AW218" s="233"/>
      <c r="AX218" s="233"/>
      <c r="AY218" s="233"/>
      <c r="AZ218" s="311"/>
      <c r="BA218" s="233"/>
      <c r="BB218" s="233"/>
      <c r="BC218" s="233"/>
      <c r="BD218" s="306"/>
      <c r="BE218" s="306"/>
      <c r="BF218" s="233"/>
      <c r="BG218" s="306"/>
      <c r="BH218" s="306"/>
      <c r="BI218" s="233"/>
      <c r="BJ218" s="250"/>
      <c r="BK218" s="233"/>
      <c r="BL218" s="250"/>
      <c r="BM218" s="250"/>
      <c r="BN218" s="233"/>
      <c r="BO218" s="306"/>
      <c r="BP218" s="233"/>
      <c r="BQ218" s="233"/>
      <c r="BR218" s="306"/>
      <c r="BS218" s="208"/>
    </row>
    <row r="219" s="291" customFormat="1" ht="60" customHeight="1" spans="1:71">
      <c r="A219" s="209"/>
      <c r="B219" s="209" t="s">
        <v>80</v>
      </c>
      <c r="C219" s="209" t="s">
        <v>194</v>
      </c>
      <c r="D219" s="209" t="s">
        <v>1055</v>
      </c>
      <c r="E219" s="209"/>
      <c r="F219" s="209"/>
      <c r="G219" s="210" t="s">
        <v>1060</v>
      </c>
      <c r="H219" s="210" t="s">
        <v>1060</v>
      </c>
      <c r="I219" s="209" t="s">
        <v>1045</v>
      </c>
      <c r="J219" s="209" t="s">
        <v>1045</v>
      </c>
      <c r="K219" s="209" t="s">
        <v>1045</v>
      </c>
      <c r="L219" s="209" t="s">
        <v>86</v>
      </c>
      <c r="M219" s="209" t="s">
        <v>87</v>
      </c>
      <c r="N219" s="209" t="s">
        <v>1046</v>
      </c>
      <c r="O219" s="209" t="s">
        <v>112</v>
      </c>
      <c r="P219" s="210" t="s">
        <v>1061</v>
      </c>
      <c r="Q219" s="209">
        <v>1</v>
      </c>
      <c r="R219" s="208"/>
      <c r="S219" s="208">
        <v>7.16</v>
      </c>
      <c r="T219" s="208" t="s">
        <v>91</v>
      </c>
      <c r="U219" s="208">
        <f t="shared" si="79"/>
        <v>7.16</v>
      </c>
      <c r="V219" s="208">
        <f t="shared" si="80"/>
        <v>0</v>
      </c>
      <c r="W219" s="208">
        <v>0</v>
      </c>
      <c r="X219" s="208">
        <v>0</v>
      </c>
      <c r="Y219" s="208">
        <v>0</v>
      </c>
      <c r="Z219" s="208">
        <v>7.16</v>
      </c>
      <c r="AA219" s="208"/>
      <c r="AB219" s="208"/>
      <c r="AC219" s="208"/>
      <c r="AD219" s="208">
        <v>131</v>
      </c>
      <c r="AE219" s="208">
        <v>528</v>
      </c>
      <c r="AF219" s="208">
        <v>131</v>
      </c>
      <c r="AG219" s="208">
        <v>528</v>
      </c>
      <c r="AH219" s="208"/>
      <c r="AI219" s="208">
        <v>1</v>
      </c>
      <c r="AJ219" s="209">
        <v>2025.03</v>
      </c>
      <c r="AK219" s="209">
        <v>2025.12</v>
      </c>
      <c r="AL219" s="210" t="s">
        <v>1062</v>
      </c>
      <c r="AM219" s="211" t="s">
        <v>1063</v>
      </c>
      <c r="AN219" s="209"/>
      <c r="AO219" s="208"/>
      <c r="AP219" s="306"/>
      <c r="AQ219" s="233"/>
      <c r="AR219" s="233"/>
      <c r="AS219" s="233"/>
      <c r="AT219" s="208"/>
      <c r="AU219" s="233"/>
      <c r="AV219" s="233"/>
      <c r="AW219" s="233"/>
      <c r="AX219" s="233"/>
      <c r="AY219" s="233"/>
      <c r="AZ219" s="311"/>
      <c r="BA219" s="233"/>
      <c r="BB219" s="233"/>
      <c r="BC219" s="233"/>
      <c r="BD219" s="306"/>
      <c r="BE219" s="306"/>
      <c r="BF219" s="233"/>
      <c r="BG219" s="306"/>
      <c r="BH219" s="306"/>
      <c r="BI219" s="233"/>
      <c r="BJ219" s="250"/>
      <c r="BK219" s="233"/>
      <c r="BL219" s="250"/>
      <c r="BM219" s="250"/>
      <c r="BN219" s="233"/>
      <c r="BO219" s="306"/>
      <c r="BP219" s="233"/>
      <c r="BQ219" s="233"/>
      <c r="BR219" s="306"/>
      <c r="BS219" s="208"/>
    </row>
    <row r="220" s="291" customFormat="1" ht="60" customHeight="1" spans="1:71">
      <c r="A220" s="209"/>
      <c r="B220" s="209" t="s">
        <v>80</v>
      </c>
      <c r="C220" s="209" t="s">
        <v>321</v>
      </c>
      <c r="D220" s="209" t="s">
        <v>391</v>
      </c>
      <c r="E220" s="209"/>
      <c r="F220" s="209"/>
      <c r="G220" s="210" t="s">
        <v>1064</v>
      </c>
      <c r="H220" s="210" t="s">
        <v>1064</v>
      </c>
      <c r="I220" s="209" t="s">
        <v>1045</v>
      </c>
      <c r="J220" s="209" t="s">
        <v>1045</v>
      </c>
      <c r="K220" s="209" t="s">
        <v>1045</v>
      </c>
      <c r="L220" s="209" t="s">
        <v>86</v>
      </c>
      <c r="M220" s="209" t="s">
        <v>87</v>
      </c>
      <c r="N220" s="209" t="s">
        <v>1046</v>
      </c>
      <c r="O220" s="209" t="s">
        <v>112</v>
      </c>
      <c r="P220" s="210" t="s">
        <v>1065</v>
      </c>
      <c r="Q220" s="209">
        <v>1</v>
      </c>
      <c r="R220" s="208"/>
      <c r="S220" s="208">
        <v>22</v>
      </c>
      <c r="T220" s="208" t="s">
        <v>91</v>
      </c>
      <c r="U220" s="208">
        <f t="shared" si="79"/>
        <v>22</v>
      </c>
      <c r="V220" s="208">
        <f t="shared" si="80"/>
        <v>0</v>
      </c>
      <c r="W220" s="208">
        <v>0</v>
      </c>
      <c r="X220" s="208">
        <v>0</v>
      </c>
      <c r="Y220" s="208">
        <v>0</v>
      </c>
      <c r="Z220" s="208">
        <v>22</v>
      </c>
      <c r="AA220" s="208"/>
      <c r="AB220" s="208"/>
      <c r="AC220" s="208"/>
      <c r="AD220" s="208">
        <v>546</v>
      </c>
      <c r="AE220" s="208">
        <v>2277</v>
      </c>
      <c r="AF220" s="208">
        <v>12</v>
      </c>
      <c r="AG220" s="208">
        <v>53</v>
      </c>
      <c r="AH220" s="208"/>
      <c r="AI220" s="208">
        <v>1</v>
      </c>
      <c r="AJ220" s="209">
        <v>2025.03</v>
      </c>
      <c r="AK220" s="209">
        <v>2025.12</v>
      </c>
      <c r="AL220" s="210" t="s">
        <v>1066</v>
      </c>
      <c r="AM220" s="211" t="s">
        <v>1067</v>
      </c>
      <c r="AN220" s="209"/>
      <c r="AO220" s="208"/>
      <c r="AP220" s="306"/>
      <c r="AQ220" s="233"/>
      <c r="AR220" s="233"/>
      <c r="AS220" s="233"/>
      <c r="AT220" s="208"/>
      <c r="AU220" s="233"/>
      <c r="AV220" s="233"/>
      <c r="AW220" s="233"/>
      <c r="AX220" s="233"/>
      <c r="AY220" s="233"/>
      <c r="AZ220" s="311"/>
      <c r="BA220" s="233"/>
      <c r="BB220" s="233"/>
      <c r="BC220" s="233"/>
      <c r="BD220" s="306"/>
      <c r="BE220" s="306"/>
      <c r="BF220" s="233"/>
      <c r="BG220" s="306"/>
      <c r="BH220" s="306"/>
      <c r="BI220" s="233"/>
      <c r="BJ220" s="250"/>
      <c r="BK220" s="233"/>
      <c r="BL220" s="250"/>
      <c r="BM220" s="250"/>
      <c r="BN220" s="233"/>
      <c r="BO220" s="306"/>
      <c r="BP220" s="233"/>
      <c r="BQ220" s="233"/>
      <c r="BR220" s="306"/>
      <c r="BS220" s="208"/>
    </row>
    <row r="221" s="291" customFormat="1" ht="60" customHeight="1" spans="1:71">
      <c r="A221" s="209"/>
      <c r="B221" s="209" t="s">
        <v>80</v>
      </c>
      <c r="C221" s="209" t="s">
        <v>398</v>
      </c>
      <c r="D221" s="209" t="s">
        <v>412</v>
      </c>
      <c r="E221" s="209"/>
      <c r="F221" s="209"/>
      <c r="G221" s="210" t="s">
        <v>1068</v>
      </c>
      <c r="H221" s="210" t="s">
        <v>1068</v>
      </c>
      <c r="I221" s="209" t="s">
        <v>1045</v>
      </c>
      <c r="J221" s="209" t="s">
        <v>1045</v>
      </c>
      <c r="K221" s="209" t="s">
        <v>1045</v>
      </c>
      <c r="L221" s="209" t="s">
        <v>86</v>
      </c>
      <c r="M221" s="209" t="s">
        <v>87</v>
      </c>
      <c r="N221" s="209" t="s">
        <v>1046</v>
      </c>
      <c r="O221" s="209" t="s">
        <v>112</v>
      </c>
      <c r="P221" s="210" t="s">
        <v>1069</v>
      </c>
      <c r="Q221" s="209">
        <v>1</v>
      </c>
      <c r="R221" s="208"/>
      <c r="S221" s="208">
        <v>24.764712</v>
      </c>
      <c r="T221" s="208" t="s">
        <v>91</v>
      </c>
      <c r="U221" s="208">
        <f t="shared" si="79"/>
        <v>24.764712</v>
      </c>
      <c r="V221" s="208">
        <f t="shared" si="80"/>
        <v>0</v>
      </c>
      <c r="W221" s="208">
        <v>0</v>
      </c>
      <c r="X221" s="208">
        <v>0</v>
      </c>
      <c r="Y221" s="208">
        <v>0</v>
      </c>
      <c r="Z221" s="208">
        <v>24.764712</v>
      </c>
      <c r="AA221" s="208"/>
      <c r="AB221" s="208"/>
      <c r="AC221" s="208"/>
      <c r="AD221" s="208">
        <v>98</v>
      </c>
      <c r="AE221" s="208">
        <v>441</v>
      </c>
      <c r="AF221" s="208">
        <v>98</v>
      </c>
      <c r="AG221" s="208">
        <v>441</v>
      </c>
      <c r="AH221" s="208"/>
      <c r="AI221" s="208">
        <v>1</v>
      </c>
      <c r="AJ221" s="209">
        <v>2025.03</v>
      </c>
      <c r="AK221" s="209">
        <v>2025.12</v>
      </c>
      <c r="AL221" s="210" t="s">
        <v>1070</v>
      </c>
      <c r="AM221" s="211" t="s">
        <v>1071</v>
      </c>
      <c r="AN221" s="209"/>
      <c r="AO221" s="208"/>
      <c r="AP221" s="306"/>
      <c r="AQ221" s="233"/>
      <c r="AR221" s="233"/>
      <c r="AS221" s="233"/>
      <c r="AT221" s="208"/>
      <c r="AU221" s="233"/>
      <c r="AV221" s="233"/>
      <c r="AW221" s="233"/>
      <c r="AX221" s="233"/>
      <c r="AY221" s="233"/>
      <c r="AZ221" s="311"/>
      <c r="BA221" s="233"/>
      <c r="BB221" s="233"/>
      <c r="BC221" s="233"/>
      <c r="BD221" s="306"/>
      <c r="BE221" s="306"/>
      <c r="BF221" s="233"/>
      <c r="BG221" s="306"/>
      <c r="BH221" s="306"/>
      <c r="BI221" s="233"/>
      <c r="BJ221" s="250"/>
      <c r="BK221" s="233"/>
      <c r="BL221" s="250"/>
      <c r="BM221" s="250"/>
      <c r="BN221" s="233"/>
      <c r="BO221" s="306"/>
      <c r="BP221" s="233"/>
      <c r="BQ221" s="233"/>
      <c r="BR221" s="306"/>
      <c r="BS221" s="208"/>
    </row>
    <row r="222" s="291" customFormat="1" ht="60" customHeight="1" spans="1:71">
      <c r="A222" s="209"/>
      <c r="B222" s="209" t="s">
        <v>80</v>
      </c>
      <c r="C222" s="209" t="s">
        <v>435</v>
      </c>
      <c r="D222" s="209" t="s">
        <v>444</v>
      </c>
      <c r="E222" s="209"/>
      <c r="F222" s="209"/>
      <c r="G222" s="210" t="s">
        <v>1072</v>
      </c>
      <c r="H222" s="210" t="s">
        <v>1072</v>
      </c>
      <c r="I222" s="209" t="s">
        <v>1045</v>
      </c>
      <c r="J222" s="209" t="s">
        <v>1045</v>
      </c>
      <c r="K222" s="209" t="s">
        <v>1045</v>
      </c>
      <c r="L222" s="209" t="s">
        <v>86</v>
      </c>
      <c r="M222" s="209" t="s">
        <v>87</v>
      </c>
      <c r="N222" s="209" t="s">
        <v>1046</v>
      </c>
      <c r="O222" s="209" t="s">
        <v>112</v>
      </c>
      <c r="P222" s="210" t="s">
        <v>1073</v>
      </c>
      <c r="Q222" s="209">
        <v>1</v>
      </c>
      <c r="R222" s="208"/>
      <c r="S222" s="208">
        <v>60.9031</v>
      </c>
      <c r="T222" s="208" t="s">
        <v>91</v>
      </c>
      <c r="U222" s="208">
        <f t="shared" si="79"/>
        <v>60.9031</v>
      </c>
      <c r="V222" s="208">
        <f t="shared" si="80"/>
        <v>0</v>
      </c>
      <c r="W222" s="208">
        <v>0</v>
      </c>
      <c r="X222" s="208">
        <v>0</v>
      </c>
      <c r="Y222" s="208">
        <v>0</v>
      </c>
      <c r="Z222" s="208">
        <v>60.9031</v>
      </c>
      <c r="AA222" s="208"/>
      <c r="AB222" s="208"/>
      <c r="AC222" s="208"/>
      <c r="AD222" s="208">
        <v>38</v>
      </c>
      <c r="AE222" s="208">
        <v>196</v>
      </c>
      <c r="AF222" s="208">
        <v>38</v>
      </c>
      <c r="AG222" s="208">
        <v>196</v>
      </c>
      <c r="AH222" s="208">
        <v>1</v>
      </c>
      <c r="AI222" s="208"/>
      <c r="AJ222" s="209">
        <v>2025.03</v>
      </c>
      <c r="AK222" s="209">
        <v>2025.12</v>
      </c>
      <c r="AL222" s="210" t="s">
        <v>1074</v>
      </c>
      <c r="AM222" s="211" t="s">
        <v>1075</v>
      </c>
      <c r="AN222" s="209"/>
      <c r="AO222" s="208"/>
      <c r="AP222" s="306"/>
      <c r="AQ222" s="233"/>
      <c r="AR222" s="233"/>
      <c r="AS222" s="233"/>
      <c r="AT222" s="208"/>
      <c r="AU222" s="233"/>
      <c r="AV222" s="233"/>
      <c r="AW222" s="233"/>
      <c r="AX222" s="233"/>
      <c r="AY222" s="233"/>
      <c r="AZ222" s="311"/>
      <c r="BA222" s="233"/>
      <c r="BB222" s="233"/>
      <c r="BC222" s="233"/>
      <c r="BD222" s="306"/>
      <c r="BE222" s="306"/>
      <c r="BF222" s="233"/>
      <c r="BG222" s="306"/>
      <c r="BH222" s="306"/>
      <c r="BI222" s="233"/>
      <c r="BJ222" s="250"/>
      <c r="BK222" s="233"/>
      <c r="BL222" s="250"/>
      <c r="BM222" s="250"/>
      <c r="BN222" s="233"/>
      <c r="BO222" s="306"/>
      <c r="BP222" s="233"/>
      <c r="BQ222" s="233"/>
      <c r="BR222" s="306"/>
      <c r="BS222" s="208"/>
    </row>
    <row r="223" s="291" customFormat="1" ht="60" customHeight="1" spans="1:71">
      <c r="A223" s="209"/>
      <c r="B223" s="209" t="s">
        <v>80</v>
      </c>
      <c r="C223" s="209" t="s">
        <v>435</v>
      </c>
      <c r="D223" s="209" t="s">
        <v>489</v>
      </c>
      <c r="E223" s="209"/>
      <c r="F223" s="209"/>
      <c r="G223" s="210" t="s">
        <v>1076</v>
      </c>
      <c r="H223" s="210" t="s">
        <v>1076</v>
      </c>
      <c r="I223" s="209" t="s">
        <v>1045</v>
      </c>
      <c r="J223" s="209" t="s">
        <v>1045</v>
      </c>
      <c r="K223" s="209" t="s">
        <v>1045</v>
      </c>
      <c r="L223" s="209" t="s">
        <v>86</v>
      </c>
      <c r="M223" s="209" t="s">
        <v>87</v>
      </c>
      <c r="N223" s="209" t="s">
        <v>1046</v>
      </c>
      <c r="O223" s="209" t="s">
        <v>112</v>
      </c>
      <c r="P223" s="210" t="s">
        <v>1077</v>
      </c>
      <c r="Q223" s="209">
        <v>1</v>
      </c>
      <c r="R223" s="208"/>
      <c r="S223" s="208">
        <v>8</v>
      </c>
      <c r="T223" s="208" t="s">
        <v>91</v>
      </c>
      <c r="U223" s="208">
        <f t="shared" si="79"/>
        <v>8</v>
      </c>
      <c r="V223" s="208">
        <f t="shared" si="80"/>
        <v>0</v>
      </c>
      <c r="W223" s="208">
        <v>0</v>
      </c>
      <c r="X223" s="208">
        <v>0</v>
      </c>
      <c r="Y223" s="208">
        <v>0</v>
      </c>
      <c r="Z223" s="208">
        <v>8</v>
      </c>
      <c r="AA223" s="208"/>
      <c r="AB223" s="208"/>
      <c r="AC223" s="208"/>
      <c r="AD223" s="208">
        <v>407</v>
      </c>
      <c r="AE223" s="208">
        <v>1740</v>
      </c>
      <c r="AF223" s="208">
        <v>239</v>
      </c>
      <c r="AG223" s="208">
        <v>1003</v>
      </c>
      <c r="AH223" s="208">
        <v>1</v>
      </c>
      <c r="AI223" s="208"/>
      <c r="AJ223" s="209">
        <v>2025.03</v>
      </c>
      <c r="AK223" s="209">
        <v>2025.12</v>
      </c>
      <c r="AL223" s="210" t="s">
        <v>1078</v>
      </c>
      <c r="AM223" s="211" t="s">
        <v>1079</v>
      </c>
      <c r="AN223" s="209"/>
      <c r="AO223" s="208"/>
      <c r="AP223" s="306"/>
      <c r="AQ223" s="233"/>
      <c r="AR223" s="233"/>
      <c r="AS223" s="233"/>
      <c r="AT223" s="208"/>
      <c r="AU223" s="233"/>
      <c r="AV223" s="233"/>
      <c r="AW223" s="233"/>
      <c r="AX223" s="233"/>
      <c r="AY223" s="233"/>
      <c r="AZ223" s="311"/>
      <c r="BA223" s="233"/>
      <c r="BB223" s="233"/>
      <c r="BC223" s="233"/>
      <c r="BD223" s="306"/>
      <c r="BE223" s="306"/>
      <c r="BF223" s="233"/>
      <c r="BG223" s="306"/>
      <c r="BH223" s="306"/>
      <c r="BI223" s="233"/>
      <c r="BJ223" s="250"/>
      <c r="BK223" s="233"/>
      <c r="BL223" s="250"/>
      <c r="BM223" s="250"/>
      <c r="BN223" s="233"/>
      <c r="BO223" s="306"/>
      <c r="BP223" s="233"/>
      <c r="BQ223" s="233"/>
      <c r="BR223" s="306"/>
      <c r="BS223" s="208"/>
    </row>
    <row r="224" s="291" customFormat="1" ht="60" customHeight="1" spans="1:71">
      <c r="A224" s="209"/>
      <c r="B224" s="209" t="s">
        <v>80</v>
      </c>
      <c r="C224" s="209" t="s">
        <v>435</v>
      </c>
      <c r="D224" s="209" t="s">
        <v>670</v>
      </c>
      <c r="E224" s="209"/>
      <c r="F224" s="209"/>
      <c r="G224" s="210" t="s">
        <v>1080</v>
      </c>
      <c r="H224" s="210" t="s">
        <v>1080</v>
      </c>
      <c r="I224" s="209" t="s">
        <v>1045</v>
      </c>
      <c r="J224" s="209" t="s">
        <v>1045</v>
      </c>
      <c r="K224" s="209" t="s">
        <v>1045</v>
      </c>
      <c r="L224" s="209" t="s">
        <v>86</v>
      </c>
      <c r="M224" s="209" t="s">
        <v>87</v>
      </c>
      <c r="N224" s="209" t="s">
        <v>1046</v>
      </c>
      <c r="O224" s="209" t="s">
        <v>112</v>
      </c>
      <c r="P224" s="210" t="s">
        <v>1081</v>
      </c>
      <c r="Q224" s="209">
        <v>1</v>
      </c>
      <c r="R224" s="208"/>
      <c r="S224" s="208">
        <v>15</v>
      </c>
      <c r="T224" s="208" t="s">
        <v>65</v>
      </c>
      <c r="U224" s="208">
        <f t="shared" si="79"/>
        <v>15</v>
      </c>
      <c r="V224" s="208">
        <f t="shared" si="80"/>
        <v>0</v>
      </c>
      <c r="W224" s="208"/>
      <c r="X224" s="208"/>
      <c r="Y224" s="208"/>
      <c r="Z224" s="208"/>
      <c r="AA224" s="208"/>
      <c r="AB224" s="208">
        <v>15</v>
      </c>
      <c r="AC224" s="208"/>
      <c r="AD224" s="208">
        <v>20</v>
      </c>
      <c r="AE224" s="208">
        <v>112</v>
      </c>
      <c r="AF224" s="208">
        <v>20</v>
      </c>
      <c r="AG224" s="208">
        <v>112</v>
      </c>
      <c r="AH224" s="208">
        <v>1</v>
      </c>
      <c r="AI224" s="208"/>
      <c r="AJ224" s="209">
        <v>2025.03</v>
      </c>
      <c r="AK224" s="209">
        <v>2025.12</v>
      </c>
      <c r="AL224" s="210" t="s">
        <v>1082</v>
      </c>
      <c r="AM224" s="211" t="s">
        <v>1083</v>
      </c>
      <c r="AN224" s="209"/>
      <c r="AO224" s="208"/>
      <c r="AP224" s="306"/>
      <c r="AQ224" s="233"/>
      <c r="AR224" s="233"/>
      <c r="AS224" s="233"/>
      <c r="AT224" s="208"/>
      <c r="AU224" s="233"/>
      <c r="AV224" s="233"/>
      <c r="AW224" s="233"/>
      <c r="AX224" s="233"/>
      <c r="AY224" s="233"/>
      <c r="AZ224" s="311"/>
      <c r="BA224" s="233"/>
      <c r="BB224" s="233"/>
      <c r="BC224" s="233"/>
      <c r="BD224" s="306"/>
      <c r="BE224" s="306"/>
      <c r="BF224" s="233"/>
      <c r="BG224" s="306"/>
      <c r="BH224" s="306"/>
      <c r="BI224" s="233"/>
      <c r="BJ224" s="250"/>
      <c r="BK224" s="233"/>
      <c r="BL224" s="250"/>
      <c r="BM224" s="250"/>
      <c r="BN224" s="233"/>
      <c r="BO224" s="306"/>
      <c r="BP224" s="233"/>
      <c r="BQ224" s="233"/>
      <c r="BR224" s="306"/>
      <c r="BS224" s="208"/>
    </row>
    <row r="225" s="291" customFormat="1" ht="60" customHeight="1" spans="1:71">
      <c r="A225" s="209"/>
      <c r="B225" s="209" t="s">
        <v>80</v>
      </c>
      <c r="C225" s="209" t="s">
        <v>496</v>
      </c>
      <c r="D225" s="209" t="s">
        <v>500</v>
      </c>
      <c r="E225" s="209"/>
      <c r="F225" s="209"/>
      <c r="G225" s="210" t="s">
        <v>1084</v>
      </c>
      <c r="H225" s="210" t="s">
        <v>1084</v>
      </c>
      <c r="I225" s="209" t="s">
        <v>1045</v>
      </c>
      <c r="J225" s="209" t="s">
        <v>1045</v>
      </c>
      <c r="K225" s="209" t="s">
        <v>1045</v>
      </c>
      <c r="L225" s="209" t="s">
        <v>86</v>
      </c>
      <c r="M225" s="209" t="s">
        <v>1085</v>
      </c>
      <c r="N225" s="209" t="s">
        <v>1046</v>
      </c>
      <c r="O225" s="209" t="s">
        <v>112</v>
      </c>
      <c r="P225" s="210" t="s">
        <v>1086</v>
      </c>
      <c r="Q225" s="209">
        <v>1</v>
      </c>
      <c r="R225" s="208"/>
      <c r="S225" s="208">
        <v>8</v>
      </c>
      <c r="T225" s="208" t="s">
        <v>91</v>
      </c>
      <c r="U225" s="208">
        <f t="shared" si="79"/>
        <v>8</v>
      </c>
      <c r="V225" s="208">
        <f t="shared" si="80"/>
        <v>0</v>
      </c>
      <c r="W225" s="208">
        <v>0</v>
      </c>
      <c r="X225" s="208">
        <v>0</v>
      </c>
      <c r="Y225" s="208">
        <v>0</v>
      </c>
      <c r="Z225" s="208">
        <v>8</v>
      </c>
      <c r="AA225" s="208"/>
      <c r="AB225" s="208"/>
      <c r="AC225" s="208"/>
      <c r="AD225" s="208">
        <v>47</v>
      </c>
      <c r="AE225" s="208">
        <v>181</v>
      </c>
      <c r="AF225" s="208">
        <v>47</v>
      </c>
      <c r="AG225" s="208">
        <v>181</v>
      </c>
      <c r="AH225" s="208">
        <v>1</v>
      </c>
      <c r="AI225" s="208"/>
      <c r="AJ225" s="209">
        <v>2025.03</v>
      </c>
      <c r="AK225" s="209">
        <v>2025.12</v>
      </c>
      <c r="AL225" s="210" t="s">
        <v>1087</v>
      </c>
      <c r="AM225" s="211" t="s">
        <v>1088</v>
      </c>
      <c r="AN225" s="209"/>
      <c r="AO225" s="208"/>
      <c r="AP225" s="306"/>
      <c r="AQ225" s="233"/>
      <c r="AR225" s="233"/>
      <c r="AS225" s="233"/>
      <c r="AT225" s="208"/>
      <c r="AU225" s="233"/>
      <c r="AV225" s="233"/>
      <c r="AW225" s="233"/>
      <c r="AX225" s="233"/>
      <c r="AY225" s="233"/>
      <c r="AZ225" s="311"/>
      <c r="BA225" s="233"/>
      <c r="BB225" s="233"/>
      <c r="BC225" s="233"/>
      <c r="BD225" s="306"/>
      <c r="BE225" s="306"/>
      <c r="BF225" s="233"/>
      <c r="BG225" s="306"/>
      <c r="BH225" s="306"/>
      <c r="BI225" s="233"/>
      <c r="BJ225" s="250"/>
      <c r="BK225" s="233"/>
      <c r="BL225" s="250"/>
      <c r="BM225" s="250"/>
      <c r="BN225" s="233"/>
      <c r="BO225" s="306"/>
      <c r="BP225" s="233"/>
      <c r="BQ225" s="233"/>
      <c r="BR225" s="306"/>
      <c r="BS225" s="208"/>
    </row>
    <row r="226" s="291" customFormat="1" ht="60" customHeight="1" spans="1:71">
      <c r="A226" s="209"/>
      <c r="B226" s="209" t="s">
        <v>80</v>
      </c>
      <c r="C226" s="209" t="s">
        <v>631</v>
      </c>
      <c r="D226" s="209" t="s">
        <v>1089</v>
      </c>
      <c r="E226" s="209"/>
      <c r="F226" s="209"/>
      <c r="G226" s="210" t="s">
        <v>1090</v>
      </c>
      <c r="H226" s="210" t="s">
        <v>1090</v>
      </c>
      <c r="I226" s="209" t="s">
        <v>1045</v>
      </c>
      <c r="J226" s="209" t="s">
        <v>1045</v>
      </c>
      <c r="K226" s="209" t="s">
        <v>1045</v>
      </c>
      <c r="L226" s="209" t="s">
        <v>86</v>
      </c>
      <c r="M226" s="209" t="s">
        <v>87</v>
      </c>
      <c r="N226" s="209" t="s">
        <v>1046</v>
      </c>
      <c r="O226" s="209" t="s">
        <v>112</v>
      </c>
      <c r="P226" s="210" t="s">
        <v>1091</v>
      </c>
      <c r="Q226" s="209">
        <v>1</v>
      </c>
      <c r="R226" s="208"/>
      <c r="S226" s="208">
        <v>40</v>
      </c>
      <c r="T226" s="208" t="s">
        <v>91</v>
      </c>
      <c r="U226" s="208">
        <f t="shared" si="79"/>
        <v>40</v>
      </c>
      <c r="V226" s="208">
        <f t="shared" si="80"/>
        <v>0</v>
      </c>
      <c r="W226" s="208">
        <v>0</v>
      </c>
      <c r="X226" s="208">
        <v>0</v>
      </c>
      <c r="Y226" s="208">
        <v>0</v>
      </c>
      <c r="Z226" s="208">
        <v>40</v>
      </c>
      <c r="AA226" s="208"/>
      <c r="AB226" s="208"/>
      <c r="AC226" s="208"/>
      <c r="AD226" s="208">
        <v>335</v>
      </c>
      <c r="AE226" s="208">
        <v>1308</v>
      </c>
      <c r="AF226" s="208">
        <v>113</v>
      </c>
      <c r="AG226" s="208">
        <v>473</v>
      </c>
      <c r="AH226" s="208">
        <v>1</v>
      </c>
      <c r="AI226" s="208"/>
      <c r="AJ226" s="209">
        <v>2025.03</v>
      </c>
      <c r="AK226" s="209">
        <v>2025.12</v>
      </c>
      <c r="AL226" s="210" t="s">
        <v>1092</v>
      </c>
      <c r="AM226" s="211" t="s">
        <v>1093</v>
      </c>
      <c r="AN226" s="209"/>
      <c r="AO226" s="208"/>
      <c r="AP226" s="306"/>
      <c r="AQ226" s="233"/>
      <c r="AR226" s="233"/>
      <c r="AS226" s="233"/>
      <c r="AT226" s="208"/>
      <c r="AU226" s="233"/>
      <c r="AV226" s="233"/>
      <c r="AW226" s="233"/>
      <c r="AX226" s="233"/>
      <c r="AY226" s="233"/>
      <c r="AZ226" s="311"/>
      <c r="BA226" s="233"/>
      <c r="BB226" s="233"/>
      <c r="BC226" s="233"/>
      <c r="BD226" s="306"/>
      <c r="BE226" s="306"/>
      <c r="BF226" s="233"/>
      <c r="BG226" s="306"/>
      <c r="BH226" s="306"/>
      <c r="BI226" s="233"/>
      <c r="BJ226" s="250"/>
      <c r="BK226" s="233"/>
      <c r="BL226" s="250"/>
      <c r="BM226" s="250"/>
      <c r="BN226" s="233"/>
      <c r="BO226" s="306"/>
      <c r="BP226" s="233"/>
      <c r="BQ226" s="233"/>
      <c r="BR226" s="306"/>
      <c r="BS226" s="208"/>
    </row>
    <row r="227" s="291" customFormat="1" ht="60" customHeight="1" spans="1:71">
      <c r="A227" s="209"/>
      <c r="B227" s="209" t="s">
        <v>80</v>
      </c>
      <c r="C227" s="209" t="s">
        <v>675</v>
      </c>
      <c r="D227" s="209" t="s">
        <v>82</v>
      </c>
      <c r="E227" s="209"/>
      <c r="F227" s="209"/>
      <c r="G227" s="210" t="s">
        <v>1094</v>
      </c>
      <c r="H227" s="210" t="s">
        <v>1094</v>
      </c>
      <c r="I227" s="209" t="s">
        <v>1045</v>
      </c>
      <c r="J227" s="209" t="s">
        <v>1095</v>
      </c>
      <c r="K227" s="209" t="s">
        <v>1095</v>
      </c>
      <c r="L227" s="209" t="s">
        <v>86</v>
      </c>
      <c r="M227" s="209" t="s">
        <v>87</v>
      </c>
      <c r="N227" s="209" t="s">
        <v>1046</v>
      </c>
      <c r="O227" s="209" t="s">
        <v>1096</v>
      </c>
      <c r="P227" s="210" t="s">
        <v>1097</v>
      </c>
      <c r="Q227" s="209">
        <v>1</v>
      </c>
      <c r="R227" s="208"/>
      <c r="S227" s="208">
        <v>105</v>
      </c>
      <c r="T227" s="208" t="s">
        <v>91</v>
      </c>
      <c r="U227" s="208">
        <f t="shared" si="79"/>
        <v>105</v>
      </c>
      <c r="V227" s="208">
        <f t="shared" si="80"/>
        <v>105</v>
      </c>
      <c r="W227" s="208">
        <v>105</v>
      </c>
      <c r="X227" s="208">
        <v>0</v>
      </c>
      <c r="Y227" s="208">
        <v>0</v>
      </c>
      <c r="Z227" s="208">
        <v>0</v>
      </c>
      <c r="AA227" s="208"/>
      <c r="AB227" s="208"/>
      <c r="AC227" s="208"/>
      <c r="AD227" s="208">
        <v>1705</v>
      </c>
      <c r="AE227" s="208">
        <v>7521</v>
      </c>
      <c r="AF227" s="208">
        <v>1705</v>
      </c>
      <c r="AG227" s="208">
        <v>7521</v>
      </c>
      <c r="AH227" s="208">
        <v>44</v>
      </c>
      <c r="AI227" s="208">
        <v>50</v>
      </c>
      <c r="AJ227" s="209">
        <v>2025.03</v>
      </c>
      <c r="AK227" s="209">
        <v>2025.12</v>
      </c>
      <c r="AL227" s="210" t="s">
        <v>1097</v>
      </c>
      <c r="AM227" s="211" t="s">
        <v>1098</v>
      </c>
      <c r="AN227" s="209"/>
      <c r="AO227" s="208"/>
      <c r="AP227" s="306"/>
      <c r="AQ227" s="233"/>
      <c r="AR227" s="233"/>
      <c r="AS227" s="233"/>
      <c r="AT227" s="208"/>
      <c r="AU227" s="233"/>
      <c r="AV227" s="233"/>
      <c r="AW227" s="233"/>
      <c r="AX227" s="233"/>
      <c r="AY227" s="233"/>
      <c r="AZ227" s="311"/>
      <c r="BA227" s="233"/>
      <c r="BB227" s="233"/>
      <c r="BC227" s="233"/>
      <c r="BD227" s="306"/>
      <c r="BE227" s="306"/>
      <c r="BF227" s="233"/>
      <c r="BG227" s="306"/>
      <c r="BH227" s="306"/>
      <c r="BI227" s="233"/>
      <c r="BJ227" s="250"/>
      <c r="BK227" s="233"/>
      <c r="BL227" s="250"/>
      <c r="BM227" s="250"/>
      <c r="BN227" s="233"/>
      <c r="BO227" s="306"/>
      <c r="BP227" s="233"/>
      <c r="BQ227" s="233"/>
      <c r="BR227" s="306"/>
      <c r="BS227" s="208"/>
    </row>
    <row r="228" s="293" customFormat="1" ht="73" customHeight="1" spans="1:71">
      <c r="A228" s="209"/>
      <c r="B228" s="209" t="s">
        <v>80</v>
      </c>
      <c r="C228" s="209" t="s">
        <v>675</v>
      </c>
      <c r="D228" s="209" t="s">
        <v>82</v>
      </c>
      <c r="E228" s="208"/>
      <c r="F228" s="209"/>
      <c r="G228" s="210" t="s">
        <v>1099</v>
      </c>
      <c r="H228" s="210" t="s">
        <v>1099</v>
      </c>
      <c r="I228" s="209" t="s">
        <v>187</v>
      </c>
      <c r="J228" s="209" t="s">
        <v>188</v>
      </c>
      <c r="K228" s="209" t="s">
        <v>188</v>
      </c>
      <c r="L228" s="209" t="s">
        <v>86</v>
      </c>
      <c r="M228" s="209" t="s">
        <v>87</v>
      </c>
      <c r="N228" s="209" t="s">
        <v>1046</v>
      </c>
      <c r="O228" s="209" t="s">
        <v>189</v>
      </c>
      <c r="P228" s="210" t="s">
        <v>190</v>
      </c>
      <c r="Q228" s="209">
        <v>1</v>
      </c>
      <c r="R228" s="208"/>
      <c r="S228" s="208">
        <v>15</v>
      </c>
      <c r="T228" s="208" t="s">
        <v>65</v>
      </c>
      <c r="U228" s="208">
        <f t="shared" si="79"/>
        <v>15</v>
      </c>
      <c r="V228" s="208">
        <f t="shared" si="80"/>
        <v>0</v>
      </c>
      <c r="W228" s="208"/>
      <c r="X228" s="208"/>
      <c r="Y228" s="208"/>
      <c r="Z228" s="208"/>
      <c r="AA228" s="208"/>
      <c r="AB228" s="208">
        <v>15</v>
      </c>
      <c r="AC228" s="208"/>
      <c r="AD228" s="208">
        <v>4556</v>
      </c>
      <c r="AE228" s="208">
        <v>18609</v>
      </c>
      <c r="AF228" s="208">
        <v>1794</v>
      </c>
      <c r="AG228" s="208">
        <v>7538</v>
      </c>
      <c r="AH228" s="208">
        <v>5</v>
      </c>
      <c r="AI228" s="208">
        <v>2</v>
      </c>
      <c r="AJ228" s="209">
        <v>2025.03</v>
      </c>
      <c r="AK228" s="209">
        <v>2025.12</v>
      </c>
      <c r="AL228" s="210" t="s">
        <v>191</v>
      </c>
      <c r="AM228" s="210" t="s">
        <v>192</v>
      </c>
      <c r="AN228" s="209"/>
      <c r="AO228" s="208"/>
      <c r="AP228" s="233"/>
      <c r="AQ228" s="233"/>
      <c r="AR228" s="233"/>
      <c r="AS228" s="233"/>
      <c r="AT228" s="233"/>
      <c r="AU228" s="233"/>
      <c r="AV228" s="233"/>
      <c r="AW228" s="233"/>
      <c r="AX228" s="233"/>
      <c r="AY228" s="233"/>
      <c r="AZ228" s="311"/>
      <c r="BA228" s="233"/>
      <c r="BB228" s="233"/>
      <c r="BC228" s="311"/>
      <c r="BD228" s="233"/>
      <c r="BE228" s="233"/>
      <c r="BF228" s="233"/>
      <c r="BG228" s="233"/>
      <c r="BH228" s="233"/>
      <c r="BI228" s="233"/>
      <c r="BJ228" s="310"/>
      <c r="BK228" s="233"/>
      <c r="BL228" s="250"/>
      <c r="BM228" s="250"/>
      <c r="BN228" s="233"/>
      <c r="BO228" s="306"/>
      <c r="BP228" s="306"/>
      <c r="BQ228" s="306"/>
      <c r="BR228" s="233"/>
      <c r="BS228" s="330"/>
    </row>
    <row r="229" s="194" customFormat="1" ht="30" customHeight="1" spans="1:71">
      <c r="A229" s="298"/>
      <c r="B229" s="298"/>
      <c r="C229" s="299"/>
      <c r="D229" s="299"/>
      <c r="E229" s="299"/>
      <c r="F229" s="299"/>
      <c r="G229" s="299" t="s">
        <v>1100</v>
      </c>
      <c r="H229" s="299" t="s">
        <v>1100</v>
      </c>
      <c r="I229" s="299"/>
      <c r="J229" s="299"/>
      <c r="K229" s="299"/>
      <c r="L229" s="299"/>
      <c r="M229" s="299"/>
      <c r="N229" s="301"/>
      <c r="O229" s="301"/>
      <c r="P229" s="301"/>
      <c r="Q229" s="299">
        <f t="shared" ref="Q229:S229" si="81">SUM(Q230:Q281)</f>
        <v>52</v>
      </c>
      <c r="R229" s="301">
        <f t="shared" si="81"/>
        <v>0</v>
      </c>
      <c r="S229" s="301">
        <f t="shared" si="81"/>
        <v>685.01</v>
      </c>
      <c r="T229" s="301"/>
      <c r="U229" s="301">
        <f t="shared" ref="U229:AB229" si="82">SUM(U230:U281)</f>
        <v>675.01</v>
      </c>
      <c r="V229" s="301">
        <f t="shared" si="82"/>
        <v>337</v>
      </c>
      <c r="W229" s="301">
        <f t="shared" si="82"/>
        <v>337</v>
      </c>
      <c r="X229" s="301">
        <f t="shared" si="82"/>
        <v>0</v>
      </c>
      <c r="Y229" s="301">
        <f t="shared" si="82"/>
        <v>0</v>
      </c>
      <c r="Z229" s="301">
        <f t="shared" si="82"/>
        <v>188.05</v>
      </c>
      <c r="AA229" s="301">
        <f t="shared" si="82"/>
        <v>0</v>
      </c>
      <c r="AB229" s="301">
        <f t="shared" si="82"/>
        <v>149.96</v>
      </c>
      <c r="AC229" s="301"/>
      <c r="AD229" s="299"/>
      <c r="AE229" s="299"/>
      <c r="AF229" s="299"/>
      <c r="AG229" s="299"/>
      <c r="AH229" s="299"/>
      <c r="AI229" s="299"/>
      <c r="AJ229" s="299"/>
      <c r="AK229" s="299"/>
      <c r="AL229" s="299"/>
      <c r="AM229" s="299"/>
      <c r="AN229" s="299"/>
      <c r="AO229" s="305"/>
      <c r="AP229" s="299">
        <f t="shared" ref="AP229:AT229" si="83">SUM(AP230:AP281)</f>
        <v>0</v>
      </c>
      <c r="AQ229" s="299">
        <f t="shared" si="83"/>
        <v>0</v>
      </c>
      <c r="AR229" s="299">
        <f t="shared" si="83"/>
        <v>0</v>
      </c>
      <c r="AS229" s="299">
        <f t="shared" si="83"/>
        <v>0</v>
      </c>
      <c r="AT229" s="299">
        <f t="shared" si="83"/>
        <v>0</v>
      </c>
      <c r="AU229" s="299"/>
      <c r="AV229" s="299">
        <f>SUM(AV230:AV281)</f>
        <v>0</v>
      </c>
      <c r="AW229" s="308"/>
      <c r="AX229" s="308"/>
      <c r="AY229" s="299">
        <f>SUM(AY230:AY281)</f>
        <v>0</v>
      </c>
      <c r="AZ229" s="308">
        <f>AY229/Q229</f>
        <v>0</v>
      </c>
      <c r="BA229" s="299"/>
      <c r="BB229" s="299">
        <f>SUM(BB230:BB281)</f>
        <v>0</v>
      </c>
      <c r="BC229" s="309">
        <f>BB229/Q229</f>
        <v>0</v>
      </c>
      <c r="BD229" s="299"/>
      <c r="BE229" s="299">
        <f>SUM(BE230:BE281)</f>
        <v>0</v>
      </c>
      <c r="BF229" s="308">
        <f>BE229/Q229</f>
        <v>0</v>
      </c>
      <c r="BG229" s="299"/>
      <c r="BH229" s="299">
        <f>SUM(BH230:BH281)</f>
        <v>0</v>
      </c>
      <c r="BI229" s="308">
        <f>BH229/Q229</f>
        <v>0</v>
      </c>
      <c r="BJ229" s="313"/>
      <c r="BK229" s="299">
        <f t="shared" ref="BK229:BR229" si="84">SUM(BK230:BK281)</f>
        <v>0</v>
      </c>
      <c r="BL229" s="299"/>
      <c r="BM229" s="299"/>
      <c r="BN229" s="299">
        <f t="shared" si="84"/>
        <v>0</v>
      </c>
      <c r="BO229" s="299">
        <f t="shared" si="84"/>
        <v>0</v>
      </c>
      <c r="BP229" s="299">
        <f t="shared" si="84"/>
        <v>0</v>
      </c>
      <c r="BQ229" s="299">
        <f t="shared" si="84"/>
        <v>0</v>
      </c>
      <c r="BR229" s="299">
        <f t="shared" si="84"/>
        <v>0</v>
      </c>
      <c r="BS229" s="299"/>
    </row>
    <row r="230" s="291" customFormat="1" ht="69" customHeight="1" spans="1:71">
      <c r="A230" s="209"/>
      <c r="B230" s="209" t="s">
        <v>80</v>
      </c>
      <c r="C230" s="209" t="s">
        <v>81</v>
      </c>
      <c r="D230" s="327" t="s">
        <v>180</v>
      </c>
      <c r="E230" s="209"/>
      <c r="F230" s="209"/>
      <c r="G230" s="210" t="s">
        <v>1101</v>
      </c>
      <c r="H230" s="210" t="s">
        <v>1101</v>
      </c>
      <c r="I230" s="208" t="s">
        <v>135</v>
      </c>
      <c r="J230" s="208" t="s">
        <v>1102</v>
      </c>
      <c r="K230" s="208" t="s">
        <v>1102</v>
      </c>
      <c r="L230" s="209" t="s">
        <v>86</v>
      </c>
      <c r="M230" s="209" t="s">
        <v>508</v>
      </c>
      <c r="N230" s="209" t="s">
        <v>1103</v>
      </c>
      <c r="O230" s="323" t="s">
        <v>112</v>
      </c>
      <c r="P230" s="209" t="s">
        <v>1104</v>
      </c>
      <c r="Q230" s="209">
        <v>1</v>
      </c>
      <c r="R230" s="208"/>
      <c r="S230" s="208">
        <v>15.21</v>
      </c>
      <c r="T230" s="208" t="s">
        <v>91</v>
      </c>
      <c r="U230" s="208">
        <f t="shared" ref="U230:U281" si="85">V230+Z230+AA230+AB230</f>
        <v>15.21</v>
      </c>
      <c r="V230" s="208">
        <f t="shared" ref="V230:V281" si="86">W230+X230+Y230</f>
        <v>15.21</v>
      </c>
      <c r="W230" s="233">
        <v>15.21</v>
      </c>
      <c r="X230" s="233">
        <v>0</v>
      </c>
      <c r="Y230" s="233">
        <v>0</v>
      </c>
      <c r="Z230" s="233">
        <v>0</v>
      </c>
      <c r="AA230" s="233"/>
      <c r="AB230" s="233"/>
      <c r="AC230" s="208"/>
      <c r="AD230" s="208">
        <v>97</v>
      </c>
      <c r="AE230" s="208">
        <v>508</v>
      </c>
      <c r="AF230" s="208">
        <v>59</v>
      </c>
      <c r="AG230" s="208">
        <v>279</v>
      </c>
      <c r="AH230" s="208">
        <v>1</v>
      </c>
      <c r="AI230" s="208"/>
      <c r="AJ230" s="209">
        <v>2025.03</v>
      </c>
      <c r="AK230" s="209">
        <v>2025.12</v>
      </c>
      <c r="AL230" s="322" t="s">
        <v>1105</v>
      </c>
      <c r="AM230" s="329" t="s">
        <v>1106</v>
      </c>
      <c r="AN230" s="208"/>
      <c r="AO230" s="208"/>
      <c r="AP230" s="233"/>
      <c r="AQ230" s="233"/>
      <c r="AR230" s="233"/>
      <c r="AS230" s="233"/>
      <c r="AT230" s="233"/>
      <c r="AU230" s="233"/>
      <c r="AV230" s="233"/>
      <c r="AW230" s="319"/>
      <c r="AX230" s="319"/>
      <c r="AY230" s="233"/>
      <c r="AZ230" s="311"/>
      <c r="BA230" s="319"/>
      <c r="BB230" s="233"/>
      <c r="BC230" s="312"/>
      <c r="BD230" s="319"/>
      <c r="BE230" s="233"/>
      <c r="BF230" s="233"/>
      <c r="BG230" s="233"/>
      <c r="BH230" s="233"/>
      <c r="BI230" s="233"/>
      <c r="BJ230" s="250"/>
      <c r="BK230" s="233"/>
      <c r="BL230" s="250"/>
      <c r="BM230" s="250"/>
      <c r="BN230" s="233"/>
      <c r="BO230" s="233"/>
      <c r="BP230" s="306"/>
      <c r="BQ230" s="306"/>
      <c r="BR230" s="306"/>
      <c r="BS230" s="306"/>
    </row>
    <row r="231" s="291" customFormat="1" ht="69" customHeight="1" spans="1:71">
      <c r="A231" s="209"/>
      <c r="B231" s="209" t="s">
        <v>80</v>
      </c>
      <c r="C231" s="209" t="s">
        <v>81</v>
      </c>
      <c r="D231" s="327" t="s">
        <v>180</v>
      </c>
      <c r="E231" s="209"/>
      <c r="F231" s="209"/>
      <c r="G231" s="210" t="s">
        <v>1107</v>
      </c>
      <c r="H231" s="210" t="s">
        <v>1107</v>
      </c>
      <c r="I231" s="208" t="s">
        <v>135</v>
      </c>
      <c r="J231" s="208" t="s">
        <v>1102</v>
      </c>
      <c r="K231" s="208" t="s">
        <v>1102</v>
      </c>
      <c r="L231" s="209" t="s">
        <v>86</v>
      </c>
      <c r="M231" s="209" t="s">
        <v>87</v>
      </c>
      <c r="N231" s="209" t="s">
        <v>1103</v>
      </c>
      <c r="O231" s="323" t="s">
        <v>112</v>
      </c>
      <c r="P231" s="209" t="s">
        <v>1108</v>
      </c>
      <c r="Q231" s="209">
        <v>1</v>
      </c>
      <c r="R231" s="208"/>
      <c r="S231" s="208">
        <v>22.56</v>
      </c>
      <c r="T231" s="208" t="s">
        <v>159</v>
      </c>
      <c r="U231" s="208">
        <f t="shared" si="85"/>
        <v>22.56</v>
      </c>
      <c r="V231" s="208">
        <f t="shared" si="86"/>
        <v>18</v>
      </c>
      <c r="W231" s="233">
        <v>18</v>
      </c>
      <c r="X231" s="233">
        <v>0</v>
      </c>
      <c r="Y231" s="233">
        <v>0</v>
      </c>
      <c r="Z231" s="233">
        <v>0</v>
      </c>
      <c r="AA231" s="233"/>
      <c r="AB231" s="233">
        <v>4.56</v>
      </c>
      <c r="AC231" s="208"/>
      <c r="AD231" s="208">
        <v>45</v>
      </c>
      <c r="AE231" s="208">
        <v>233</v>
      </c>
      <c r="AF231" s="208">
        <v>28</v>
      </c>
      <c r="AG231" s="208">
        <v>145</v>
      </c>
      <c r="AH231" s="208">
        <v>1</v>
      </c>
      <c r="AI231" s="208"/>
      <c r="AJ231" s="209">
        <v>2025.03</v>
      </c>
      <c r="AK231" s="209">
        <v>2025.12</v>
      </c>
      <c r="AL231" s="322" t="s">
        <v>1109</v>
      </c>
      <c r="AM231" s="329" t="s">
        <v>1110</v>
      </c>
      <c r="AN231" s="208"/>
      <c r="AO231" s="208"/>
      <c r="AP231" s="233"/>
      <c r="AQ231" s="233"/>
      <c r="AR231" s="233"/>
      <c r="AS231" s="233"/>
      <c r="AT231" s="233"/>
      <c r="AU231" s="233"/>
      <c r="AV231" s="233"/>
      <c r="AW231" s="319"/>
      <c r="AX231" s="319"/>
      <c r="AY231" s="233"/>
      <c r="AZ231" s="311"/>
      <c r="BA231" s="319"/>
      <c r="BB231" s="233"/>
      <c r="BC231" s="312"/>
      <c r="BD231" s="319"/>
      <c r="BE231" s="233"/>
      <c r="BF231" s="233"/>
      <c r="BG231" s="233"/>
      <c r="BH231" s="233"/>
      <c r="BI231" s="233"/>
      <c r="BJ231" s="250"/>
      <c r="BK231" s="233"/>
      <c r="BL231" s="250"/>
      <c r="BM231" s="250"/>
      <c r="BN231" s="233"/>
      <c r="BO231" s="233"/>
      <c r="BP231" s="306"/>
      <c r="BQ231" s="306"/>
      <c r="BR231" s="306"/>
      <c r="BS231" s="306"/>
    </row>
    <row r="232" s="291" customFormat="1" ht="69" customHeight="1" spans="1:71">
      <c r="A232" s="209"/>
      <c r="B232" s="209" t="s">
        <v>80</v>
      </c>
      <c r="C232" s="209" t="s">
        <v>81</v>
      </c>
      <c r="D232" s="327" t="s">
        <v>154</v>
      </c>
      <c r="E232" s="209"/>
      <c r="F232" s="209"/>
      <c r="G232" s="210" t="s">
        <v>1111</v>
      </c>
      <c r="H232" s="210" t="s">
        <v>1111</v>
      </c>
      <c r="I232" s="208" t="s">
        <v>135</v>
      </c>
      <c r="J232" s="208" t="s">
        <v>1102</v>
      </c>
      <c r="K232" s="208" t="s">
        <v>1102</v>
      </c>
      <c r="L232" s="209" t="s">
        <v>86</v>
      </c>
      <c r="M232" s="209" t="s">
        <v>87</v>
      </c>
      <c r="N232" s="209" t="s">
        <v>1103</v>
      </c>
      <c r="O232" s="323" t="s">
        <v>112</v>
      </c>
      <c r="P232" s="209" t="s">
        <v>1112</v>
      </c>
      <c r="Q232" s="209">
        <v>1</v>
      </c>
      <c r="R232" s="208"/>
      <c r="S232" s="208">
        <v>10</v>
      </c>
      <c r="T232" s="208"/>
      <c r="U232" s="208">
        <f t="shared" si="85"/>
        <v>0</v>
      </c>
      <c r="V232" s="208">
        <f t="shared" si="86"/>
        <v>0</v>
      </c>
      <c r="W232" s="233"/>
      <c r="X232" s="233"/>
      <c r="Y232" s="233"/>
      <c r="Z232" s="233"/>
      <c r="AA232" s="233"/>
      <c r="AB232" s="233"/>
      <c r="AC232" s="208"/>
      <c r="AD232" s="208">
        <v>63</v>
      </c>
      <c r="AE232" s="208">
        <v>284</v>
      </c>
      <c r="AF232" s="208">
        <v>30</v>
      </c>
      <c r="AG232" s="208">
        <v>141</v>
      </c>
      <c r="AH232" s="208">
        <v>1</v>
      </c>
      <c r="AI232" s="208"/>
      <c r="AJ232" s="209">
        <v>2025.03</v>
      </c>
      <c r="AK232" s="209">
        <v>2025.12</v>
      </c>
      <c r="AL232" s="322" t="s">
        <v>1113</v>
      </c>
      <c r="AM232" s="329" t="s">
        <v>1114</v>
      </c>
      <c r="AN232" s="208"/>
      <c r="AO232" s="208"/>
      <c r="AP232" s="233"/>
      <c r="AQ232" s="233"/>
      <c r="AR232" s="233"/>
      <c r="AS232" s="233"/>
      <c r="AT232" s="233"/>
      <c r="AU232" s="233"/>
      <c r="AV232" s="233"/>
      <c r="AW232" s="319"/>
      <c r="AX232" s="319"/>
      <c r="AY232" s="233"/>
      <c r="AZ232" s="311"/>
      <c r="BA232" s="319"/>
      <c r="BB232" s="233"/>
      <c r="BC232" s="312"/>
      <c r="BD232" s="319"/>
      <c r="BE232" s="233"/>
      <c r="BF232" s="233"/>
      <c r="BG232" s="233"/>
      <c r="BH232" s="233"/>
      <c r="BI232" s="233"/>
      <c r="BJ232" s="250"/>
      <c r="BK232" s="233"/>
      <c r="BL232" s="250"/>
      <c r="BM232" s="250"/>
      <c r="BN232" s="233"/>
      <c r="BO232" s="233"/>
      <c r="BP232" s="306"/>
      <c r="BQ232" s="306"/>
      <c r="BR232" s="306"/>
      <c r="BS232" s="306"/>
    </row>
    <row r="233" s="291" customFormat="1" ht="69" customHeight="1" spans="1:71">
      <c r="A233" s="209"/>
      <c r="B233" s="209" t="s">
        <v>80</v>
      </c>
      <c r="C233" s="209" t="s">
        <v>194</v>
      </c>
      <c r="D233" s="327" t="s">
        <v>281</v>
      </c>
      <c r="E233" s="209"/>
      <c r="F233" s="209"/>
      <c r="G233" s="210" t="s">
        <v>1115</v>
      </c>
      <c r="H233" s="210" t="s">
        <v>1115</v>
      </c>
      <c r="I233" s="208" t="s">
        <v>135</v>
      </c>
      <c r="J233" s="208" t="s">
        <v>1102</v>
      </c>
      <c r="K233" s="208" t="s">
        <v>1102</v>
      </c>
      <c r="L233" s="209" t="s">
        <v>86</v>
      </c>
      <c r="M233" s="209" t="s">
        <v>87</v>
      </c>
      <c r="N233" s="209" t="s">
        <v>1103</v>
      </c>
      <c r="O233" s="323" t="s">
        <v>112</v>
      </c>
      <c r="P233" s="209" t="s">
        <v>1116</v>
      </c>
      <c r="Q233" s="209">
        <v>1</v>
      </c>
      <c r="R233" s="208"/>
      <c r="S233" s="208">
        <v>26.47</v>
      </c>
      <c r="T233" s="208" t="s">
        <v>159</v>
      </c>
      <c r="U233" s="208">
        <f t="shared" si="85"/>
        <v>26.47</v>
      </c>
      <c r="V233" s="208">
        <f t="shared" si="86"/>
        <v>16</v>
      </c>
      <c r="W233" s="233">
        <v>16</v>
      </c>
      <c r="X233" s="233">
        <v>0</v>
      </c>
      <c r="Y233" s="233">
        <v>0</v>
      </c>
      <c r="Z233" s="233">
        <v>0</v>
      </c>
      <c r="AA233" s="233"/>
      <c r="AB233" s="233">
        <v>10.47</v>
      </c>
      <c r="AC233" s="208"/>
      <c r="AD233" s="208">
        <v>84</v>
      </c>
      <c r="AE233" s="208">
        <v>315</v>
      </c>
      <c r="AF233" s="208">
        <v>13</v>
      </c>
      <c r="AG233" s="208">
        <v>47</v>
      </c>
      <c r="AH233" s="208">
        <v>0</v>
      </c>
      <c r="AI233" s="208">
        <v>1</v>
      </c>
      <c r="AJ233" s="209">
        <v>2025.03</v>
      </c>
      <c r="AK233" s="209">
        <v>2025.12</v>
      </c>
      <c r="AL233" s="322" t="s">
        <v>1117</v>
      </c>
      <c r="AM233" s="329" t="s">
        <v>1118</v>
      </c>
      <c r="AN233" s="208"/>
      <c r="AO233" s="208"/>
      <c r="AP233" s="233"/>
      <c r="AQ233" s="233"/>
      <c r="AR233" s="233"/>
      <c r="AS233" s="233"/>
      <c r="AT233" s="233"/>
      <c r="AU233" s="233"/>
      <c r="AV233" s="233"/>
      <c r="AW233" s="319"/>
      <c r="AX233" s="319"/>
      <c r="AY233" s="233"/>
      <c r="AZ233" s="311"/>
      <c r="BA233" s="319"/>
      <c r="BB233" s="233"/>
      <c r="BC233" s="312"/>
      <c r="BD233" s="319"/>
      <c r="BE233" s="233"/>
      <c r="BF233" s="233"/>
      <c r="BG233" s="233"/>
      <c r="BH233" s="233"/>
      <c r="BI233" s="233"/>
      <c r="BJ233" s="250"/>
      <c r="BK233" s="233"/>
      <c r="BL233" s="250"/>
      <c r="BM233" s="250"/>
      <c r="BN233" s="233"/>
      <c r="BO233" s="233"/>
      <c r="BP233" s="306"/>
      <c r="BQ233" s="306"/>
      <c r="BR233" s="306"/>
      <c r="BS233" s="306"/>
    </row>
    <row r="234" s="291" customFormat="1" ht="69" customHeight="1" spans="1:71">
      <c r="A234" s="209"/>
      <c r="B234" s="209" t="s">
        <v>80</v>
      </c>
      <c r="C234" s="209" t="s">
        <v>194</v>
      </c>
      <c r="D234" s="327" t="s">
        <v>692</v>
      </c>
      <c r="E234" s="209"/>
      <c r="F234" s="209"/>
      <c r="G234" s="210" t="s">
        <v>1119</v>
      </c>
      <c r="H234" s="210" t="s">
        <v>1119</v>
      </c>
      <c r="I234" s="208" t="s">
        <v>135</v>
      </c>
      <c r="J234" s="208" t="s">
        <v>1102</v>
      </c>
      <c r="K234" s="208" t="s">
        <v>1102</v>
      </c>
      <c r="L234" s="209" t="s">
        <v>86</v>
      </c>
      <c r="M234" s="209" t="s">
        <v>87</v>
      </c>
      <c r="N234" s="209" t="s">
        <v>1103</v>
      </c>
      <c r="O234" s="323" t="s">
        <v>112</v>
      </c>
      <c r="P234" s="209" t="s">
        <v>1120</v>
      </c>
      <c r="Q234" s="209">
        <v>1</v>
      </c>
      <c r="R234" s="208"/>
      <c r="S234" s="208">
        <v>33.33</v>
      </c>
      <c r="T234" s="208" t="s">
        <v>159</v>
      </c>
      <c r="U234" s="208">
        <f t="shared" si="85"/>
        <v>33.33</v>
      </c>
      <c r="V234" s="208">
        <f t="shared" si="86"/>
        <v>20</v>
      </c>
      <c r="W234" s="233">
        <v>20</v>
      </c>
      <c r="X234" s="233">
        <v>0</v>
      </c>
      <c r="Y234" s="233">
        <v>0</v>
      </c>
      <c r="Z234" s="233">
        <v>0</v>
      </c>
      <c r="AA234" s="233"/>
      <c r="AB234" s="233">
        <v>13.33</v>
      </c>
      <c r="AC234" s="208"/>
      <c r="AD234" s="208">
        <v>134</v>
      </c>
      <c r="AE234" s="208">
        <v>577</v>
      </c>
      <c r="AF234" s="208">
        <v>19</v>
      </c>
      <c r="AG234" s="208">
        <v>68</v>
      </c>
      <c r="AH234" s="208">
        <v>0</v>
      </c>
      <c r="AI234" s="208">
        <v>1</v>
      </c>
      <c r="AJ234" s="209">
        <v>2025.03</v>
      </c>
      <c r="AK234" s="209">
        <v>2025.12</v>
      </c>
      <c r="AL234" s="322" t="s">
        <v>1121</v>
      </c>
      <c r="AM234" s="329" t="s">
        <v>1122</v>
      </c>
      <c r="AN234" s="208"/>
      <c r="AO234" s="208"/>
      <c r="AP234" s="233"/>
      <c r="AQ234" s="233"/>
      <c r="AR234" s="233"/>
      <c r="AS234" s="233"/>
      <c r="AT234" s="233"/>
      <c r="AU234" s="233"/>
      <c r="AV234" s="233"/>
      <c r="AW234" s="319"/>
      <c r="AX234" s="319"/>
      <c r="AY234" s="233"/>
      <c r="AZ234" s="311"/>
      <c r="BA234" s="319"/>
      <c r="BB234" s="233"/>
      <c r="BC234" s="312"/>
      <c r="BD234" s="319"/>
      <c r="BE234" s="233"/>
      <c r="BF234" s="233"/>
      <c r="BG234" s="233"/>
      <c r="BH234" s="233"/>
      <c r="BI234" s="233"/>
      <c r="BJ234" s="250"/>
      <c r="BK234" s="233"/>
      <c r="BL234" s="250"/>
      <c r="BM234" s="250"/>
      <c r="BN234" s="233"/>
      <c r="BO234" s="233"/>
      <c r="BP234" s="306"/>
      <c r="BQ234" s="306"/>
      <c r="BR234" s="306"/>
      <c r="BS234" s="306"/>
    </row>
    <row r="235" s="291" customFormat="1" ht="69" customHeight="1" spans="1:71">
      <c r="A235" s="209"/>
      <c r="B235" s="209" t="s">
        <v>80</v>
      </c>
      <c r="C235" s="209" t="s">
        <v>194</v>
      </c>
      <c r="D235" s="327" t="s">
        <v>204</v>
      </c>
      <c r="E235" s="209"/>
      <c r="F235" s="209"/>
      <c r="G235" s="210" t="s">
        <v>1123</v>
      </c>
      <c r="H235" s="210" t="s">
        <v>1123</v>
      </c>
      <c r="I235" s="208" t="s">
        <v>135</v>
      </c>
      <c r="J235" s="208" t="s">
        <v>1102</v>
      </c>
      <c r="K235" s="208" t="s">
        <v>1102</v>
      </c>
      <c r="L235" s="209" t="s">
        <v>86</v>
      </c>
      <c r="M235" s="209" t="s">
        <v>87</v>
      </c>
      <c r="N235" s="209" t="s">
        <v>1103</v>
      </c>
      <c r="O235" s="323" t="s">
        <v>112</v>
      </c>
      <c r="P235" s="209" t="s">
        <v>1124</v>
      </c>
      <c r="Q235" s="209">
        <v>1</v>
      </c>
      <c r="R235" s="208"/>
      <c r="S235" s="208">
        <v>27.04</v>
      </c>
      <c r="T235" s="208" t="s">
        <v>159</v>
      </c>
      <c r="U235" s="208">
        <f t="shared" si="85"/>
        <v>27.04</v>
      </c>
      <c r="V235" s="208">
        <f t="shared" si="86"/>
        <v>16.22</v>
      </c>
      <c r="W235" s="233">
        <v>16.22</v>
      </c>
      <c r="X235" s="233">
        <v>0</v>
      </c>
      <c r="Y235" s="233">
        <v>0</v>
      </c>
      <c r="Z235" s="233">
        <v>0</v>
      </c>
      <c r="AA235" s="233"/>
      <c r="AB235" s="233">
        <v>10.82</v>
      </c>
      <c r="AC235" s="208"/>
      <c r="AD235" s="208">
        <v>78</v>
      </c>
      <c r="AE235" s="208">
        <v>350</v>
      </c>
      <c r="AF235" s="208">
        <v>20</v>
      </c>
      <c r="AG235" s="208">
        <v>100</v>
      </c>
      <c r="AH235" s="208"/>
      <c r="AI235" s="208">
        <v>1</v>
      </c>
      <c r="AJ235" s="209">
        <v>2025.03</v>
      </c>
      <c r="AK235" s="209">
        <v>2025.12</v>
      </c>
      <c r="AL235" s="322" t="s">
        <v>1125</v>
      </c>
      <c r="AM235" s="329" t="s">
        <v>1126</v>
      </c>
      <c r="AN235" s="208"/>
      <c r="AO235" s="208"/>
      <c r="AP235" s="233"/>
      <c r="AQ235" s="233"/>
      <c r="AR235" s="233"/>
      <c r="AS235" s="233"/>
      <c r="AT235" s="233"/>
      <c r="AU235" s="233"/>
      <c r="AV235" s="233"/>
      <c r="AW235" s="319"/>
      <c r="AX235" s="319"/>
      <c r="AY235" s="233"/>
      <c r="AZ235" s="311"/>
      <c r="BA235" s="319"/>
      <c r="BB235" s="233"/>
      <c r="BC235" s="312"/>
      <c r="BD235" s="319"/>
      <c r="BE235" s="233"/>
      <c r="BF235" s="233"/>
      <c r="BG235" s="233"/>
      <c r="BH235" s="233"/>
      <c r="BI235" s="233"/>
      <c r="BJ235" s="250"/>
      <c r="BK235" s="233"/>
      <c r="BL235" s="250"/>
      <c r="BM235" s="250"/>
      <c r="BN235" s="233"/>
      <c r="BO235" s="233"/>
      <c r="BP235" s="306"/>
      <c r="BQ235" s="306"/>
      <c r="BR235" s="306"/>
      <c r="BS235" s="306"/>
    </row>
    <row r="236" s="291" customFormat="1" ht="69" customHeight="1" spans="1:71">
      <c r="A236" s="209"/>
      <c r="B236" s="209" t="s">
        <v>80</v>
      </c>
      <c r="C236" s="209" t="s">
        <v>194</v>
      </c>
      <c r="D236" s="327" t="s">
        <v>244</v>
      </c>
      <c r="E236" s="209"/>
      <c r="F236" s="209"/>
      <c r="G236" s="210" t="s">
        <v>1127</v>
      </c>
      <c r="H236" s="210" t="s">
        <v>1127</v>
      </c>
      <c r="I236" s="208" t="s">
        <v>135</v>
      </c>
      <c r="J236" s="208" t="s">
        <v>1102</v>
      </c>
      <c r="K236" s="208" t="s">
        <v>1102</v>
      </c>
      <c r="L236" s="209" t="s">
        <v>86</v>
      </c>
      <c r="M236" s="209" t="s">
        <v>87</v>
      </c>
      <c r="N236" s="209" t="s">
        <v>1103</v>
      </c>
      <c r="O236" s="323" t="s">
        <v>112</v>
      </c>
      <c r="P236" s="209" t="s">
        <v>1128</v>
      </c>
      <c r="Q236" s="209">
        <v>1</v>
      </c>
      <c r="R236" s="208"/>
      <c r="S236" s="208">
        <v>15</v>
      </c>
      <c r="T236" s="208" t="s">
        <v>91</v>
      </c>
      <c r="U236" s="208">
        <f t="shared" si="85"/>
        <v>15</v>
      </c>
      <c r="V236" s="208">
        <f t="shared" si="86"/>
        <v>15</v>
      </c>
      <c r="W236" s="233">
        <v>15</v>
      </c>
      <c r="X236" s="233">
        <v>0</v>
      </c>
      <c r="Y236" s="233">
        <v>0</v>
      </c>
      <c r="Z236" s="233">
        <v>0</v>
      </c>
      <c r="AA236" s="233"/>
      <c r="AB236" s="233"/>
      <c r="AC236" s="208"/>
      <c r="AD236" s="208">
        <v>72</v>
      </c>
      <c r="AE236" s="208">
        <v>311</v>
      </c>
      <c r="AF236" s="208">
        <v>38</v>
      </c>
      <c r="AG236" s="208">
        <v>156</v>
      </c>
      <c r="AH236" s="208">
        <v>1</v>
      </c>
      <c r="AI236" s="208"/>
      <c r="AJ236" s="209">
        <v>2025.03</v>
      </c>
      <c r="AK236" s="209">
        <v>2025.12</v>
      </c>
      <c r="AL236" s="322" t="s">
        <v>1129</v>
      </c>
      <c r="AM236" s="329" t="s">
        <v>1130</v>
      </c>
      <c r="AN236" s="208"/>
      <c r="AO236" s="208"/>
      <c r="AP236" s="233"/>
      <c r="AQ236" s="233"/>
      <c r="AR236" s="233"/>
      <c r="AS236" s="233"/>
      <c r="AT236" s="233"/>
      <c r="AU236" s="233"/>
      <c r="AV236" s="233"/>
      <c r="AW236" s="319"/>
      <c r="AX236" s="319"/>
      <c r="AY236" s="233"/>
      <c r="AZ236" s="311"/>
      <c r="BA236" s="319"/>
      <c r="BB236" s="233"/>
      <c r="BC236" s="312"/>
      <c r="BD236" s="319"/>
      <c r="BE236" s="233"/>
      <c r="BF236" s="233"/>
      <c r="BG236" s="233"/>
      <c r="BH236" s="233"/>
      <c r="BI236" s="233"/>
      <c r="BJ236" s="250"/>
      <c r="BK236" s="233"/>
      <c r="BL236" s="250"/>
      <c r="BM236" s="250"/>
      <c r="BN236" s="233"/>
      <c r="BO236" s="233"/>
      <c r="BP236" s="306"/>
      <c r="BQ236" s="306"/>
      <c r="BR236" s="306"/>
      <c r="BS236" s="306"/>
    </row>
    <row r="237" s="291" customFormat="1" ht="69" customHeight="1" spans="1:71">
      <c r="A237" s="209"/>
      <c r="B237" s="209" t="s">
        <v>80</v>
      </c>
      <c r="C237" s="209" t="s">
        <v>321</v>
      </c>
      <c r="D237" s="327" t="s">
        <v>325</v>
      </c>
      <c r="E237" s="209"/>
      <c r="F237" s="209"/>
      <c r="G237" s="210" t="s">
        <v>1131</v>
      </c>
      <c r="H237" s="210" t="s">
        <v>1131</v>
      </c>
      <c r="I237" s="208" t="s">
        <v>135</v>
      </c>
      <c r="J237" s="208" t="s">
        <v>1102</v>
      </c>
      <c r="K237" s="208" t="s">
        <v>1102</v>
      </c>
      <c r="L237" s="209" t="s">
        <v>86</v>
      </c>
      <c r="M237" s="209" t="s">
        <v>87</v>
      </c>
      <c r="N237" s="209" t="s">
        <v>1103</v>
      </c>
      <c r="O237" s="323" t="s">
        <v>112</v>
      </c>
      <c r="P237" s="209" t="s">
        <v>1132</v>
      </c>
      <c r="Q237" s="209">
        <v>1</v>
      </c>
      <c r="R237" s="208"/>
      <c r="S237" s="208">
        <v>47.62</v>
      </c>
      <c r="T237" s="208" t="s">
        <v>159</v>
      </c>
      <c r="U237" s="208">
        <f t="shared" si="85"/>
        <v>47.62</v>
      </c>
      <c r="V237" s="208">
        <f t="shared" si="86"/>
        <v>28.57</v>
      </c>
      <c r="W237" s="233">
        <v>28.57</v>
      </c>
      <c r="X237" s="233">
        <v>0</v>
      </c>
      <c r="Y237" s="233">
        <v>0</v>
      </c>
      <c r="Z237" s="233">
        <v>0</v>
      </c>
      <c r="AA237" s="233"/>
      <c r="AB237" s="233">
        <v>19.05</v>
      </c>
      <c r="AC237" s="208"/>
      <c r="AD237" s="208">
        <v>53</v>
      </c>
      <c r="AE237" s="208">
        <v>278</v>
      </c>
      <c r="AF237" s="208">
        <v>13</v>
      </c>
      <c r="AG237" s="208">
        <v>63</v>
      </c>
      <c r="AH237" s="208">
        <v>1</v>
      </c>
      <c r="AI237" s="208"/>
      <c r="AJ237" s="209">
        <v>2025.03</v>
      </c>
      <c r="AK237" s="209">
        <v>2025.12</v>
      </c>
      <c r="AL237" s="322" t="s">
        <v>1133</v>
      </c>
      <c r="AM237" s="329" t="s">
        <v>1134</v>
      </c>
      <c r="AN237" s="208"/>
      <c r="AO237" s="208"/>
      <c r="AP237" s="233"/>
      <c r="AQ237" s="233"/>
      <c r="AR237" s="233"/>
      <c r="AS237" s="233"/>
      <c r="AT237" s="233"/>
      <c r="AU237" s="233"/>
      <c r="AV237" s="233"/>
      <c r="AW237" s="319"/>
      <c r="AX237" s="319"/>
      <c r="AY237" s="233"/>
      <c r="AZ237" s="311"/>
      <c r="BA237" s="319"/>
      <c r="BB237" s="233"/>
      <c r="BC237" s="312"/>
      <c r="BD237" s="319"/>
      <c r="BE237" s="233"/>
      <c r="BF237" s="233"/>
      <c r="BG237" s="233"/>
      <c r="BH237" s="233"/>
      <c r="BI237" s="233"/>
      <c r="BJ237" s="250"/>
      <c r="BK237" s="233"/>
      <c r="BL237" s="250"/>
      <c r="BM237" s="250"/>
      <c r="BN237" s="233"/>
      <c r="BO237" s="233"/>
      <c r="BP237" s="306"/>
      <c r="BQ237" s="306"/>
      <c r="BR237" s="306"/>
      <c r="BS237" s="306"/>
    </row>
    <row r="238" s="291" customFormat="1" ht="69" customHeight="1" spans="1:71">
      <c r="A238" s="209"/>
      <c r="B238" s="209" t="s">
        <v>80</v>
      </c>
      <c r="C238" s="209" t="s">
        <v>321</v>
      </c>
      <c r="D238" s="327" t="s">
        <v>351</v>
      </c>
      <c r="E238" s="209"/>
      <c r="F238" s="209"/>
      <c r="G238" s="210" t="s">
        <v>1135</v>
      </c>
      <c r="H238" s="210" t="s">
        <v>1135</v>
      </c>
      <c r="I238" s="208" t="s">
        <v>135</v>
      </c>
      <c r="J238" s="208" t="s">
        <v>1102</v>
      </c>
      <c r="K238" s="208" t="s">
        <v>1102</v>
      </c>
      <c r="L238" s="209" t="s">
        <v>86</v>
      </c>
      <c r="M238" s="209" t="s">
        <v>87</v>
      </c>
      <c r="N238" s="209" t="s">
        <v>1103</v>
      </c>
      <c r="O238" s="323" t="s">
        <v>112</v>
      </c>
      <c r="P238" s="209" t="s">
        <v>1136</v>
      </c>
      <c r="Q238" s="209">
        <v>1</v>
      </c>
      <c r="R238" s="208"/>
      <c r="S238" s="208">
        <v>19.02</v>
      </c>
      <c r="T238" s="208" t="s">
        <v>91</v>
      </c>
      <c r="U238" s="208">
        <f t="shared" si="85"/>
        <v>19.02</v>
      </c>
      <c r="V238" s="208">
        <f t="shared" si="86"/>
        <v>19.02</v>
      </c>
      <c r="W238" s="233">
        <v>19.02</v>
      </c>
      <c r="X238" s="233">
        <v>0</v>
      </c>
      <c r="Y238" s="233">
        <v>0</v>
      </c>
      <c r="Z238" s="233">
        <v>0</v>
      </c>
      <c r="AA238" s="233"/>
      <c r="AB238" s="233"/>
      <c r="AC238" s="208"/>
      <c r="AD238" s="208">
        <v>44</v>
      </c>
      <c r="AE238" s="208">
        <v>189</v>
      </c>
      <c r="AF238" s="208">
        <v>13</v>
      </c>
      <c r="AG238" s="208">
        <v>52</v>
      </c>
      <c r="AH238" s="208"/>
      <c r="AI238" s="208">
        <v>1</v>
      </c>
      <c r="AJ238" s="209">
        <v>2025.03</v>
      </c>
      <c r="AK238" s="209">
        <v>2025.12</v>
      </c>
      <c r="AL238" s="322" t="s">
        <v>1137</v>
      </c>
      <c r="AM238" s="329" t="s">
        <v>1138</v>
      </c>
      <c r="AN238" s="208"/>
      <c r="AO238" s="208"/>
      <c r="AP238" s="233"/>
      <c r="AQ238" s="233"/>
      <c r="AR238" s="233"/>
      <c r="AS238" s="233"/>
      <c r="AT238" s="233"/>
      <c r="AU238" s="233"/>
      <c r="AV238" s="233"/>
      <c r="AW238" s="319"/>
      <c r="AX238" s="319"/>
      <c r="AY238" s="233"/>
      <c r="AZ238" s="311"/>
      <c r="BA238" s="319"/>
      <c r="BB238" s="233"/>
      <c r="BC238" s="312"/>
      <c r="BD238" s="319"/>
      <c r="BE238" s="233"/>
      <c r="BF238" s="233"/>
      <c r="BG238" s="233"/>
      <c r="BH238" s="233"/>
      <c r="BI238" s="233"/>
      <c r="BJ238" s="250"/>
      <c r="BK238" s="233"/>
      <c r="BL238" s="250"/>
      <c r="BM238" s="250"/>
      <c r="BN238" s="233"/>
      <c r="BO238" s="233"/>
      <c r="BP238" s="306"/>
      <c r="BQ238" s="306"/>
      <c r="BR238" s="306"/>
      <c r="BS238" s="306"/>
    </row>
    <row r="239" s="291" customFormat="1" ht="69" customHeight="1" spans="1:71">
      <c r="A239" s="209"/>
      <c r="B239" s="209" t="s">
        <v>80</v>
      </c>
      <c r="C239" s="209" t="s">
        <v>398</v>
      </c>
      <c r="D239" s="327" t="s">
        <v>412</v>
      </c>
      <c r="E239" s="209"/>
      <c r="F239" s="209"/>
      <c r="G239" s="210" t="s">
        <v>1139</v>
      </c>
      <c r="H239" s="210" t="s">
        <v>1139</v>
      </c>
      <c r="I239" s="208" t="s">
        <v>135</v>
      </c>
      <c r="J239" s="208" t="s">
        <v>1102</v>
      </c>
      <c r="K239" s="208" t="s">
        <v>1102</v>
      </c>
      <c r="L239" s="209" t="s">
        <v>86</v>
      </c>
      <c r="M239" s="209" t="s">
        <v>87</v>
      </c>
      <c r="N239" s="209" t="s">
        <v>1103</v>
      </c>
      <c r="O239" s="323" t="s">
        <v>790</v>
      </c>
      <c r="P239" s="209" t="s">
        <v>1140</v>
      </c>
      <c r="Q239" s="209">
        <v>1</v>
      </c>
      <c r="R239" s="208"/>
      <c r="S239" s="208">
        <v>20.46</v>
      </c>
      <c r="T239" s="208" t="s">
        <v>159</v>
      </c>
      <c r="U239" s="208">
        <f t="shared" si="85"/>
        <v>20.46</v>
      </c>
      <c r="V239" s="208">
        <f t="shared" si="86"/>
        <v>16</v>
      </c>
      <c r="W239" s="233">
        <v>16</v>
      </c>
      <c r="X239" s="233">
        <v>0</v>
      </c>
      <c r="Y239" s="233">
        <v>0</v>
      </c>
      <c r="Z239" s="233">
        <v>0</v>
      </c>
      <c r="AA239" s="233"/>
      <c r="AB239" s="233">
        <v>4.46</v>
      </c>
      <c r="AC239" s="208"/>
      <c r="AD239" s="208">
        <v>54</v>
      </c>
      <c r="AE239" s="208">
        <v>256</v>
      </c>
      <c r="AF239" s="208">
        <v>11</v>
      </c>
      <c r="AG239" s="208">
        <v>56</v>
      </c>
      <c r="AH239" s="208"/>
      <c r="AI239" s="208">
        <v>1</v>
      </c>
      <c r="AJ239" s="209">
        <v>2025.03</v>
      </c>
      <c r="AK239" s="209">
        <v>2025.12</v>
      </c>
      <c r="AL239" s="322" t="s">
        <v>1141</v>
      </c>
      <c r="AM239" s="329" t="s">
        <v>1142</v>
      </c>
      <c r="AN239" s="208"/>
      <c r="AO239" s="208"/>
      <c r="AP239" s="233"/>
      <c r="AQ239" s="233"/>
      <c r="AR239" s="233"/>
      <c r="AS239" s="233"/>
      <c r="AT239" s="233"/>
      <c r="AU239" s="233"/>
      <c r="AV239" s="233"/>
      <c r="AW239" s="319"/>
      <c r="AX239" s="319"/>
      <c r="AY239" s="233"/>
      <c r="AZ239" s="311"/>
      <c r="BA239" s="319"/>
      <c r="BB239" s="233"/>
      <c r="BC239" s="312"/>
      <c r="BD239" s="319"/>
      <c r="BE239" s="233"/>
      <c r="BF239" s="233"/>
      <c r="BG239" s="233"/>
      <c r="BH239" s="233"/>
      <c r="BI239" s="233"/>
      <c r="BJ239" s="250"/>
      <c r="BK239" s="233"/>
      <c r="BL239" s="250"/>
      <c r="BM239" s="250"/>
      <c r="BN239" s="233"/>
      <c r="BO239" s="233"/>
      <c r="BP239" s="306"/>
      <c r="BQ239" s="306"/>
      <c r="BR239" s="306"/>
      <c r="BS239" s="306"/>
    </row>
    <row r="240" s="291" customFormat="1" ht="69" customHeight="1" spans="1:71">
      <c r="A240" s="209"/>
      <c r="B240" s="209" t="s">
        <v>80</v>
      </c>
      <c r="C240" s="209" t="s">
        <v>435</v>
      </c>
      <c r="D240" s="327" t="s">
        <v>483</v>
      </c>
      <c r="E240" s="209"/>
      <c r="F240" s="209"/>
      <c r="G240" s="210" t="s">
        <v>1143</v>
      </c>
      <c r="H240" s="210" t="s">
        <v>1143</v>
      </c>
      <c r="I240" s="208" t="s">
        <v>135</v>
      </c>
      <c r="J240" s="208" t="s">
        <v>1102</v>
      </c>
      <c r="K240" s="208" t="s">
        <v>1102</v>
      </c>
      <c r="L240" s="209" t="s">
        <v>86</v>
      </c>
      <c r="M240" s="209" t="s">
        <v>87</v>
      </c>
      <c r="N240" s="209" t="s">
        <v>1103</v>
      </c>
      <c r="O240" s="323" t="s">
        <v>112</v>
      </c>
      <c r="P240" s="209" t="s">
        <v>1144</v>
      </c>
      <c r="Q240" s="209">
        <v>1</v>
      </c>
      <c r="R240" s="208"/>
      <c r="S240" s="208">
        <v>15.07</v>
      </c>
      <c r="T240" s="208" t="s">
        <v>91</v>
      </c>
      <c r="U240" s="208">
        <f t="shared" si="85"/>
        <v>15.07</v>
      </c>
      <c r="V240" s="208">
        <f t="shared" si="86"/>
        <v>15.07</v>
      </c>
      <c r="W240" s="233">
        <v>15.07</v>
      </c>
      <c r="X240" s="233">
        <v>0</v>
      </c>
      <c r="Y240" s="233">
        <v>0</v>
      </c>
      <c r="Z240" s="233">
        <v>0</v>
      </c>
      <c r="AA240" s="233"/>
      <c r="AB240" s="233"/>
      <c r="AC240" s="208"/>
      <c r="AD240" s="208">
        <v>54</v>
      </c>
      <c r="AE240" s="208">
        <v>303</v>
      </c>
      <c r="AF240" s="208">
        <v>29</v>
      </c>
      <c r="AG240" s="208">
        <v>83</v>
      </c>
      <c r="AH240" s="208"/>
      <c r="AI240" s="208">
        <v>1</v>
      </c>
      <c r="AJ240" s="209">
        <v>2025.03</v>
      </c>
      <c r="AK240" s="209">
        <v>2025.12</v>
      </c>
      <c r="AL240" s="322" t="s">
        <v>1145</v>
      </c>
      <c r="AM240" s="329" t="s">
        <v>1146</v>
      </c>
      <c r="AN240" s="208"/>
      <c r="AO240" s="208"/>
      <c r="AP240" s="233"/>
      <c r="AQ240" s="233"/>
      <c r="AR240" s="233"/>
      <c r="AS240" s="233"/>
      <c r="AT240" s="233"/>
      <c r="AU240" s="233"/>
      <c r="AV240" s="233"/>
      <c r="AW240" s="319"/>
      <c r="AX240" s="319"/>
      <c r="AY240" s="233"/>
      <c r="AZ240" s="311"/>
      <c r="BA240" s="319"/>
      <c r="BB240" s="233"/>
      <c r="BC240" s="312"/>
      <c r="BD240" s="319"/>
      <c r="BE240" s="233"/>
      <c r="BF240" s="233"/>
      <c r="BG240" s="233"/>
      <c r="BH240" s="233"/>
      <c r="BI240" s="233"/>
      <c r="BJ240" s="250"/>
      <c r="BK240" s="233"/>
      <c r="BL240" s="250"/>
      <c r="BM240" s="250"/>
      <c r="BN240" s="233"/>
      <c r="BO240" s="233"/>
      <c r="BP240" s="306"/>
      <c r="BQ240" s="306"/>
      <c r="BR240" s="306"/>
      <c r="BS240" s="306"/>
    </row>
    <row r="241" s="291" customFormat="1" ht="69" customHeight="1" spans="1:71">
      <c r="A241" s="209"/>
      <c r="B241" s="209" t="s">
        <v>80</v>
      </c>
      <c r="C241" s="209" t="s">
        <v>496</v>
      </c>
      <c r="D241" s="327" t="s">
        <v>500</v>
      </c>
      <c r="E241" s="209"/>
      <c r="F241" s="209"/>
      <c r="G241" s="210" t="s">
        <v>1147</v>
      </c>
      <c r="H241" s="210" t="s">
        <v>1147</v>
      </c>
      <c r="I241" s="208" t="s">
        <v>135</v>
      </c>
      <c r="J241" s="208" t="s">
        <v>1102</v>
      </c>
      <c r="K241" s="208" t="s">
        <v>1102</v>
      </c>
      <c r="L241" s="209" t="s">
        <v>86</v>
      </c>
      <c r="M241" s="209" t="s">
        <v>87</v>
      </c>
      <c r="N241" s="209" t="s">
        <v>1103</v>
      </c>
      <c r="O241" s="323" t="s">
        <v>112</v>
      </c>
      <c r="P241" s="209" t="s">
        <v>1148</v>
      </c>
      <c r="Q241" s="209">
        <v>1</v>
      </c>
      <c r="R241" s="208"/>
      <c r="S241" s="208">
        <v>12.29</v>
      </c>
      <c r="T241" s="208" t="s">
        <v>91</v>
      </c>
      <c r="U241" s="208">
        <f t="shared" si="85"/>
        <v>12.29</v>
      </c>
      <c r="V241" s="208">
        <f t="shared" si="86"/>
        <v>12.29</v>
      </c>
      <c r="W241" s="233">
        <v>12.29</v>
      </c>
      <c r="X241" s="233">
        <v>0</v>
      </c>
      <c r="Y241" s="233">
        <v>0</v>
      </c>
      <c r="Z241" s="233">
        <v>0</v>
      </c>
      <c r="AA241" s="233"/>
      <c r="AB241" s="233"/>
      <c r="AC241" s="208"/>
      <c r="AD241" s="208">
        <v>15</v>
      </c>
      <c r="AE241" s="208">
        <v>54</v>
      </c>
      <c r="AF241" s="208">
        <v>10</v>
      </c>
      <c r="AG241" s="208">
        <v>48</v>
      </c>
      <c r="AH241" s="208">
        <v>1</v>
      </c>
      <c r="AI241" s="208"/>
      <c r="AJ241" s="209">
        <v>2025.03</v>
      </c>
      <c r="AK241" s="209">
        <v>2025.12</v>
      </c>
      <c r="AL241" s="322" t="s">
        <v>1149</v>
      </c>
      <c r="AM241" s="329" t="s">
        <v>1150</v>
      </c>
      <c r="AN241" s="208"/>
      <c r="AO241" s="208"/>
      <c r="AP241" s="233"/>
      <c r="AQ241" s="233"/>
      <c r="AR241" s="233"/>
      <c r="AS241" s="233"/>
      <c r="AT241" s="233"/>
      <c r="AU241" s="233"/>
      <c r="AV241" s="233"/>
      <c r="AW241" s="319"/>
      <c r="AX241" s="319"/>
      <c r="AY241" s="233"/>
      <c r="AZ241" s="311"/>
      <c r="BA241" s="319"/>
      <c r="BB241" s="233"/>
      <c r="BC241" s="312"/>
      <c r="BD241" s="319"/>
      <c r="BE241" s="233"/>
      <c r="BF241" s="233"/>
      <c r="BG241" s="233"/>
      <c r="BH241" s="233"/>
      <c r="BI241" s="233"/>
      <c r="BJ241" s="250"/>
      <c r="BK241" s="233"/>
      <c r="BL241" s="250"/>
      <c r="BM241" s="250"/>
      <c r="BN241" s="233"/>
      <c r="BO241" s="233"/>
      <c r="BP241" s="306"/>
      <c r="BQ241" s="306"/>
      <c r="BR241" s="306"/>
      <c r="BS241" s="306"/>
    </row>
    <row r="242" s="291" customFormat="1" ht="69" customHeight="1" spans="1:71">
      <c r="A242" s="209"/>
      <c r="B242" s="209" t="s">
        <v>80</v>
      </c>
      <c r="C242" s="209" t="s">
        <v>496</v>
      </c>
      <c r="D242" s="327" t="s">
        <v>528</v>
      </c>
      <c r="E242" s="209"/>
      <c r="F242" s="209"/>
      <c r="G242" s="210" t="s">
        <v>1151</v>
      </c>
      <c r="H242" s="210" t="s">
        <v>1151</v>
      </c>
      <c r="I242" s="208" t="s">
        <v>135</v>
      </c>
      <c r="J242" s="208" t="s">
        <v>1102</v>
      </c>
      <c r="K242" s="208" t="s">
        <v>1102</v>
      </c>
      <c r="L242" s="209" t="s">
        <v>86</v>
      </c>
      <c r="M242" s="209" t="s">
        <v>87</v>
      </c>
      <c r="N242" s="209" t="s">
        <v>1103</v>
      </c>
      <c r="O242" s="323" t="s">
        <v>139</v>
      </c>
      <c r="P242" s="209" t="s">
        <v>1152</v>
      </c>
      <c r="Q242" s="209">
        <v>1</v>
      </c>
      <c r="R242" s="208"/>
      <c r="S242" s="208">
        <v>61.39</v>
      </c>
      <c r="T242" s="208" t="s">
        <v>159</v>
      </c>
      <c r="U242" s="208">
        <f t="shared" si="85"/>
        <v>61.39</v>
      </c>
      <c r="V242" s="208">
        <f t="shared" si="86"/>
        <v>37</v>
      </c>
      <c r="W242" s="233">
        <v>37</v>
      </c>
      <c r="X242" s="233">
        <v>0</v>
      </c>
      <c r="Y242" s="233">
        <v>0</v>
      </c>
      <c r="Z242" s="233">
        <v>0</v>
      </c>
      <c r="AA242" s="233"/>
      <c r="AB242" s="233">
        <v>24.39</v>
      </c>
      <c r="AC242" s="208"/>
      <c r="AD242" s="208">
        <v>89</v>
      </c>
      <c r="AE242" s="208">
        <v>386</v>
      </c>
      <c r="AF242" s="208">
        <v>69</v>
      </c>
      <c r="AG242" s="208">
        <v>312</v>
      </c>
      <c r="AH242" s="208">
        <v>1</v>
      </c>
      <c r="AI242" s="208"/>
      <c r="AJ242" s="209">
        <v>2025.03</v>
      </c>
      <c r="AK242" s="209">
        <v>2025.12</v>
      </c>
      <c r="AL242" s="322" t="s">
        <v>1153</v>
      </c>
      <c r="AM242" s="329" t="s">
        <v>1154</v>
      </c>
      <c r="AN242" s="208"/>
      <c r="AO242" s="208"/>
      <c r="AP242" s="233"/>
      <c r="AQ242" s="233"/>
      <c r="AR242" s="233"/>
      <c r="AS242" s="233"/>
      <c r="AT242" s="233"/>
      <c r="AU242" s="233"/>
      <c r="AV242" s="233"/>
      <c r="AW242" s="319"/>
      <c r="AX242" s="319"/>
      <c r="AY242" s="233"/>
      <c r="AZ242" s="311"/>
      <c r="BA242" s="319"/>
      <c r="BB242" s="233"/>
      <c r="BC242" s="312"/>
      <c r="BD242" s="319"/>
      <c r="BE242" s="233"/>
      <c r="BF242" s="233"/>
      <c r="BG242" s="233"/>
      <c r="BH242" s="233"/>
      <c r="BI242" s="233"/>
      <c r="BJ242" s="250"/>
      <c r="BK242" s="233"/>
      <c r="BL242" s="250"/>
      <c r="BM242" s="250"/>
      <c r="BN242" s="233"/>
      <c r="BO242" s="233"/>
      <c r="BP242" s="306"/>
      <c r="BQ242" s="306"/>
      <c r="BR242" s="306"/>
      <c r="BS242" s="306"/>
    </row>
    <row r="243" s="291" customFormat="1" ht="69" customHeight="1" spans="1:71">
      <c r="A243" s="209"/>
      <c r="B243" s="209" t="s">
        <v>80</v>
      </c>
      <c r="C243" s="209" t="s">
        <v>545</v>
      </c>
      <c r="D243" s="327" t="s">
        <v>582</v>
      </c>
      <c r="E243" s="209"/>
      <c r="F243" s="209"/>
      <c r="G243" s="210" t="s">
        <v>1155</v>
      </c>
      <c r="H243" s="210" t="s">
        <v>1155</v>
      </c>
      <c r="I243" s="208" t="s">
        <v>135</v>
      </c>
      <c r="J243" s="208" t="s">
        <v>1102</v>
      </c>
      <c r="K243" s="208" t="s">
        <v>1102</v>
      </c>
      <c r="L243" s="209" t="s">
        <v>86</v>
      </c>
      <c r="M243" s="209" t="s">
        <v>87</v>
      </c>
      <c r="N243" s="209" t="s">
        <v>1103</v>
      </c>
      <c r="O243" s="323" t="s">
        <v>112</v>
      </c>
      <c r="P243" s="209" t="s">
        <v>1156</v>
      </c>
      <c r="Q243" s="209">
        <v>1</v>
      </c>
      <c r="R243" s="208"/>
      <c r="S243" s="208">
        <v>20.67</v>
      </c>
      <c r="T243" s="208" t="s">
        <v>159</v>
      </c>
      <c r="U243" s="208">
        <f t="shared" si="85"/>
        <v>20.67</v>
      </c>
      <c r="V243" s="208">
        <f t="shared" si="86"/>
        <v>16.23</v>
      </c>
      <c r="W243" s="233">
        <v>16.23</v>
      </c>
      <c r="X243" s="233">
        <v>0</v>
      </c>
      <c r="Y243" s="233">
        <v>0</v>
      </c>
      <c r="Z243" s="233">
        <v>0</v>
      </c>
      <c r="AA243" s="233"/>
      <c r="AB243" s="233">
        <v>4.44</v>
      </c>
      <c r="AC243" s="208"/>
      <c r="AD243" s="208">
        <v>22</v>
      </c>
      <c r="AE243" s="208">
        <v>87</v>
      </c>
      <c r="AF243" s="208">
        <v>6</v>
      </c>
      <c r="AG243" s="208">
        <v>25</v>
      </c>
      <c r="AH243" s="208">
        <v>1</v>
      </c>
      <c r="AI243" s="208"/>
      <c r="AJ243" s="209">
        <v>2025.03</v>
      </c>
      <c r="AK243" s="209">
        <v>2025.12</v>
      </c>
      <c r="AL243" s="322" t="s">
        <v>1157</v>
      </c>
      <c r="AM243" s="329" t="s">
        <v>1158</v>
      </c>
      <c r="AN243" s="208"/>
      <c r="AO243" s="208"/>
      <c r="AP243" s="233"/>
      <c r="AQ243" s="233"/>
      <c r="AR243" s="233"/>
      <c r="AS243" s="233"/>
      <c r="AT243" s="233"/>
      <c r="AU243" s="233"/>
      <c r="AV243" s="233"/>
      <c r="AW243" s="319"/>
      <c r="AX243" s="319"/>
      <c r="AY243" s="233"/>
      <c r="AZ243" s="311"/>
      <c r="BA243" s="319"/>
      <c r="BB243" s="233"/>
      <c r="BC243" s="312"/>
      <c r="BD243" s="319"/>
      <c r="BE243" s="233"/>
      <c r="BF243" s="233"/>
      <c r="BG243" s="233"/>
      <c r="BH243" s="233"/>
      <c r="BI243" s="233"/>
      <c r="BJ243" s="250"/>
      <c r="BK243" s="233"/>
      <c r="BL243" s="250"/>
      <c r="BM243" s="250"/>
      <c r="BN243" s="233"/>
      <c r="BO243" s="233"/>
      <c r="BP243" s="306"/>
      <c r="BQ243" s="306"/>
      <c r="BR243" s="306"/>
      <c r="BS243" s="306"/>
    </row>
    <row r="244" s="291" customFormat="1" ht="69" customHeight="1" spans="1:71">
      <c r="A244" s="209"/>
      <c r="B244" s="209" t="s">
        <v>80</v>
      </c>
      <c r="C244" s="209" t="s">
        <v>545</v>
      </c>
      <c r="D244" s="327" t="s">
        <v>600</v>
      </c>
      <c r="E244" s="209"/>
      <c r="F244" s="209"/>
      <c r="G244" s="210" t="s">
        <v>1159</v>
      </c>
      <c r="H244" s="210" t="s">
        <v>1159</v>
      </c>
      <c r="I244" s="208" t="s">
        <v>135</v>
      </c>
      <c r="J244" s="208" t="s">
        <v>1102</v>
      </c>
      <c r="K244" s="208" t="s">
        <v>1102</v>
      </c>
      <c r="L244" s="209" t="s">
        <v>86</v>
      </c>
      <c r="M244" s="209" t="s">
        <v>87</v>
      </c>
      <c r="N244" s="209" t="s">
        <v>1103</v>
      </c>
      <c r="O244" s="323" t="s">
        <v>112</v>
      </c>
      <c r="P244" s="209" t="s">
        <v>1160</v>
      </c>
      <c r="Q244" s="209">
        <v>1</v>
      </c>
      <c r="R244" s="208"/>
      <c r="S244" s="208">
        <v>18.16</v>
      </c>
      <c r="T244" s="208" t="s">
        <v>91</v>
      </c>
      <c r="U244" s="208">
        <f t="shared" si="85"/>
        <v>18.16</v>
      </c>
      <c r="V244" s="208">
        <f t="shared" si="86"/>
        <v>18.16</v>
      </c>
      <c r="W244" s="233">
        <v>18.16</v>
      </c>
      <c r="X244" s="233">
        <v>0</v>
      </c>
      <c r="Y244" s="233">
        <v>0</v>
      </c>
      <c r="Z244" s="233">
        <v>0</v>
      </c>
      <c r="AA244" s="233"/>
      <c r="AB244" s="233"/>
      <c r="AC244" s="208"/>
      <c r="AD244" s="208">
        <v>32</v>
      </c>
      <c r="AE244" s="208">
        <v>110</v>
      </c>
      <c r="AF244" s="208">
        <v>13</v>
      </c>
      <c r="AG244" s="208">
        <v>45</v>
      </c>
      <c r="AH244" s="208">
        <v>1</v>
      </c>
      <c r="AI244" s="208"/>
      <c r="AJ244" s="209">
        <v>2025.03</v>
      </c>
      <c r="AK244" s="209">
        <v>2025.12</v>
      </c>
      <c r="AL244" s="322" t="s">
        <v>1161</v>
      </c>
      <c r="AM244" s="329" t="s">
        <v>1162</v>
      </c>
      <c r="AN244" s="208"/>
      <c r="AO244" s="208"/>
      <c r="AP244" s="233"/>
      <c r="AQ244" s="233"/>
      <c r="AR244" s="233"/>
      <c r="AS244" s="233"/>
      <c r="AT244" s="233"/>
      <c r="AU244" s="233"/>
      <c r="AV244" s="233"/>
      <c r="AW244" s="319"/>
      <c r="AX244" s="319"/>
      <c r="AY244" s="233"/>
      <c r="AZ244" s="311"/>
      <c r="BA244" s="319"/>
      <c r="BB244" s="233"/>
      <c r="BC244" s="312"/>
      <c r="BD244" s="319"/>
      <c r="BE244" s="233"/>
      <c r="BF244" s="233"/>
      <c r="BG244" s="233"/>
      <c r="BH244" s="233"/>
      <c r="BI244" s="233"/>
      <c r="BJ244" s="250"/>
      <c r="BK244" s="233"/>
      <c r="BL244" s="250"/>
      <c r="BM244" s="250"/>
      <c r="BN244" s="233"/>
      <c r="BO244" s="233"/>
      <c r="BP244" s="306"/>
      <c r="BQ244" s="306"/>
      <c r="BR244" s="306"/>
      <c r="BS244" s="306"/>
    </row>
    <row r="245" s="291" customFormat="1" ht="69" customHeight="1" spans="1:71">
      <c r="A245" s="209"/>
      <c r="B245" s="209" t="s">
        <v>80</v>
      </c>
      <c r="C245" s="209" t="s">
        <v>545</v>
      </c>
      <c r="D245" s="327" t="s">
        <v>624</v>
      </c>
      <c r="E245" s="209"/>
      <c r="F245" s="209"/>
      <c r="G245" s="210" t="s">
        <v>1163</v>
      </c>
      <c r="H245" s="210" t="s">
        <v>1163</v>
      </c>
      <c r="I245" s="208" t="s">
        <v>135</v>
      </c>
      <c r="J245" s="208" t="s">
        <v>1102</v>
      </c>
      <c r="K245" s="208" t="s">
        <v>1102</v>
      </c>
      <c r="L245" s="209" t="s">
        <v>86</v>
      </c>
      <c r="M245" s="209" t="s">
        <v>87</v>
      </c>
      <c r="N245" s="209" t="s">
        <v>1103</v>
      </c>
      <c r="O245" s="323" t="s">
        <v>112</v>
      </c>
      <c r="P245" s="209" t="s">
        <v>1164</v>
      </c>
      <c r="Q245" s="209">
        <v>1</v>
      </c>
      <c r="R245" s="208"/>
      <c r="S245" s="208">
        <v>14.8</v>
      </c>
      <c r="T245" s="208" t="s">
        <v>91</v>
      </c>
      <c r="U245" s="208">
        <f t="shared" si="85"/>
        <v>14.8</v>
      </c>
      <c r="V245" s="208">
        <f t="shared" si="86"/>
        <v>14.8</v>
      </c>
      <c r="W245" s="233">
        <v>14.8</v>
      </c>
      <c r="X245" s="233">
        <v>0</v>
      </c>
      <c r="Y245" s="233">
        <v>0</v>
      </c>
      <c r="Z245" s="233">
        <v>0</v>
      </c>
      <c r="AA245" s="233"/>
      <c r="AB245" s="233"/>
      <c r="AC245" s="208"/>
      <c r="AD245" s="208">
        <v>24</v>
      </c>
      <c r="AE245" s="208">
        <v>102</v>
      </c>
      <c r="AF245" s="208">
        <v>6</v>
      </c>
      <c r="AG245" s="208">
        <v>35</v>
      </c>
      <c r="AH245" s="208"/>
      <c r="AI245" s="208">
        <v>1</v>
      </c>
      <c r="AJ245" s="209">
        <v>2025.03</v>
      </c>
      <c r="AK245" s="209">
        <v>2025.12</v>
      </c>
      <c r="AL245" s="322" t="s">
        <v>1165</v>
      </c>
      <c r="AM245" s="329" t="s">
        <v>1166</v>
      </c>
      <c r="AN245" s="208"/>
      <c r="AO245" s="208"/>
      <c r="AP245" s="233"/>
      <c r="AQ245" s="233"/>
      <c r="AR245" s="233"/>
      <c r="AS245" s="233"/>
      <c r="AT245" s="233"/>
      <c r="AU245" s="233"/>
      <c r="AV245" s="233"/>
      <c r="AW245" s="319"/>
      <c r="AX245" s="319"/>
      <c r="AY245" s="233"/>
      <c r="AZ245" s="311"/>
      <c r="BA245" s="319"/>
      <c r="BB245" s="233"/>
      <c r="BC245" s="312"/>
      <c r="BD245" s="319"/>
      <c r="BE245" s="233"/>
      <c r="BF245" s="233"/>
      <c r="BG245" s="233"/>
      <c r="BH245" s="233"/>
      <c r="BI245" s="233"/>
      <c r="BJ245" s="250"/>
      <c r="BK245" s="233"/>
      <c r="BL245" s="250"/>
      <c r="BM245" s="250"/>
      <c r="BN245" s="233"/>
      <c r="BO245" s="233"/>
      <c r="BP245" s="306"/>
      <c r="BQ245" s="306"/>
      <c r="BR245" s="306"/>
      <c r="BS245" s="306"/>
    </row>
    <row r="246" s="291" customFormat="1" ht="69" customHeight="1" spans="1:71">
      <c r="A246" s="209"/>
      <c r="B246" s="209" t="s">
        <v>80</v>
      </c>
      <c r="C246" s="209" t="s">
        <v>545</v>
      </c>
      <c r="D246" s="327" t="s">
        <v>549</v>
      </c>
      <c r="E246" s="209"/>
      <c r="F246" s="209"/>
      <c r="G246" s="210" t="s">
        <v>1167</v>
      </c>
      <c r="H246" s="210" t="s">
        <v>1167</v>
      </c>
      <c r="I246" s="208" t="s">
        <v>135</v>
      </c>
      <c r="J246" s="208" t="s">
        <v>1102</v>
      </c>
      <c r="K246" s="208" t="s">
        <v>1102</v>
      </c>
      <c r="L246" s="209" t="s">
        <v>86</v>
      </c>
      <c r="M246" s="209" t="s">
        <v>87</v>
      </c>
      <c r="N246" s="209" t="s">
        <v>1103</v>
      </c>
      <c r="O246" s="323" t="s">
        <v>112</v>
      </c>
      <c r="P246" s="209" t="s">
        <v>1168</v>
      </c>
      <c r="Q246" s="209">
        <v>1</v>
      </c>
      <c r="R246" s="208"/>
      <c r="S246" s="208">
        <v>35.02</v>
      </c>
      <c r="T246" s="208" t="s">
        <v>159</v>
      </c>
      <c r="U246" s="208">
        <f t="shared" si="85"/>
        <v>35.02</v>
      </c>
      <c r="V246" s="208">
        <f t="shared" si="86"/>
        <v>21</v>
      </c>
      <c r="W246" s="233">
        <v>21</v>
      </c>
      <c r="X246" s="233">
        <v>0</v>
      </c>
      <c r="Y246" s="233">
        <v>0</v>
      </c>
      <c r="Z246" s="233">
        <v>0</v>
      </c>
      <c r="AA246" s="233"/>
      <c r="AB246" s="233">
        <v>14.02</v>
      </c>
      <c r="AC246" s="208"/>
      <c r="AD246" s="208">
        <v>59</v>
      </c>
      <c r="AE246" s="208">
        <v>198</v>
      </c>
      <c r="AF246" s="208">
        <v>2</v>
      </c>
      <c r="AG246" s="208">
        <v>8</v>
      </c>
      <c r="AH246" s="208"/>
      <c r="AI246" s="208">
        <v>1</v>
      </c>
      <c r="AJ246" s="209">
        <v>2025.03</v>
      </c>
      <c r="AK246" s="209">
        <v>2025.12</v>
      </c>
      <c r="AL246" s="322" t="s">
        <v>1169</v>
      </c>
      <c r="AM246" s="329" t="s">
        <v>1170</v>
      </c>
      <c r="AN246" s="208"/>
      <c r="AO246" s="208"/>
      <c r="AP246" s="233"/>
      <c r="AQ246" s="233"/>
      <c r="AR246" s="233"/>
      <c r="AS246" s="233"/>
      <c r="AT246" s="233"/>
      <c r="AU246" s="233"/>
      <c r="AV246" s="233"/>
      <c r="AW246" s="319"/>
      <c r="AX246" s="319"/>
      <c r="AY246" s="233"/>
      <c r="AZ246" s="311"/>
      <c r="BA246" s="319"/>
      <c r="BB246" s="233"/>
      <c r="BC246" s="312"/>
      <c r="BD246" s="319"/>
      <c r="BE246" s="233"/>
      <c r="BF246" s="233"/>
      <c r="BG246" s="233"/>
      <c r="BH246" s="233"/>
      <c r="BI246" s="233"/>
      <c r="BJ246" s="250"/>
      <c r="BK246" s="233"/>
      <c r="BL246" s="250"/>
      <c r="BM246" s="250"/>
      <c r="BN246" s="233"/>
      <c r="BO246" s="233"/>
      <c r="BP246" s="306"/>
      <c r="BQ246" s="306"/>
      <c r="BR246" s="306"/>
      <c r="BS246" s="306"/>
    </row>
    <row r="247" s="291" customFormat="1" ht="69" customHeight="1" spans="1:71">
      <c r="A247" s="209"/>
      <c r="B247" s="209" t="s">
        <v>80</v>
      </c>
      <c r="C247" s="209" t="s">
        <v>631</v>
      </c>
      <c r="D247" s="327" t="s">
        <v>644</v>
      </c>
      <c r="E247" s="209"/>
      <c r="F247" s="209"/>
      <c r="G247" s="210" t="s">
        <v>1171</v>
      </c>
      <c r="H247" s="210" t="s">
        <v>1171</v>
      </c>
      <c r="I247" s="208" t="s">
        <v>135</v>
      </c>
      <c r="J247" s="208" t="s">
        <v>1102</v>
      </c>
      <c r="K247" s="208" t="s">
        <v>1102</v>
      </c>
      <c r="L247" s="209" t="s">
        <v>86</v>
      </c>
      <c r="M247" s="209" t="s">
        <v>87</v>
      </c>
      <c r="N247" s="209" t="s">
        <v>1103</v>
      </c>
      <c r="O247" s="323" t="s">
        <v>112</v>
      </c>
      <c r="P247" s="209" t="s">
        <v>1172</v>
      </c>
      <c r="Q247" s="209">
        <v>1</v>
      </c>
      <c r="R247" s="208"/>
      <c r="S247" s="208">
        <v>9.43</v>
      </c>
      <c r="T247" s="208" t="s">
        <v>91</v>
      </c>
      <c r="U247" s="208">
        <f t="shared" si="85"/>
        <v>9.43</v>
      </c>
      <c r="V247" s="208">
        <f t="shared" si="86"/>
        <v>9.43</v>
      </c>
      <c r="W247" s="233">
        <v>9.43</v>
      </c>
      <c r="X247" s="233">
        <v>0</v>
      </c>
      <c r="Y247" s="233">
        <v>0</v>
      </c>
      <c r="Z247" s="233">
        <v>0</v>
      </c>
      <c r="AA247" s="233"/>
      <c r="AB247" s="233"/>
      <c r="AC247" s="208"/>
      <c r="AD247" s="208">
        <v>90</v>
      </c>
      <c r="AE247" s="208">
        <v>382</v>
      </c>
      <c r="AF247" s="208">
        <v>30</v>
      </c>
      <c r="AG247" s="208">
        <v>126</v>
      </c>
      <c r="AH247" s="208"/>
      <c r="AI247" s="208">
        <v>1</v>
      </c>
      <c r="AJ247" s="209">
        <v>2025.03</v>
      </c>
      <c r="AK247" s="209">
        <v>2025.12</v>
      </c>
      <c r="AL247" s="322" t="s">
        <v>1173</v>
      </c>
      <c r="AM247" s="329" t="s">
        <v>1174</v>
      </c>
      <c r="AN247" s="208"/>
      <c r="AO247" s="208"/>
      <c r="AP247" s="233"/>
      <c r="AQ247" s="233"/>
      <c r="AR247" s="233"/>
      <c r="AS247" s="233"/>
      <c r="AT247" s="233"/>
      <c r="AU247" s="233"/>
      <c r="AV247" s="233"/>
      <c r="AW247" s="319"/>
      <c r="AX247" s="319"/>
      <c r="AY247" s="233"/>
      <c r="AZ247" s="311"/>
      <c r="BA247" s="319"/>
      <c r="BB247" s="233"/>
      <c r="BC247" s="312"/>
      <c r="BD247" s="319"/>
      <c r="BE247" s="233"/>
      <c r="BF247" s="233"/>
      <c r="BG247" s="233"/>
      <c r="BH247" s="233"/>
      <c r="BI247" s="233"/>
      <c r="BJ247" s="250"/>
      <c r="BK247" s="233"/>
      <c r="BL247" s="250"/>
      <c r="BM247" s="250"/>
      <c r="BN247" s="233"/>
      <c r="BO247" s="233"/>
      <c r="BP247" s="306"/>
      <c r="BQ247" s="306"/>
      <c r="BR247" s="306"/>
      <c r="BS247" s="306"/>
    </row>
    <row r="248" s="291" customFormat="1" ht="69" customHeight="1" spans="1:71">
      <c r="A248" s="209"/>
      <c r="B248" s="209" t="s">
        <v>80</v>
      </c>
      <c r="C248" s="209" t="s">
        <v>631</v>
      </c>
      <c r="D248" s="327" t="s">
        <v>635</v>
      </c>
      <c r="E248" s="209"/>
      <c r="F248" s="209"/>
      <c r="G248" s="210" t="s">
        <v>1175</v>
      </c>
      <c r="H248" s="210" t="s">
        <v>1175</v>
      </c>
      <c r="I248" s="208" t="s">
        <v>135</v>
      </c>
      <c r="J248" s="208" t="s">
        <v>1102</v>
      </c>
      <c r="K248" s="208" t="s">
        <v>1102</v>
      </c>
      <c r="L248" s="209" t="s">
        <v>86</v>
      </c>
      <c r="M248" s="209" t="s">
        <v>87</v>
      </c>
      <c r="N248" s="209" t="s">
        <v>1103</v>
      </c>
      <c r="O248" s="323" t="s">
        <v>112</v>
      </c>
      <c r="P248" s="209" t="s">
        <v>1176</v>
      </c>
      <c r="Q248" s="209">
        <v>1</v>
      </c>
      <c r="R248" s="208"/>
      <c r="S248" s="208">
        <v>48.42</v>
      </c>
      <c r="T248" s="208" t="s">
        <v>159</v>
      </c>
      <c r="U248" s="208">
        <f t="shared" si="85"/>
        <v>48.42</v>
      </c>
      <c r="V248" s="208">
        <f t="shared" si="86"/>
        <v>29</v>
      </c>
      <c r="W248" s="233">
        <v>29</v>
      </c>
      <c r="X248" s="233">
        <v>0</v>
      </c>
      <c r="Y248" s="233">
        <v>0</v>
      </c>
      <c r="Z248" s="233">
        <v>0</v>
      </c>
      <c r="AA248" s="233"/>
      <c r="AB248" s="233">
        <v>19.42</v>
      </c>
      <c r="AC248" s="208"/>
      <c r="AD248" s="208">
        <v>90</v>
      </c>
      <c r="AE248" s="208">
        <v>382</v>
      </c>
      <c r="AF248" s="208">
        <v>30</v>
      </c>
      <c r="AG248" s="208">
        <v>126</v>
      </c>
      <c r="AH248" s="208">
        <v>1</v>
      </c>
      <c r="AI248" s="208"/>
      <c r="AJ248" s="209">
        <v>2025.03</v>
      </c>
      <c r="AK248" s="209">
        <v>2025.12</v>
      </c>
      <c r="AL248" s="322" t="s">
        <v>1177</v>
      </c>
      <c r="AM248" s="329" t="s">
        <v>1178</v>
      </c>
      <c r="AN248" s="208"/>
      <c r="AO248" s="208"/>
      <c r="AP248" s="233"/>
      <c r="AQ248" s="233"/>
      <c r="AR248" s="233"/>
      <c r="AS248" s="233"/>
      <c r="AT248" s="233"/>
      <c r="AU248" s="233"/>
      <c r="AV248" s="233"/>
      <c r="AW248" s="319"/>
      <c r="AX248" s="319"/>
      <c r="AY248" s="233"/>
      <c r="AZ248" s="311"/>
      <c r="BA248" s="319"/>
      <c r="BB248" s="233"/>
      <c r="BC248" s="312"/>
      <c r="BD248" s="319"/>
      <c r="BE248" s="233"/>
      <c r="BF248" s="233"/>
      <c r="BG248" s="233"/>
      <c r="BH248" s="233"/>
      <c r="BI248" s="233"/>
      <c r="BJ248" s="250"/>
      <c r="BK248" s="233"/>
      <c r="BL248" s="250"/>
      <c r="BM248" s="250"/>
      <c r="BN248" s="233"/>
      <c r="BO248" s="233"/>
      <c r="BP248" s="306"/>
      <c r="BQ248" s="306"/>
      <c r="BR248" s="306"/>
      <c r="BS248" s="306"/>
    </row>
    <row r="249" s="291" customFormat="1" ht="69" customHeight="1" spans="1:71">
      <c r="A249" s="209"/>
      <c r="B249" s="209" t="s">
        <v>80</v>
      </c>
      <c r="C249" s="209" t="s">
        <v>81</v>
      </c>
      <c r="D249" s="327" t="s">
        <v>1179</v>
      </c>
      <c r="E249" s="209"/>
      <c r="F249" s="209"/>
      <c r="G249" s="210" t="s">
        <v>1180</v>
      </c>
      <c r="H249" s="210" t="s">
        <v>1180</v>
      </c>
      <c r="I249" s="208" t="s">
        <v>135</v>
      </c>
      <c r="J249" s="208" t="s">
        <v>1102</v>
      </c>
      <c r="K249" s="208" t="s">
        <v>1102</v>
      </c>
      <c r="L249" s="209" t="s">
        <v>150</v>
      </c>
      <c r="M249" s="209" t="s">
        <v>87</v>
      </c>
      <c r="N249" s="209" t="s">
        <v>1103</v>
      </c>
      <c r="O249" s="323" t="s">
        <v>1181</v>
      </c>
      <c r="P249" s="209" t="s">
        <v>1182</v>
      </c>
      <c r="Q249" s="209">
        <v>1</v>
      </c>
      <c r="R249" s="208"/>
      <c r="S249" s="208">
        <v>14.83</v>
      </c>
      <c r="T249" s="208" t="s">
        <v>91</v>
      </c>
      <c r="U249" s="208">
        <f t="shared" si="85"/>
        <v>14.83</v>
      </c>
      <c r="V249" s="208">
        <f t="shared" si="86"/>
        <v>0</v>
      </c>
      <c r="W249" s="233">
        <v>0</v>
      </c>
      <c r="X249" s="233">
        <v>0</v>
      </c>
      <c r="Y249" s="233">
        <v>0</v>
      </c>
      <c r="Z249" s="233">
        <v>14.83</v>
      </c>
      <c r="AA249" s="233"/>
      <c r="AB249" s="233"/>
      <c r="AC249" s="208"/>
      <c r="AD249" s="208">
        <v>83</v>
      </c>
      <c r="AE249" s="208">
        <v>412</v>
      </c>
      <c r="AF249" s="208">
        <v>37</v>
      </c>
      <c r="AG249" s="208">
        <v>214</v>
      </c>
      <c r="AH249" s="208">
        <v>0</v>
      </c>
      <c r="AI249" s="208">
        <v>1</v>
      </c>
      <c r="AJ249" s="209">
        <v>2024.03</v>
      </c>
      <c r="AK249" s="209">
        <v>2024.12</v>
      </c>
      <c r="AL249" s="322" t="s">
        <v>1183</v>
      </c>
      <c r="AM249" s="329" t="s">
        <v>1184</v>
      </c>
      <c r="AN249" s="208"/>
      <c r="AO249" s="208"/>
      <c r="AP249" s="233"/>
      <c r="AQ249" s="233"/>
      <c r="AR249" s="233"/>
      <c r="AS249" s="233"/>
      <c r="AT249" s="233"/>
      <c r="AU249" s="233"/>
      <c r="AV249" s="233"/>
      <c r="AW249" s="319"/>
      <c r="AX249" s="319"/>
      <c r="AY249" s="233"/>
      <c r="AZ249" s="311"/>
      <c r="BA249" s="319"/>
      <c r="BB249" s="233"/>
      <c r="BC249" s="312"/>
      <c r="BD249" s="319"/>
      <c r="BE249" s="233"/>
      <c r="BF249" s="233"/>
      <c r="BG249" s="233"/>
      <c r="BH249" s="233"/>
      <c r="BI249" s="233"/>
      <c r="BJ249" s="250"/>
      <c r="BK249" s="233"/>
      <c r="BL249" s="250"/>
      <c r="BM249" s="250"/>
      <c r="BN249" s="233"/>
      <c r="BO249" s="233"/>
      <c r="BP249" s="306"/>
      <c r="BQ249" s="306"/>
      <c r="BR249" s="306"/>
      <c r="BS249" s="306"/>
    </row>
    <row r="250" s="291" customFormat="1" ht="69" customHeight="1" spans="1:71">
      <c r="A250" s="209"/>
      <c r="B250" s="209" t="s">
        <v>80</v>
      </c>
      <c r="C250" s="209" t="s">
        <v>81</v>
      </c>
      <c r="D250" s="327" t="s">
        <v>1185</v>
      </c>
      <c r="E250" s="209"/>
      <c r="F250" s="209"/>
      <c r="G250" s="210" t="s">
        <v>1186</v>
      </c>
      <c r="H250" s="210" t="s">
        <v>1186</v>
      </c>
      <c r="I250" s="208" t="s">
        <v>135</v>
      </c>
      <c r="J250" s="208" t="s">
        <v>1102</v>
      </c>
      <c r="K250" s="208" t="s">
        <v>1102</v>
      </c>
      <c r="L250" s="209" t="s">
        <v>150</v>
      </c>
      <c r="M250" s="209" t="s">
        <v>87</v>
      </c>
      <c r="N250" s="209" t="s">
        <v>1103</v>
      </c>
      <c r="O250" s="323" t="s">
        <v>1187</v>
      </c>
      <c r="P250" s="209" t="s">
        <v>1188</v>
      </c>
      <c r="Q250" s="209">
        <v>1</v>
      </c>
      <c r="R250" s="208"/>
      <c r="S250" s="208">
        <v>15.763032</v>
      </c>
      <c r="T250" s="208" t="s">
        <v>91</v>
      </c>
      <c r="U250" s="208">
        <f t="shared" si="85"/>
        <v>15.763032</v>
      </c>
      <c r="V250" s="208">
        <f t="shared" si="86"/>
        <v>0</v>
      </c>
      <c r="W250" s="233">
        <v>0</v>
      </c>
      <c r="X250" s="233">
        <v>0</v>
      </c>
      <c r="Y250" s="233">
        <v>0</v>
      </c>
      <c r="Z250" s="233">
        <v>15.763032</v>
      </c>
      <c r="AA250" s="233"/>
      <c r="AB250" s="233"/>
      <c r="AC250" s="208"/>
      <c r="AD250" s="208">
        <v>22</v>
      </c>
      <c r="AE250" s="208">
        <v>87</v>
      </c>
      <c r="AF250" s="208">
        <v>5</v>
      </c>
      <c r="AG250" s="208">
        <v>28</v>
      </c>
      <c r="AH250" s="208">
        <v>1</v>
      </c>
      <c r="AI250" s="208">
        <v>0</v>
      </c>
      <c r="AJ250" s="209">
        <v>2024.03</v>
      </c>
      <c r="AK250" s="209">
        <v>2024.12</v>
      </c>
      <c r="AL250" s="322" t="s">
        <v>1189</v>
      </c>
      <c r="AM250" s="329" t="s">
        <v>1190</v>
      </c>
      <c r="AN250" s="208"/>
      <c r="AO250" s="208"/>
      <c r="AP250" s="233"/>
      <c r="AQ250" s="233"/>
      <c r="AR250" s="233"/>
      <c r="AS250" s="233"/>
      <c r="AT250" s="233"/>
      <c r="AU250" s="233"/>
      <c r="AV250" s="233"/>
      <c r="AW250" s="319"/>
      <c r="AX250" s="319"/>
      <c r="AY250" s="233"/>
      <c r="AZ250" s="311"/>
      <c r="BA250" s="319"/>
      <c r="BB250" s="233"/>
      <c r="BC250" s="312"/>
      <c r="BD250" s="319"/>
      <c r="BE250" s="233"/>
      <c r="BF250" s="233"/>
      <c r="BG250" s="233"/>
      <c r="BH250" s="233"/>
      <c r="BI250" s="233"/>
      <c r="BJ250" s="250"/>
      <c r="BK250" s="233"/>
      <c r="BL250" s="250"/>
      <c r="BM250" s="250"/>
      <c r="BN250" s="233"/>
      <c r="BO250" s="233"/>
      <c r="BP250" s="306"/>
      <c r="BQ250" s="306"/>
      <c r="BR250" s="306"/>
      <c r="BS250" s="306"/>
    </row>
    <row r="251" s="291" customFormat="1" ht="69" customHeight="1" spans="1:71">
      <c r="A251" s="209"/>
      <c r="B251" s="209" t="s">
        <v>80</v>
      </c>
      <c r="C251" s="209" t="s">
        <v>81</v>
      </c>
      <c r="D251" s="327" t="s">
        <v>103</v>
      </c>
      <c r="E251" s="209"/>
      <c r="F251" s="209"/>
      <c r="G251" s="210" t="s">
        <v>1191</v>
      </c>
      <c r="H251" s="210" t="s">
        <v>1191</v>
      </c>
      <c r="I251" s="208" t="s">
        <v>135</v>
      </c>
      <c r="J251" s="208" t="s">
        <v>1102</v>
      </c>
      <c r="K251" s="208" t="s">
        <v>1102</v>
      </c>
      <c r="L251" s="209" t="s">
        <v>150</v>
      </c>
      <c r="M251" s="209" t="s">
        <v>87</v>
      </c>
      <c r="N251" s="209" t="s">
        <v>1103</v>
      </c>
      <c r="O251" s="323" t="s">
        <v>112</v>
      </c>
      <c r="P251" s="209" t="s">
        <v>1192</v>
      </c>
      <c r="Q251" s="209">
        <v>1</v>
      </c>
      <c r="R251" s="208"/>
      <c r="S251" s="208">
        <v>5.72</v>
      </c>
      <c r="T251" s="208" t="s">
        <v>91</v>
      </c>
      <c r="U251" s="208">
        <f t="shared" si="85"/>
        <v>5.72</v>
      </c>
      <c r="V251" s="208">
        <f t="shared" si="86"/>
        <v>0</v>
      </c>
      <c r="W251" s="233">
        <v>0</v>
      </c>
      <c r="X251" s="233">
        <v>0</v>
      </c>
      <c r="Y251" s="233">
        <v>0</v>
      </c>
      <c r="Z251" s="233">
        <v>5.72</v>
      </c>
      <c r="AA251" s="233"/>
      <c r="AB251" s="233"/>
      <c r="AC251" s="208"/>
      <c r="AD251" s="208">
        <v>26</v>
      </c>
      <c r="AE251" s="208">
        <v>128</v>
      </c>
      <c r="AF251" s="208">
        <v>10</v>
      </c>
      <c r="AG251" s="208">
        <v>45</v>
      </c>
      <c r="AH251" s="208">
        <v>1</v>
      </c>
      <c r="AI251" s="208"/>
      <c r="AJ251" s="209">
        <v>2024.09</v>
      </c>
      <c r="AK251" s="209">
        <v>2024.12</v>
      </c>
      <c r="AL251" s="322" t="s">
        <v>1193</v>
      </c>
      <c r="AM251" s="329" t="s">
        <v>1194</v>
      </c>
      <c r="AN251" s="208"/>
      <c r="AO251" s="208"/>
      <c r="AP251" s="233"/>
      <c r="AQ251" s="233"/>
      <c r="AR251" s="233"/>
      <c r="AS251" s="233"/>
      <c r="AT251" s="233"/>
      <c r="AU251" s="233"/>
      <c r="AV251" s="233"/>
      <c r="AW251" s="319"/>
      <c r="AX251" s="319"/>
      <c r="AY251" s="233"/>
      <c r="AZ251" s="311"/>
      <c r="BA251" s="319"/>
      <c r="BB251" s="233"/>
      <c r="BC251" s="312"/>
      <c r="BD251" s="319"/>
      <c r="BE251" s="233"/>
      <c r="BF251" s="233"/>
      <c r="BG251" s="233"/>
      <c r="BH251" s="233"/>
      <c r="BI251" s="233"/>
      <c r="BJ251" s="250"/>
      <c r="BK251" s="233"/>
      <c r="BL251" s="250"/>
      <c r="BM251" s="250"/>
      <c r="BN251" s="233"/>
      <c r="BO251" s="233"/>
      <c r="BP251" s="306"/>
      <c r="BQ251" s="306"/>
      <c r="BR251" s="306"/>
      <c r="BS251" s="306"/>
    </row>
    <row r="252" s="291" customFormat="1" ht="69" customHeight="1" spans="1:71">
      <c r="A252" s="209"/>
      <c r="B252" s="209" t="s">
        <v>80</v>
      </c>
      <c r="C252" s="209" t="s">
        <v>81</v>
      </c>
      <c r="D252" s="327" t="s">
        <v>171</v>
      </c>
      <c r="E252" s="209"/>
      <c r="F252" s="209"/>
      <c r="G252" s="210" t="s">
        <v>1195</v>
      </c>
      <c r="H252" s="210" t="s">
        <v>1195</v>
      </c>
      <c r="I252" s="208" t="s">
        <v>135</v>
      </c>
      <c r="J252" s="208" t="s">
        <v>1102</v>
      </c>
      <c r="K252" s="208" t="s">
        <v>1102</v>
      </c>
      <c r="L252" s="209" t="s">
        <v>150</v>
      </c>
      <c r="M252" s="209" t="s">
        <v>87</v>
      </c>
      <c r="N252" s="209" t="s">
        <v>1103</v>
      </c>
      <c r="O252" s="323" t="s">
        <v>1196</v>
      </c>
      <c r="P252" s="209" t="s">
        <v>1197</v>
      </c>
      <c r="Q252" s="209">
        <v>1</v>
      </c>
      <c r="R252" s="208"/>
      <c r="S252" s="208">
        <v>1.671368</v>
      </c>
      <c r="T252" s="208" t="s">
        <v>91</v>
      </c>
      <c r="U252" s="208">
        <f t="shared" si="85"/>
        <v>1.671368</v>
      </c>
      <c r="V252" s="208">
        <f t="shared" si="86"/>
        <v>0</v>
      </c>
      <c r="W252" s="233">
        <v>0</v>
      </c>
      <c r="X252" s="233">
        <v>0</v>
      </c>
      <c r="Y252" s="233">
        <v>0</v>
      </c>
      <c r="Z252" s="233">
        <v>1.671368</v>
      </c>
      <c r="AA252" s="233"/>
      <c r="AB252" s="233"/>
      <c r="AC252" s="208"/>
      <c r="AD252" s="208">
        <v>63</v>
      </c>
      <c r="AE252" s="208">
        <v>311</v>
      </c>
      <c r="AF252" s="208">
        <v>40</v>
      </c>
      <c r="AG252" s="208">
        <v>178</v>
      </c>
      <c r="AH252" s="208">
        <v>1</v>
      </c>
      <c r="AI252" s="208"/>
      <c r="AJ252" s="209">
        <v>2024.03</v>
      </c>
      <c r="AK252" s="209">
        <v>2024.12</v>
      </c>
      <c r="AL252" s="322" t="s">
        <v>1198</v>
      </c>
      <c r="AM252" s="329" t="s">
        <v>1199</v>
      </c>
      <c r="AN252" s="208"/>
      <c r="AO252" s="208"/>
      <c r="AP252" s="233"/>
      <c r="AQ252" s="233"/>
      <c r="AR252" s="233"/>
      <c r="AS252" s="233"/>
      <c r="AT252" s="233"/>
      <c r="AU252" s="233"/>
      <c r="AV252" s="233"/>
      <c r="AW252" s="319"/>
      <c r="AX252" s="319"/>
      <c r="AY252" s="233"/>
      <c r="AZ252" s="311"/>
      <c r="BA252" s="319"/>
      <c r="BB252" s="233"/>
      <c r="BC252" s="312"/>
      <c r="BD252" s="319"/>
      <c r="BE252" s="233"/>
      <c r="BF252" s="233"/>
      <c r="BG252" s="233"/>
      <c r="BH252" s="233"/>
      <c r="BI252" s="233"/>
      <c r="BJ252" s="250"/>
      <c r="BK252" s="233"/>
      <c r="BL252" s="250"/>
      <c r="BM252" s="250"/>
      <c r="BN252" s="233"/>
      <c r="BO252" s="233"/>
      <c r="BP252" s="306"/>
      <c r="BQ252" s="306"/>
      <c r="BR252" s="306"/>
      <c r="BS252" s="306"/>
    </row>
    <row r="253" s="291" customFormat="1" ht="69" customHeight="1" spans="1:71">
      <c r="A253" s="209"/>
      <c r="B253" s="209" t="s">
        <v>80</v>
      </c>
      <c r="C253" s="209" t="s">
        <v>194</v>
      </c>
      <c r="D253" s="327" t="s">
        <v>1200</v>
      </c>
      <c r="E253" s="209"/>
      <c r="F253" s="209"/>
      <c r="G253" s="210" t="s">
        <v>1201</v>
      </c>
      <c r="H253" s="210" t="s">
        <v>1201</v>
      </c>
      <c r="I253" s="208" t="s">
        <v>135</v>
      </c>
      <c r="J253" s="208" t="s">
        <v>1102</v>
      </c>
      <c r="K253" s="208" t="s">
        <v>1102</v>
      </c>
      <c r="L253" s="209" t="s">
        <v>150</v>
      </c>
      <c r="M253" s="209" t="s">
        <v>87</v>
      </c>
      <c r="N253" s="209" t="s">
        <v>1103</v>
      </c>
      <c r="O253" s="323" t="s">
        <v>1202</v>
      </c>
      <c r="P253" s="209" t="s">
        <v>1203</v>
      </c>
      <c r="Q253" s="209">
        <v>1</v>
      </c>
      <c r="R253" s="208"/>
      <c r="S253" s="208">
        <v>2.091243</v>
      </c>
      <c r="T253" s="208" t="s">
        <v>91</v>
      </c>
      <c r="U253" s="208">
        <f t="shared" si="85"/>
        <v>2.091243</v>
      </c>
      <c r="V253" s="208">
        <f t="shared" si="86"/>
        <v>0</v>
      </c>
      <c r="W253" s="233">
        <v>0</v>
      </c>
      <c r="X253" s="233">
        <v>0</v>
      </c>
      <c r="Y253" s="233">
        <v>0</v>
      </c>
      <c r="Z253" s="233">
        <v>2.091243</v>
      </c>
      <c r="AA253" s="233"/>
      <c r="AB253" s="233"/>
      <c r="AC253" s="208"/>
      <c r="AD253" s="208">
        <v>52</v>
      </c>
      <c r="AE253" s="208">
        <v>214</v>
      </c>
      <c r="AF253" s="208">
        <v>26</v>
      </c>
      <c r="AG253" s="208">
        <v>101</v>
      </c>
      <c r="AH253" s="208">
        <v>0</v>
      </c>
      <c r="AI253" s="208">
        <v>1</v>
      </c>
      <c r="AJ253" s="209">
        <v>2024.04</v>
      </c>
      <c r="AK253" s="209">
        <v>2024.12</v>
      </c>
      <c r="AL253" s="322" t="s">
        <v>1204</v>
      </c>
      <c r="AM253" s="329" t="s">
        <v>1205</v>
      </c>
      <c r="AN253" s="208"/>
      <c r="AO253" s="208"/>
      <c r="AP253" s="233"/>
      <c r="AQ253" s="233"/>
      <c r="AR253" s="233"/>
      <c r="AS253" s="233"/>
      <c r="AT253" s="233"/>
      <c r="AU253" s="233"/>
      <c r="AV253" s="233"/>
      <c r="AW253" s="319"/>
      <c r="AX253" s="319"/>
      <c r="AY253" s="233"/>
      <c r="AZ253" s="311"/>
      <c r="BA253" s="319"/>
      <c r="BB253" s="233"/>
      <c r="BC253" s="312"/>
      <c r="BD253" s="319"/>
      <c r="BE253" s="233"/>
      <c r="BF253" s="233"/>
      <c r="BG253" s="233"/>
      <c r="BH253" s="233"/>
      <c r="BI253" s="233"/>
      <c r="BJ253" s="250"/>
      <c r="BK253" s="233"/>
      <c r="BL253" s="250"/>
      <c r="BM253" s="250"/>
      <c r="BN253" s="233"/>
      <c r="BO253" s="233"/>
      <c r="BP253" s="306"/>
      <c r="BQ253" s="306"/>
      <c r="BR253" s="306"/>
      <c r="BS253" s="306"/>
    </row>
    <row r="254" s="291" customFormat="1" ht="69" customHeight="1" spans="1:71">
      <c r="A254" s="209"/>
      <c r="B254" s="209" t="s">
        <v>80</v>
      </c>
      <c r="C254" s="209" t="s">
        <v>194</v>
      </c>
      <c r="D254" s="327" t="s">
        <v>244</v>
      </c>
      <c r="E254" s="209"/>
      <c r="F254" s="209"/>
      <c r="G254" s="210" t="s">
        <v>1206</v>
      </c>
      <c r="H254" s="210" t="s">
        <v>1206</v>
      </c>
      <c r="I254" s="208" t="s">
        <v>135</v>
      </c>
      <c r="J254" s="208" t="s">
        <v>1102</v>
      </c>
      <c r="K254" s="208" t="s">
        <v>1102</v>
      </c>
      <c r="L254" s="209" t="s">
        <v>150</v>
      </c>
      <c r="M254" s="209" t="s">
        <v>87</v>
      </c>
      <c r="N254" s="209" t="s">
        <v>1103</v>
      </c>
      <c r="O254" s="323" t="s">
        <v>1207</v>
      </c>
      <c r="P254" s="209" t="s">
        <v>1208</v>
      </c>
      <c r="Q254" s="209">
        <v>1</v>
      </c>
      <c r="R254" s="208"/>
      <c r="S254" s="208">
        <v>5.41</v>
      </c>
      <c r="T254" s="208" t="s">
        <v>91</v>
      </c>
      <c r="U254" s="208">
        <f t="shared" si="85"/>
        <v>5.41</v>
      </c>
      <c r="V254" s="208">
        <f t="shared" si="86"/>
        <v>0</v>
      </c>
      <c r="W254" s="233">
        <v>0</v>
      </c>
      <c r="X254" s="233">
        <v>0</v>
      </c>
      <c r="Y254" s="233">
        <v>0</v>
      </c>
      <c r="Z254" s="233">
        <v>5.41</v>
      </c>
      <c r="AA254" s="233"/>
      <c r="AB254" s="233"/>
      <c r="AC254" s="208"/>
      <c r="AD254" s="208">
        <v>70</v>
      </c>
      <c r="AE254" s="208">
        <v>290</v>
      </c>
      <c r="AF254" s="208">
        <v>30</v>
      </c>
      <c r="AG254" s="208">
        <v>108</v>
      </c>
      <c r="AH254" s="208">
        <v>1</v>
      </c>
      <c r="AI254" s="208">
        <v>0</v>
      </c>
      <c r="AJ254" s="209">
        <v>2024.03</v>
      </c>
      <c r="AK254" s="209">
        <v>2024.12</v>
      </c>
      <c r="AL254" s="322" t="s">
        <v>1209</v>
      </c>
      <c r="AM254" s="329" t="s">
        <v>1210</v>
      </c>
      <c r="AN254" s="208"/>
      <c r="AO254" s="208"/>
      <c r="AP254" s="233"/>
      <c r="AQ254" s="233"/>
      <c r="AR254" s="233"/>
      <c r="AS254" s="233"/>
      <c r="AT254" s="233"/>
      <c r="AU254" s="233"/>
      <c r="AV254" s="233"/>
      <c r="AW254" s="319"/>
      <c r="AX254" s="319"/>
      <c r="AY254" s="233"/>
      <c r="AZ254" s="311"/>
      <c r="BA254" s="319"/>
      <c r="BB254" s="233"/>
      <c r="BC254" s="312"/>
      <c r="BD254" s="319"/>
      <c r="BE254" s="233"/>
      <c r="BF254" s="233"/>
      <c r="BG254" s="233"/>
      <c r="BH254" s="233"/>
      <c r="BI254" s="233"/>
      <c r="BJ254" s="250"/>
      <c r="BK254" s="233"/>
      <c r="BL254" s="250"/>
      <c r="BM254" s="250"/>
      <c r="BN254" s="233"/>
      <c r="BO254" s="233"/>
      <c r="BP254" s="306"/>
      <c r="BQ254" s="306"/>
      <c r="BR254" s="306"/>
      <c r="BS254" s="306"/>
    </row>
    <row r="255" s="291" customFormat="1" ht="69" customHeight="1" spans="1:71">
      <c r="A255" s="209"/>
      <c r="B255" s="209" t="s">
        <v>80</v>
      </c>
      <c r="C255" s="209" t="s">
        <v>194</v>
      </c>
      <c r="D255" s="327" t="s">
        <v>244</v>
      </c>
      <c r="E255" s="209"/>
      <c r="F255" s="209"/>
      <c r="G255" s="210" t="s">
        <v>1211</v>
      </c>
      <c r="H255" s="210" t="s">
        <v>1211</v>
      </c>
      <c r="I255" s="208" t="s">
        <v>135</v>
      </c>
      <c r="J255" s="208" t="s">
        <v>1102</v>
      </c>
      <c r="K255" s="208" t="s">
        <v>1102</v>
      </c>
      <c r="L255" s="209" t="s">
        <v>150</v>
      </c>
      <c r="M255" s="209" t="s">
        <v>87</v>
      </c>
      <c r="N255" s="209" t="s">
        <v>1103</v>
      </c>
      <c r="O255" s="323" t="s">
        <v>1212</v>
      </c>
      <c r="P255" s="209" t="s">
        <v>1213</v>
      </c>
      <c r="Q255" s="209">
        <v>1</v>
      </c>
      <c r="R255" s="208"/>
      <c r="S255" s="208">
        <v>6.037427</v>
      </c>
      <c r="T255" s="208" t="s">
        <v>91</v>
      </c>
      <c r="U255" s="208">
        <f t="shared" si="85"/>
        <v>6.037427</v>
      </c>
      <c r="V255" s="208">
        <f t="shared" si="86"/>
        <v>0</v>
      </c>
      <c r="W255" s="233">
        <v>0</v>
      </c>
      <c r="X255" s="233">
        <v>0</v>
      </c>
      <c r="Y255" s="233">
        <v>0</v>
      </c>
      <c r="Z255" s="233">
        <v>6.037427</v>
      </c>
      <c r="AA255" s="233"/>
      <c r="AB255" s="233"/>
      <c r="AC255" s="208"/>
      <c r="AD255" s="208">
        <v>15</v>
      </c>
      <c r="AE255" s="208">
        <v>55</v>
      </c>
      <c r="AF255" s="208">
        <v>1</v>
      </c>
      <c r="AG255" s="208">
        <v>3</v>
      </c>
      <c r="AH255" s="208">
        <v>1</v>
      </c>
      <c r="AI255" s="208">
        <v>0</v>
      </c>
      <c r="AJ255" s="209">
        <v>2024.04</v>
      </c>
      <c r="AK255" s="209">
        <v>2024.12</v>
      </c>
      <c r="AL255" s="322" t="s">
        <v>1214</v>
      </c>
      <c r="AM255" s="329" t="s">
        <v>1215</v>
      </c>
      <c r="AN255" s="208"/>
      <c r="AO255" s="208"/>
      <c r="AP255" s="233"/>
      <c r="AQ255" s="233"/>
      <c r="AR255" s="233"/>
      <c r="AS255" s="233"/>
      <c r="AT255" s="233"/>
      <c r="AU255" s="233"/>
      <c r="AV255" s="233"/>
      <c r="AW255" s="319"/>
      <c r="AX255" s="319"/>
      <c r="AY255" s="233"/>
      <c r="AZ255" s="311"/>
      <c r="BA255" s="319"/>
      <c r="BB255" s="233"/>
      <c r="BC255" s="312"/>
      <c r="BD255" s="319"/>
      <c r="BE255" s="233"/>
      <c r="BF255" s="233"/>
      <c r="BG255" s="233"/>
      <c r="BH255" s="233"/>
      <c r="BI255" s="233"/>
      <c r="BJ255" s="250"/>
      <c r="BK255" s="233"/>
      <c r="BL255" s="250"/>
      <c r="BM255" s="250"/>
      <c r="BN255" s="233"/>
      <c r="BO255" s="233"/>
      <c r="BP255" s="306"/>
      <c r="BQ255" s="306"/>
      <c r="BR255" s="306"/>
      <c r="BS255" s="306"/>
    </row>
    <row r="256" s="291" customFormat="1" ht="69" customHeight="1" spans="1:71">
      <c r="A256" s="209"/>
      <c r="B256" s="209" t="s">
        <v>80</v>
      </c>
      <c r="C256" s="209" t="s">
        <v>194</v>
      </c>
      <c r="D256" s="327" t="s">
        <v>301</v>
      </c>
      <c r="E256" s="209"/>
      <c r="F256" s="209"/>
      <c r="G256" s="210" t="s">
        <v>1216</v>
      </c>
      <c r="H256" s="210" t="s">
        <v>1216</v>
      </c>
      <c r="I256" s="208" t="s">
        <v>135</v>
      </c>
      <c r="J256" s="208" t="s">
        <v>1102</v>
      </c>
      <c r="K256" s="208" t="s">
        <v>1102</v>
      </c>
      <c r="L256" s="209" t="s">
        <v>150</v>
      </c>
      <c r="M256" s="209" t="s">
        <v>87</v>
      </c>
      <c r="N256" s="209" t="s">
        <v>1103</v>
      </c>
      <c r="O256" s="323" t="s">
        <v>1217</v>
      </c>
      <c r="P256" s="209" t="s">
        <v>1218</v>
      </c>
      <c r="Q256" s="209">
        <v>1</v>
      </c>
      <c r="R256" s="208"/>
      <c r="S256" s="208">
        <v>9.88</v>
      </c>
      <c r="T256" s="208" t="s">
        <v>91</v>
      </c>
      <c r="U256" s="208">
        <f t="shared" si="85"/>
        <v>9.88</v>
      </c>
      <c r="V256" s="208">
        <f t="shared" si="86"/>
        <v>0</v>
      </c>
      <c r="W256" s="233">
        <v>0</v>
      </c>
      <c r="X256" s="233">
        <v>0</v>
      </c>
      <c r="Y256" s="233">
        <v>0</v>
      </c>
      <c r="Z256" s="233">
        <v>9.88</v>
      </c>
      <c r="AA256" s="233"/>
      <c r="AB256" s="233"/>
      <c r="AC256" s="208"/>
      <c r="AD256" s="208">
        <v>95</v>
      </c>
      <c r="AE256" s="208">
        <v>390</v>
      </c>
      <c r="AF256" s="208">
        <v>8</v>
      </c>
      <c r="AG256" s="208">
        <v>31</v>
      </c>
      <c r="AH256" s="208">
        <v>0</v>
      </c>
      <c r="AI256" s="208">
        <v>1</v>
      </c>
      <c r="AJ256" s="209">
        <v>2024.03</v>
      </c>
      <c r="AK256" s="209">
        <v>2024.12</v>
      </c>
      <c r="AL256" s="322" t="s">
        <v>1219</v>
      </c>
      <c r="AM256" s="329" t="s">
        <v>1220</v>
      </c>
      <c r="AN256" s="208"/>
      <c r="AO256" s="208"/>
      <c r="AP256" s="233"/>
      <c r="AQ256" s="233"/>
      <c r="AR256" s="233"/>
      <c r="AS256" s="233"/>
      <c r="AT256" s="233"/>
      <c r="AU256" s="233"/>
      <c r="AV256" s="233"/>
      <c r="AW256" s="319"/>
      <c r="AX256" s="319"/>
      <c r="AY256" s="233"/>
      <c r="AZ256" s="311"/>
      <c r="BA256" s="319"/>
      <c r="BB256" s="233"/>
      <c r="BC256" s="312"/>
      <c r="BD256" s="319"/>
      <c r="BE256" s="233"/>
      <c r="BF256" s="233"/>
      <c r="BG256" s="233"/>
      <c r="BH256" s="233"/>
      <c r="BI256" s="233"/>
      <c r="BJ256" s="250"/>
      <c r="BK256" s="233"/>
      <c r="BL256" s="250"/>
      <c r="BM256" s="250"/>
      <c r="BN256" s="233"/>
      <c r="BO256" s="233"/>
      <c r="BP256" s="306"/>
      <c r="BQ256" s="306"/>
      <c r="BR256" s="306"/>
      <c r="BS256" s="306"/>
    </row>
    <row r="257" s="291" customFormat="1" ht="69" customHeight="1" spans="1:71">
      <c r="A257" s="209"/>
      <c r="B257" s="209" t="s">
        <v>80</v>
      </c>
      <c r="C257" s="209" t="s">
        <v>194</v>
      </c>
      <c r="D257" s="327" t="s">
        <v>717</v>
      </c>
      <c r="E257" s="209"/>
      <c r="F257" s="209"/>
      <c r="G257" s="210" t="s">
        <v>1221</v>
      </c>
      <c r="H257" s="210" t="s">
        <v>1221</v>
      </c>
      <c r="I257" s="208" t="s">
        <v>135</v>
      </c>
      <c r="J257" s="208" t="s">
        <v>1102</v>
      </c>
      <c r="K257" s="208" t="s">
        <v>1102</v>
      </c>
      <c r="L257" s="209" t="s">
        <v>150</v>
      </c>
      <c r="M257" s="209" t="s">
        <v>87</v>
      </c>
      <c r="N257" s="209" t="s">
        <v>1103</v>
      </c>
      <c r="O257" s="323" t="s">
        <v>1222</v>
      </c>
      <c r="P257" s="209" t="s">
        <v>1223</v>
      </c>
      <c r="Q257" s="209">
        <v>1</v>
      </c>
      <c r="R257" s="208"/>
      <c r="S257" s="208">
        <v>14.12</v>
      </c>
      <c r="T257" s="208" t="s">
        <v>91</v>
      </c>
      <c r="U257" s="208">
        <f t="shared" si="85"/>
        <v>14.12</v>
      </c>
      <c r="V257" s="208">
        <f t="shared" si="86"/>
        <v>0</v>
      </c>
      <c r="W257" s="233">
        <v>0</v>
      </c>
      <c r="X257" s="233">
        <v>0</v>
      </c>
      <c r="Y257" s="233">
        <v>0</v>
      </c>
      <c r="Z257" s="233">
        <v>14.12</v>
      </c>
      <c r="AA257" s="233"/>
      <c r="AB257" s="233"/>
      <c r="AC257" s="208"/>
      <c r="AD257" s="208">
        <v>54</v>
      </c>
      <c r="AE257" s="208">
        <v>275</v>
      </c>
      <c r="AF257" s="208">
        <v>45</v>
      </c>
      <c r="AG257" s="208">
        <v>215</v>
      </c>
      <c r="AH257" s="208">
        <v>1</v>
      </c>
      <c r="AI257" s="208">
        <v>0</v>
      </c>
      <c r="AJ257" s="209">
        <v>2024.03</v>
      </c>
      <c r="AK257" s="209">
        <v>2024.12</v>
      </c>
      <c r="AL257" s="322" t="s">
        <v>1224</v>
      </c>
      <c r="AM257" s="329" t="s">
        <v>1225</v>
      </c>
      <c r="AN257" s="208"/>
      <c r="AO257" s="208"/>
      <c r="AP257" s="233"/>
      <c r="AQ257" s="233"/>
      <c r="AR257" s="233"/>
      <c r="AS257" s="233"/>
      <c r="AT257" s="233"/>
      <c r="AU257" s="233"/>
      <c r="AV257" s="233"/>
      <c r="AW257" s="319"/>
      <c r="AX257" s="319"/>
      <c r="AY257" s="233"/>
      <c r="AZ257" s="311"/>
      <c r="BA257" s="319"/>
      <c r="BB257" s="233"/>
      <c r="BC257" s="312"/>
      <c r="BD257" s="319"/>
      <c r="BE257" s="233"/>
      <c r="BF257" s="233"/>
      <c r="BG257" s="233"/>
      <c r="BH257" s="233"/>
      <c r="BI257" s="233"/>
      <c r="BJ257" s="250"/>
      <c r="BK257" s="233"/>
      <c r="BL257" s="250"/>
      <c r="BM257" s="250"/>
      <c r="BN257" s="233"/>
      <c r="BO257" s="233"/>
      <c r="BP257" s="306"/>
      <c r="BQ257" s="306"/>
      <c r="BR257" s="306"/>
      <c r="BS257" s="306"/>
    </row>
    <row r="258" s="291" customFormat="1" ht="69" customHeight="1" spans="1:71">
      <c r="A258" s="209"/>
      <c r="B258" s="209" t="s">
        <v>80</v>
      </c>
      <c r="C258" s="209" t="s">
        <v>194</v>
      </c>
      <c r="D258" s="327" t="s">
        <v>692</v>
      </c>
      <c r="E258" s="209"/>
      <c r="F258" s="209"/>
      <c r="G258" s="210" t="s">
        <v>1226</v>
      </c>
      <c r="H258" s="210" t="s">
        <v>1226</v>
      </c>
      <c r="I258" s="208" t="s">
        <v>135</v>
      </c>
      <c r="J258" s="208" t="s">
        <v>1102</v>
      </c>
      <c r="K258" s="208" t="s">
        <v>1102</v>
      </c>
      <c r="L258" s="209" t="s">
        <v>150</v>
      </c>
      <c r="M258" s="209" t="s">
        <v>87</v>
      </c>
      <c r="N258" s="209" t="s">
        <v>1103</v>
      </c>
      <c r="O258" s="323" t="s">
        <v>1227</v>
      </c>
      <c r="P258" s="209" t="s">
        <v>1228</v>
      </c>
      <c r="Q258" s="209">
        <v>1</v>
      </c>
      <c r="R258" s="208"/>
      <c r="S258" s="208">
        <v>1.084327</v>
      </c>
      <c r="T258" s="208" t="s">
        <v>91</v>
      </c>
      <c r="U258" s="208">
        <f t="shared" si="85"/>
        <v>1.084327</v>
      </c>
      <c r="V258" s="208">
        <f t="shared" si="86"/>
        <v>0</v>
      </c>
      <c r="W258" s="233">
        <v>0</v>
      </c>
      <c r="X258" s="233">
        <v>0</v>
      </c>
      <c r="Y258" s="233">
        <v>0</v>
      </c>
      <c r="Z258" s="233">
        <v>1.084327</v>
      </c>
      <c r="AA258" s="233"/>
      <c r="AB258" s="233"/>
      <c r="AC258" s="208"/>
      <c r="AD258" s="208">
        <v>20</v>
      </c>
      <c r="AE258" s="208">
        <v>97</v>
      </c>
      <c r="AF258" s="208">
        <v>12</v>
      </c>
      <c r="AG258" s="208">
        <v>49</v>
      </c>
      <c r="AH258" s="208">
        <v>0</v>
      </c>
      <c r="AI258" s="208">
        <v>1</v>
      </c>
      <c r="AJ258" s="209">
        <v>2024.04</v>
      </c>
      <c r="AK258" s="209">
        <v>2024.12</v>
      </c>
      <c r="AL258" s="322" t="s">
        <v>1229</v>
      </c>
      <c r="AM258" s="329" t="s">
        <v>1230</v>
      </c>
      <c r="AN258" s="208"/>
      <c r="AO258" s="208"/>
      <c r="AP258" s="233"/>
      <c r="AQ258" s="233"/>
      <c r="AR258" s="233"/>
      <c r="AS258" s="233"/>
      <c r="AT258" s="233"/>
      <c r="AU258" s="233"/>
      <c r="AV258" s="233"/>
      <c r="AW258" s="319"/>
      <c r="AX258" s="319"/>
      <c r="AY258" s="233"/>
      <c r="AZ258" s="311"/>
      <c r="BA258" s="319"/>
      <c r="BB258" s="233"/>
      <c r="BC258" s="312"/>
      <c r="BD258" s="319"/>
      <c r="BE258" s="233"/>
      <c r="BF258" s="233"/>
      <c r="BG258" s="233"/>
      <c r="BH258" s="233"/>
      <c r="BI258" s="233"/>
      <c r="BJ258" s="250"/>
      <c r="BK258" s="233"/>
      <c r="BL258" s="250"/>
      <c r="BM258" s="250"/>
      <c r="BN258" s="233"/>
      <c r="BO258" s="233"/>
      <c r="BP258" s="306"/>
      <c r="BQ258" s="306"/>
      <c r="BR258" s="306"/>
      <c r="BS258" s="306"/>
    </row>
    <row r="259" s="291" customFormat="1" ht="69" customHeight="1" spans="1:71">
      <c r="A259" s="209"/>
      <c r="B259" s="209" t="s">
        <v>80</v>
      </c>
      <c r="C259" s="209" t="s">
        <v>194</v>
      </c>
      <c r="D259" s="327" t="s">
        <v>232</v>
      </c>
      <c r="E259" s="209"/>
      <c r="F259" s="209"/>
      <c r="G259" s="210" t="s">
        <v>1231</v>
      </c>
      <c r="H259" s="210" t="s">
        <v>1231</v>
      </c>
      <c r="I259" s="208" t="s">
        <v>135</v>
      </c>
      <c r="J259" s="208" t="s">
        <v>1102</v>
      </c>
      <c r="K259" s="208" t="s">
        <v>1102</v>
      </c>
      <c r="L259" s="209" t="s">
        <v>150</v>
      </c>
      <c r="M259" s="209" t="s">
        <v>87</v>
      </c>
      <c r="N259" s="209" t="s">
        <v>1103</v>
      </c>
      <c r="O259" s="323" t="s">
        <v>1232</v>
      </c>
      <c r="P259" s="209" t="s">
        <v>1233</v>
      </c>
      <c r="Q259" s="209">
        <v>1</v>
      </c>
      <c r="R259" s="208"/>
      <c r="S259" s="208">
        <v>17.52</v>
      </c>
      <c r="T259" s="208" t="s">
        <v>91</v>
      </c>
      <c r="U259" s="208">
        <f t="shared" si="85"/>
        <v>17.52</v>
      </c>
      <c r="V259" s="208">
        <f t="shared" si="86"/>
        <v>0</v>
      </c>
      <c r="W259" s="233">
        <v>0</v>
      </c>
      <c r="X259" s="233">
        <v>0</v>
      </c>
      <c r="Y259" s="233">
        <v>0</v>
      </c>
      <c r="Z259" s="233">
        <v>17.52</v>
      </c>
      <c r="AA259" s="233"/>
      <c r="AB259" s="233"/>
      <c r="AC259" s="208"/>
      <c r="AD259" s="208">
        <v>169</v>
      </c>
      <c r="AE259" s="208">
        <v>701</v>
      </c>
      <c r="AF259" s="208">
        <v>24</v>
      </c>
      <c r="AG259" s="208">
        <v>102</v>
      </c>
      <c r="AH259" s="208">
        <v>0</v>
      </c>
      <c r="AI259" s="208">
        <v>1</v>
      </c>
      <c r="AJ259" s="209">
        <v>2024.03</v>
      </c>
      <c r="AK259" s="209">
        <v>2024.12</v>
      </c>
      <c r="AL259" s="322" t="s">
        <v>1234</v>
      </c>
      <c r="AM259" s="329" t="s">
        <v>1235</v>
      </c>
      <c r="AN259" s="208"/>
      <c r="AO259" s="208"/>
      <c r="AP259" s="233"/>
      <c r="AQ259" s="233"/>
      <c r="AR259" s="233"/>
      <c r="AS259" s="233"/>
      <c r="AT259" s="233"/>
      <c r="AU259" s="233"/>
      <c r="AV259" s="233"/>
      <c r="AW259" s="319"/>
      <c r="AX259" s="319"/>
      <c r="AY259" s="233"/>
      <c r="AZ259" s="311"/>
      <c r="BA259" s="319"/>
      <c r="BB259" s="233"/>
      <c r="BC259" s="312"/>
      <c r="BD259" s="319"/>
      <c r="BE259" s="233"/>
      <c r="BF259" s="233"/>
      <c r="BG259" s="233"/>
      <c r="BH259" s="233"/>
      <c r="BI259" s="233"/>
      <c r="BJ259" s="250"/>
      <c r="BK259" s="233"/>
      <c r="BL259" s="250"/>
      <c r="BM259" s="250"/>
      <c r="BN259" s="233"/>
      <c r="BO259" s="233"/>
      <c r="BP259" s="306"/>
      <c r="BQ259" s="306"/>
      <c r="BR259" s="306"/>
      <c r="BS259" s="306"/>
    </row>
    <row r="260" s="291" customFormat="1" ht="69" customHeight="1" spans="1:71">
      <c r="A260" s="209"/>
      <c r="B260" s="209" t="s">
        <v>80</v>
      </c>
      <c r="C260" s="209" t="s">
        <v>194</v>
      </c>
      <c r="D260" s="327" t="s">
        <v>232</v>
      </c>
      <c r="E260" s="209"/>
      <c r="F260" s="209"/>
      <c r="G260" s="210" t="s">
        <v>1236</v>
      </c>
      <c r="H260" s="210" t="s">
        <v>1236</v>
      </c>
      <c r="I260" s="208" t="s">
        <v>135</v>
      </c>
      <c r="J260" s="208" t="s">
        <v>1102</v>
      </c>
      <c r="K260" s="208" t="s">
        <v>1102</v>
      </c>
      <c r="L260" s="209" t="s">
        <v>150</v>
      </c>
      <c r="M260" s="209" t="s">
        <v>87</v>
      </c>
      <c r="N260" s="209" t="s">
        <v>1103</v>
      </c>
      <c r="O260" s="323" t="s">
        <v>1237</v>
      </c>
      <c r="P260" s="209" t="s">
        <v>1238</v>
      </c>
      <c r="Q260" s="209">
        <v>1</v>
      </c>
      <c r="R260" s="208"/>
      <c r="S260" s="208">
        <v>2.61</v>
      </c>
      <c r="T260" s="208" t="s">
        <v>91</v>
      </c>
      <c r="U260" s="208">
        <f t="shared" si="85"/>
        <v>2.61</v>
      </c>
      <c r="V260" s="208">
        <f t="shared" si="86"/>
        <v>0</v>
      </c>
      <c r="W260" s="233">
        <v>0</v>
      </c>
      <c r="X260" s="233">
        <v>0</v>
      </c>
      <c r="Y260" s="233">
        <v>0</v>
      </c>
      <c r="Z260" s="233">
        <v>2.61</v>
      </c>
      <c r="AA260" s="233"/>
      <c r="AB260" s="233"/>
      <c r="AC260" s="208"/>
      <c r="AD260" s="208">
        <v>117</v>
      </c>
      <c r="AE260" s="208">
        <v>502</v>
      </c>
      <c r="AF260" s="208">
        <v>14</v>
      </c>
      <c r="AG260" s="208">
        <v>55</v>
      </c>
      <c r="AH260" s="208">
        <v>0</v>
      </c>
      <c r="AI260" s="208">
        <v>1</v>
      </c>
      <c r="AJ260" s="209">
        <v>2024.04</v>
      </c>
      <c r="AK260" s="209">
        <v>2024.12</v>
      </c>
      <c r="AL260" s="322" t="s">
        <v>1239</v>
      </c>
      <c r="AM260" s="329" t="s">
        <v>1240</v>
      </c>
      <c r="AN260" s="208"/>
      <c r="AO260" s="208"/>
      <c r="AP260" s="233"/>
      <c r="AQ260" s="233"/>
      <c r="AR260" s="233"/>
      <c r="AS260" s="233"/>
      <c r="AT260" s="233"/>
      <c r="AU260" s="233"/>
      <c r="AV260" s="233"/>
      <c r="AW260" s="319"/>
      <c r="AX260" s="319"/>
      <c r="AY260" s="233"/>
      <c r="AZ260" s="311"/>
      <c r="BA260" s="319"/>
      <c r="BB260" s="233"/>
      <c r="BC260" s="312"/>
      <c r="BD260" s="319"/>
      <c r="BE260" s="233"/>
      <c r="BF260" s="233"/>
      <c r="BG260" s="233"/>
      <c r="BH260" s="233"/>
      <c r="BI260" s="233"/>
      <c r="BJ260" s="250"/>
      <c r="BK260" s="233"/>
      <c r="BL260" s="250"/>
      <c r="BM260" s="250"/>
      <c r="BN260" s="233"/>
      <c r="BO260" s="233"/>
      <c r="BP260" s="306"/>
      <c r="BQ260" s="306"/>
      <c r="BR260" s="306"/>
      <c r="BS260" s="306"/>
    </row>
    <row r="261" s="291" customFormat="1" ht="69" customHeight="1" spans="1:71">
      <c r="A261" s="209"/>
      <c r="B261" s="209" t="s">
        <v>80</v>
      </c>
      <c r="C261" s="209" t="s">
        <v>194</v>
      </c>
      <c r="D261" s="327" t="s">
        <v>232</v>
      </c>
      <c r="E261" s="209"/>
      <c r="F261" s="209"/>
      <c r="G261" s="210" t="s">
        <v>1241</v>
      </c>
      <c r="H261" s="210" t="s">
        <v>1241</v>
      </c>
      <c r="I261" s="208" t="s">
        <v>135</v>
      </c>
      <c r="J261" s="208" t="s">
        <v>1102</v>
      </c>
      <c r="K261" s="208" t="s">
        <v>1102</v>
      </c>
      <c r="L261" s="209" t="s">
        <v>150</v>
      </c>
      <c r="M261" s="209" t="s">
        <v>87</v>
      </c>
      <c r="N261" s="209" t="s">
        <v>1103</v>
      </c>
      <c r="O261" s="323" t="s">
        <v>1242</v>
      </c>
      <c r="P261" s="209" t="s">
        <v>1243</v>
      </c>
      <c r="Q261" s="209">
        <v>1</v>
      </c>
      <c r="R261" s="208"/>
      <c r="S261" s="208">
        <v>2.617003</v>
      </c>
      <c r="T261" s="208" t="s">
        <v>91</v>
      </c>
      <c r="U261" s="208">
        <f t="shared" si="85"/>
        <v>2.617003</v>
      </c>
      <c r="V261" s="208">
        <f t="shared" si="86"/>
        <v>0</v>
      </c>
      <c r="W261" s="233">
        <v>0</v>
      </c>
      <c r="X261" s="233">
        <v>0</v>
      </c>
      <c r="Y261" s="233">
        <v>0</v>
      </c>
      <c r="Z261" s="233">
        <v>2.617003</v>
      </c>
      <c r="AA261" s="233"/>
      <c r="AB261" s="233"/>
      <c r="AC261" s="208"/>
      <c r="AD261" s="208">
        <v>36</v>
      </c>
      <c r="AE261" s="208">
        <v>140</v>
      </c>
      <c r="AF261" s="208">
        <v>5</v>
      </c>
      <c r="AG261" s="208">
        <v>20</v>
      </c>
      <c r="AH261" s="208">
        <v>0</v>
      </c>
      <c r="AI261" s="208">
        <v>1</v>
      </c>
      <c r="AJ261" s="209">
        <v>2024.04</v>
      </c>
      <c r="AK261" s="209">
        <v>2024.12</v>
      </c>
      <c r="AL261" s="322" t="s">
        <v>1244</v>
      </c>
      <c r="AM261" s="329" t="s">
        <v>1245</v>
      </c>
      <c r="AN261" s="208"/>
      <c r="AO261" s="208"/>
      <c r="AP261" s="233"/>
      <c r="AQ261" s="233"/>
      <c r="AR261" s="233"/>
      <c r="AS261" s="233"/>
      <c r="AT261" s="233"/>
      <c r="AU261" s="233"/>
      <c r="AV261" s="233"/>
      <c r="AW261" s="319"/>
      <c r="AX261" s="319"/>
      <c r="AY261" s="233"/>
      <c r="AZ261" s="311"/>
      <c r="BA261" s="319"/>
      <c r="BB261" s="233"/>
      <c r="BC261" s="312"/>
      <c r="BD261" s="319"/>
      <c r="BE261" s="233"/>
      <c r="BF261" s="233"/>
      <c r="BG261" s="233"/>
      <c r="BH261" s="233"/>
      <c r="BI261" s="233"/>
      <c r="BJ261" s="250"/>
      <c r="BK261" s="233"/>
      <c r="BL261" s="250"/>
      <c r="BM261" s="250"/>
      <c r="BN261" s="233"/>
      <c r="BO261" s="233"/>
      <c r="BP261" s="306"/>
      <c r="BQ261" s="306"/>
      <c r="BR261" s="306"/>
      <c r="BS261" s="306"/>
    </row>
    <row r="262" s="291" customFormat="1" ht="69" customHeight="1" spans="1:71">
      <c r="A262" s="209"/>
      <c r="B262" s="209" t="s">
        <v>80</v>
      </c>
      <c r="C262" s="209" t="s">
        <v>321</v>
      </c>
      <c r="D262" s="327" t="s">
        <v>1246</v>
      </c>
      <c r="E262" s="209"/>
      <c r="F262" s="209"/>
      <c r="G262" s="210" t="s">
        <v>1247</v>
      </c>
      <c r="H262" s="210" t="s">
        <v>1247</v>
      </c>
      <c r="I262" s="208" t="s">
        <v>135</v>
      </c>
      <c r="J262" s="208" t="s">
        <v>1102</v>
      </c>
      <c r="K262" s="208" t="s">
        <v>1102</v>
      </c>
      <c r="L262" s="209" t="s">
        <v>150</v>
      </c>
      <c r="M262" s="209" t="s">
        <v>87</v>
      </c>
      <c r="N262" s="209" t="s">
        <v>1103</v>
      </c>
      <c r="O262" s="323" t="s">
        <v>1248</v>
      </c>
      <c r="P262" s="209" t="s">
        <v>1249</v>
      </c>
      <c r="Q262" s="209">
        <v>1</v>
      </c>
      <c r="R262" s="208"/>
      <c r="S262" s="208">
        <v>2.69</v>
      </c>
      <c r="T262" s="208" t="s">
        <v>91</v>
      </c>
      <c r="U262" s="208">
        <f t="shared" si="85"/>
        <v>2.69</v>
      </c>
      <c r="V262" s="208">
        <f t="shared" si="86"/>
        <v>0</v>
      </c>
      <c r="W262" s="233">
        <v>0</v>
      </c>
      <c r="X262" s="233">
        <v>0</v>
      </c>
      <c r="Y262" s="233">
        <v>0</v>
      </c>
      <c r="Z262" s="233">
        <v>2.69</v>
      </c>
      <c r="AA262" s="233"/>
      <c r="AB262" s="233"/>
      <c r="AC262" s="208"/>
      <c r="AD262" s="208">
        <v>125</v>
      </c>
      <c r="AE262" s="208">
        <v>549</v>
      </c>
      <c r="AF262" s="208">
        <v>14</v>
      </c>
      <c r="AG262" s="208">
        <v>64</v>
      </c>
      <c r="AH262" s="208">
        <v>0</v>
      </c>
      <c r="AI262" s="208">
        <v>1</v>
      </c>
      <c r="AJ262" s="209">
        <v>2024.04</v>
      </c>
      <c r="AK262" s="209">
        <v>2024.12</v>
      </c>
      <c r="AL262" s="322" t="s">
        <v>1250</v>
      </c>
      <c r="AM262" s="329" t="s">
        <v>1251</v>
      </c>
      <c r="AN262" s="208"/>
      <c r="AO262" s="208"/>
      <c r="AP262" s="233"/>
      <c r="AQ262" s="233"/>
      <c r="AR262" s="233"/>
      <c r="AS262" s="233"/>
      <c r="AT262" s="233"/>
      <c r="AU262" s="233"/>
      <c r="AV262" s="233"/>
      <c r="AW262" s="319"/>
      <c r="AX262" s="319"/>
      <c r="AY262" s="233"/>
      <c r="AZ262" s="311"/>
      <c r="BA262" s="319"/>
      <c r="BB262" s="233"/>
      <c r="BC262" s="312"/>
      <c r="BD262" s="319"/>
      <c r="BE262" s="233"/>
      <c r="BF262" s="233"/>
      <c r="BG262" s="233"/>
      <c r="BH262" s="233"/>
      <c r="BI262" s="233"/>
      <c r="BJ262" s="250"/>
      <c r="BK262" s="233"/>
      <c r="BL262" s="250"/>
      <c r="BM262" s="250"/>
      <c r="BN262" s="233"/>
      <c r="BO262" s="233"/>
      <c r="BP262" s="306"/>
      <c r="BQ262" s="306"/>
      <c r="BR262" s="306"/>
      <c r="BS262" s="306"/>
    </row>
    <row r="263" s="291" customFormat="1" ht="69" customHeight="1" spans="1:71">
      <c r="A263" s="209"/>
      <c r="B263" s="209" t="s">
        <v>80</v>
      </c>
      <c r="C263" s="209" t="s">
        <v>321</v>
      </c>
      <c r="D263" s="327" t="s">
        <v>1252</v>
      </c>
      <c r="E263" s="209"/>
      <c r="F263" s="209"/>
      <c r="G263" s="210" t="s">
        <v>1253</v>
      </c>
      <c r="H263" s="210" t="s">
        <v>1253</v>
      </c>
      <c r="I263" s="208" t="s">
        <v>135</v>
      </c>
      <c r="J263" s="208" t="s">
        <v>1102</v>
      </c>
      <c r="K263" s="208" t="s">
        <v>1102</v>
      </c>
      <c r="L263" s="209" t="s">
        <v>150</v>
      </c>
      <c r="M263" s="209" t="s">
        <v>87</v>
      </c>
      <c r="N263" s="209" t="s">
        <v>1103</v>
      </c>
      <c r="O263" s="323" t="s">
        <v>1254</v>
      </c>
      <c r="P263" s="209" t="s">
        <v>1255</v>
      </c>
      <c r="Q263" s="209">
        <v>1</v>
      </c>
      <c r="R263" s="208"/>
      <c r="S263" s="208">
        <v>1.67</v>
      </c>
      <c r="T263" s="208" t="s">
        <v>91</v>
      </c>
      <c r="U263" s="208">
        <f t="shared" si="85"/>
        <v>1.67</v>
      </c>
      <c r="V263" s="208">
        <f t="shared" si="86"/>
        <v>0</v>
      </c>
      <c r="W263" s="233">
        <v>0</v>
      </c>
      <c r="X263" s="233">
        <v>0</v>
      </c>
      <c r="Y263" s="233">
        <v>0</v>
      </c>
      <c r="Z263" s="233">
        <v>1.67</v>
      </c>
      <c r="AA263" s="233"/>
      <c r="AB263" s="233"/>
      <c r="AC263" s="208"/>
      <c r="AD263" s="208">
        <v>46</v>
      </c>
      <c r="AE263" s="208">
        <v>238</v>
      </c>
      <c r="AF263" s="208">
        <v>12</v>
      </c>
      <c r="AG263" s="208">
        <v>49</v>
      </c>
      <c r="AH263" s="208">
        <v>1</v>
      </c>
      <c r="AI263" s="208">
        <v>0</v>
      </c>
      <c r="AJ263" s="209">
        <v>2024.03</v>
      </c>
      <c r="AK263" s="209">
        <v>2024.12</v>
      </c>
      <c r="AL263" s="322" t="s">
        <v>1256</v>
      </c>
      <c r="AM263" s="329" t="s">
        <v>1257</v>
      </c>
      <c r="AN263" s="208"/>
      <c r="AO263" s="208"/>
      <c r="AP263" s="233"/>
      <c r="AQ263" s="233"/>
      <c r="AR263" s="233"/>
      <c r="AS263" s="233"/>
      <c r="AT263" s="233"/>
      <c r="AU263" s="233"/>
      <c r="AV263" s="233"/>
      <c r="AW263" s="319"/>
      <c r="AX263" s="319"/>
      <c r="AY263" s="233"/>
      <c r="AZ263" s="311"/>
      <c r="BA263" s="319"/>
      <c r="BB263" s="233"/>
      <c r="BC263" s="312"/>
      <c r="BD263" s="319"/>
      <c r="BE263" s="233"/>
      <c r="BF263" s="233"/>
      <c r="BG263" s="233"/>
      <c r="BH263" s="233"/>
      <c r="BI263" s="233"/>
      <c r="BJ263" s="250"/>
      <c r="BK263" s="233"/>
      <c r="BL263" s="250"/>
      <c r="BM263" s="250"/>
      <c r="BN263" s="233"/>
      <c r="BO263" s="233"/>
      <c r="BP263" s="306"/>
      <c r="BQ263" s="306"/>
      <c r="BR263" s="306"/>
      <c r="BS263" s="306"/>
    </row>
    <row r="264" s="291" customFormat="1" ht="69" customHeight="1" spans="1:71">
      <c r="A264" s="209"/>
      <c r="B264" s="209" t="s">
        <v>80</v>
      </c>
      <c r="C264" s="209" t="s">
        <v>321</v>
      </c>
      <c r="D264" s="327" t="s">
        <v>1252</v>
      </c>
      <c r="E264" s="209"/>
      <c r="F264" s="209"/>
      <c r="G264" s="210" t="s">
        <v>1258</v>
      </c>
      <c r="H264" s="210" t="s">
        <v>1258</v>
      </c>
      <c r="I264" s="208" t="s">
        <v>135</v>
      </c>
      <c r="J264" s="208" t="s">
        <v>1102</v>
      </c>
      <c r="K264" s="208" t="s">
        <v>1102</v>
      </c>
      <c r="L264" s="209" t="s">
        <v>150</v>
      </c>
      <c r="M264" s="209" t="s">
        <v>87</v>
      </c>
      <c r="N264" s="209" t="s">
        <v>1103</v>
      </c>
      <c r="O264" s="323" t="s">
        <v>1259</v>
      </c>
      <c r="P264" s="209" t="s">
        <v>1260</v>
      </c>
      <c r="Q264" s="209">
        <v>1</v>
      </c>
      <c r="R264" s="208"/>
      <c r="S264" s="208">
        <v>7.74</v>
      </c>
      <c r="T264" s="208" t="s">
        <v>91</v>
      </c>
      <c r="U264" s="208">
        <f t="shared" si="85"/>
        <v>7.74</v>
      </c>
      <c r="V264" s="208">
        <f t="shared" si="86"/>
        <v>0</v>
      </c>
      <c r="W264" s="233">
        <v>0</v>
      </c>
      <c r="X264" s="233">
        <v>0</v>
      </c>
      <c r="Y264" s="233">
        <v>0</v>
      </c>
      <c r="Z264" s="233">
        <v>7.74</v>
      </c>
      <c r="AA264" s="233"/>
      <c r="AB264" s="233"/>
      <c r="AC264" s="208"/>
      <c r="AD264" s="208">
        <v>22</v>
      </c>
      <c r="AE264" s="208">
        <v>185</v>
      </c>
      <c r="AF264" s="208">
        <v>10</v>
      </c>
      <c r="AG264" s="208">
        <v>44</v>
      </c>
      <c r="AH264" s="208">
        <v>1</v>
      </c>
      <c r="AI264" s="208">
        <v>0</v>
      </c>
      <c r="AJ264" s="209">
        <v>2024.04</v>
      </c>
      <c r="AK264" s="209">
        <v>2024.12</v>
      </c>
      <c r="AL264" s="322" t="s">
        <v>1261</v>
      </c>
      <c r="AM264" s="329" t="s">
        <v>1262</v>
      </c>
      <c r="AN264" s="208"/>
      <c r="AO264" s="208"/>
      <c r="AP264" s="233"/>
      <c r="AQ264" s="233"/>
      <c r="AR264" s="233"/>
      <c r="AS264" s="233"/>
      <c r="AT264" s="233"/>
      <c r="AU264" s="233"/>
      <c r="AV264" s="233"/>
      <c r="AW264" s="319"/>
      <c r="AX264" s="319"/>
      <c r="AY264" s="233"/>
      <c r="AZ264" s="311"/>
      <c r="BA264" s="319"/>
      <c r="BB264" s="233"/>
      <c r="BC264" s="312"/>
      <c r="BD264" s="319"/>
      <c r="BE264" s="233"/>
      <c r="BF264" s="233"/>
      <c r="BG264" s="233"/>
      <c r="BH264" s="233"/>
      <c r="BI264" s="233"/>
      <c r="BJ264" s="250"/>
      <c r="BK264" s="233"/>
      <c r="BL264" s="250"/>
      <c r="BM264" s="250"/>
      <c r="BN264" s="233"/>
      <c r="BO264" s="233"/>
      <c r="BP264" s="306"/>
      <c r="BQ264" s="306"/>
      <c r="BR264" s="306"/>
      <c r="BS264" s="306"/>
    </row>
    <row r="265" s="291" customFormat="1" ht="69" customHeight="1" spans="1:71">
      <c r="A265" s="209"/>
      <c r="B265" s="209" t="s">
        <v>80</v>
      </c>
      <c r="C265" s="209" t="s">
        <v>398</v>
      </c>
      <c r="D265" s="327" t="s">
        <v>423</v>
      </c>
      <c r="E265" s="209"/>
      <c r="F265" s="209"/>
      <c r="G265" s="210" t="s">
        <v>1263</v>
      </c>
      <c r="H265" s="210" t="s">
        <v>1263</v>
      </c>
      <c r="I265" s="208" t="s">
        <v>135</v>
      </c>
      <c r="J265" s="208" t="s">
        <v>1102</v>
      </c>
      <c r="K265" s="208" t="s">
        <v>1102</v>
      </c>
      <c r="L265" s="209" t="s">
        <v>150</v>
      </c>
      <c r="M265" s="209" t="s">
        <v>87</v>
      </c>
      <c r="N265" s="209" t="s">
        <v>1103</v>
      </c>
      <c r="O265" s="323" t="s">
        <v>1264</v>
      </c>
      <c r="P265" s="209" t="s">
        <v>1265</v>
      </c>
      <c r="Q265" s="209">
        <v>1</v>
      </c>
      <c r="R265" s="208"/>
      <c r="S265" s="208">
        <v>2.81</v>
      </c>
      <c r="T265" s="208" t="s">
        <v>91</v>
      </c>
      <c r="U265" s="208">
        <f t="shared" si="85"/>
        <v>2.81</v>
      </c>
      <c r="V265" s="208">
        <f t="shared" si="86"/>
        <v>0</v>
      </c>
      <c r="W265" s="233">
        <v>0</v>
      </c>
      <c r="X265" s="233">
        <v>0</v>
      </c>
      <c r="Y265" s="233">
        <v>0</v>
      </c>
      <c r="Z265" s="233">
        <v>2.81</v>
      </c>
      <c r="AA265" s="233"/>
      <c r="AB265" s="233"/>
      <c r="AC265" s="208"/>
      <c r="AD265" s="208">
        <v>51</v>
      </c>
      <c r="AE265" s="208">
        <v>242</v>
      </c>
      <c r="AF265" s="208">
        <v>19</v>
      </c>
      <c r="AG265" s="208">
        <v>68</v>
      </c>
      <c r="AH265" s="208">
        <v>0</v>
      </c>
      <c r="AI265" s="208">
        <v>1</v>
      </c>
      <c r="AJ265" s="209">
        <v>2024.03</v>
      </c>
      <c r="AK265" s="209">
        <v>2024.12</v>
      </c>
      <c r="AL265" s="322" t="s">
        <v>1266</v>
      </c>
      <c r="AM265" s="329" t="s">
        <v>1267</v>
      </c>
      <c r="AN265" s="208"/>
      <c r="AO265" s="208"/>
      <c r="AP265" s="233"/>
      <c r="AQ265" s="233"/>
      <c r="AR265" s="233"/>
      <c r="AS265" s="233"/>
      <c r="AT265" s="233"/>
      <c r="AU265" s="233"/>
      <c r="AV265" s="233"/>
      <c r="AW265" s="319"/>
      <c r="AX265" s="319"/>
      <c r="AY265" s="233"/>
      <c r="AZ265" s="311"/>
      <c r="BA265" s="319"/>
      <c r="BB265" s="233"/>
      <c r="BC265" s="312"/>
      <c r="BD265" s="319"/>
      <c r="BE265" s="233"/>
      <c r="BF265" s="233"/>
      <c r="BG265" s="233"/>
      <c r="BH265" s="233"/>
      <c r="BI265" s="233"/>
      <c r="BJ265" s="250"/>
      <c r="BK265" s="233"/>
      <c r="BL265" s="250"/>
      <c r="BM265" s="250"/>
      <c r="BN265" s="233"/>
      <c r="BO265" s="233"/>
      <c r="BP265" s="306"/>
      <c r="BQ265" s="306"/>
      <c r="BR265" s="306"/>
      <c r="BS265" s="306"/>
    </row>
    <row r="266" s="291" customFormat="1" ht="69" customHeight="1" spans="1:71">
      <c r="A266" s="209"/>
      <c r="B266" s="209" t="s">
        <v>80</v>
      </c>
      <c r="C266" s="209" t="s">
        <v>398</v>
      </c>
      <c r="D266" s="327" t="s">
        <v>412</v>
      </c>
      <c r="E266" s="209"/>
      <c r="F266" s="209"/>
      <c r="G266" s="210" t="s">
        <v>1268</v>
      </c>
      <c r="H266" s="210" t="s">
        <v>1268</v>
      </c>
      <c r="I266" s="208" t="s">
        <v>135</v>
      </c>
      <c r="J266" s="208" t="s">
        <v>1102</v>
      </c>
      <c r="K266" s="208" t="s">
        <v>1102</v>
      </c>
      <c r="L266" s="209" t="s">
        <v>150</v>
      </c>
      <c r="M266" s="209" t="s">
        <v>87</v>
      </c>
      <c r="N266" s="209" t="s">
        <v>1103</v>
      </c>
      <c r="O266" s="323" t="s">
        <v>1269</v>
      </c>
      <c r="P266" s="209" t="s">
        <v>1270</v>
      </c>
      <c r="Q266" s="209">
        <v>1</v>
      </c>
      <c r="R266" s="208"/>
      <c r="S266" s="208">
        <v>6.32</v>
      </c>
      <c r="T266" s="208" t="s">
        <v>91</v>
      </c>
      <c r="U266" s="208">
        <f t="shared" si="85"/>
        <v>6.32</v>
      </c>
      <c r="V266" s="208">
        <f t="shared" si="86"/>
        <v>0</v>
      </c>
      <c r="W266" s="233">
        <v>0</v>
      </c>
      <c r="X266" s="233">
        <v>0</v>
      </c>
      <c r="Y266" s="233">
        <v>0</v>
      </c>
      <c r="Z266" s="233">
        <v>6.32</v>
      </c>
      <c r="AA266" s="233"/>
      <c r="AB266" s="233"/>
      <c r="AC266" s="208"/>
      <c r="AD266" s="208">
        <v>242</v>
      </c>
      <c r="AE266" s="208">
        <v>897</v>
      </c>
      <c r="AF266" s="208">
        <v>24</v>
      </c>
      <c r="AG266" s="208">
        <v>79</v>
      </c>
      <c r="AH266" s="208">
        <v>0</v>
      </c>
      <c r="AI266" s="208">
        <v>1</v>
      </c>
      <c r="AJ266" s="209">
        <v>2024.04</v>
      </c>
      <c r="AK266" s="209">
        <v>2024.12</v>
      </c>
      <c r="AL266" s="322" t="s">
        <v>1271</v>
      </c>
      <c r="AM266" s="329" t="s">
        <v>1272</v>
      </c>
      <c r="AN266" s="208"/>
      <c r="AO266" s="208"/>
      <c r="AP266" s="233"/>
      <c r="AQ266" s="233"/>
      <c r="AR266" s="233"/>
      <c r="AS266" s="233"/>
      <c r="AT266" s="233"/>
      <c r="AU266" s="233"/>
      <c r="AV266" s="233"/>
      <c r="AW266" s="319"/>
      <c r="AX266" s="319"/>
      <c r="AY266" s="233"/>
      <c r="AZ266" s="311"/>
      <c r="BA266" s="319"/>
      <c r="BB266" s="233"/>
      <c r="BC266" s="312"/>
      <c r="BD266" s="319"/>
      <c r="BE266" s="233"/>
      <c r="BF266" s="233"/>
      <c r="BG266" s="233"/>
      <c r="BH266" s="233"/>
      <c r="BI266" s="233"/>
      <c r="BJ266" s="250"/>
      <c r="BK266" s="233"/>
      <c r="BL266" s="250"/>
      <c r="BM266" s="250"/>
      <c r="BN266" s="233"/>
      <c r="BO266" s="233"/>
      <c r="BP266" s="306"/>
      <c r="BQ266" s="306"/>
      <c r="BR266" s="306"/>
      <c r="BS266" s="306"/>
    </row>
    <row r="267" s="291" customFormat="1" ht="69" customHeight="1" spans="1:71">
      <c r="A267" s="209"/>
      <c r="B267" s="209" t="s">
        <v>80</v>
      </c>
      <c r="C267" s="209" t="s">
        <v>398</v>
      </c>
      <c r="D267" s="327" t="s">
        <v>935</v>
      </c>
      <c r="E267" s="209"/>
      <c r="F267" s="209"/>
      <c r="G267" s="210" t="s">
        <v>1273</v>
      </c>
      <c r="H267" s="210" t="s">
        <v>1273</v>
      </c>
      <c r="I267" s="208" t="s">
        <v>135</v>
      </c>
      <c r="J267" s="208" t="s">
        <v>1102</v>
      </c>
      <c r="K267" s="208" t="s">
        <v>1102</v>
      </c>
      <c r="L267" s="209" t="s">
        <v>150</v>
      </c>
      <c r="M267" s="209" t="s">
        <v>87</v>
      </c>
      <c r="N267" s="209" t="s">
        <v>1103</v>
      </c>
      <c r="O267" s="323" t="s">
        <v>1181</v>
      </c>
      <c r="P267" s="209" t="s">
        <v>1274</v>
      </c>
      <c r="Q267" s="209">
        <v>1</v>
      </c>
      <c r="R267" s="208"/>
      <c r="S267" s="208">
        <v>6.82</v>
      </c>
      <c r="T267" s="208" t="s">
        <v>91</v>
      </c>
      <c r="U267" s="208">
        <f t="shared" si="85"/>
        <v>6.82</v>
      </c>
      <c r="V267" s="208">
        <f t="shared" si="86"/>
        <v>0</v>
      </c>
      <c r="W267" s="233">
        <v>0</v>
      </c>
      <c r="X267" s="233">
        <v>0</v>
      </c>
      <c r="Y267" s="233">
        <v>0</v>
      </c>
      <c r="Z267" s="233">
        <v>6.82</v>
      </c>
      <c r="AA267" s="233"/>
      <c r="AB267" s="233"/>
      <c r="AC267" s="208"/>
      <c r="AD267" s="208">
        <v>34</v>
      </c>
      <c r="AE267" s="208">
        <v>149</v>
      </c>
      <c r="AF267" s="208">
        <v>11</v>
      </c>
      <c r="AG267" s="208">
        <v>45</v>
      </c>
      <c r="AH267" s="208">
        <v>1</v>
      </c>
      <c r="AI267" s="208"/>
      <c r="AJ267" s="209">
        <v>2024.03</v>
      </c>
      <c r="AK267" s="209">
        <v>2024.12</v>
      </c>
      <c r="AL267" s="322" t="s">
        <v>1275</v>
      </c>
      <c r="AM267" s="329" t="s">
        <v>1276</v>
      </c>
      <c r="AN267" s="208"/>
      <c r="AO267" s="208"/>
      <c r="AP267" s="233"/>
      <c r="AQ267" s="233"/>
      <c r="AR267" s="233"/>
      <c r="AS267" s="233"/>
      <c r="AT267" s="233"/>
      <c r="AU267" s="233"/>
      <c r="AV267" s="233"/>
      <c r="AW267" s="319"/>
      <c r="AX267" s="319"/>
      <c r="AY267" s="233"/>
      <c r="AZ267" s="311"/>
      <c r="BA267" s="319"/>
      <c r="BB267" s="233"/>
      <c r="BC267" s="312"/>
      <c r="BD267" s="319"/>
      <c r="BE267" s="233"/>
      <c r="BF267" s="233"/>
      <c r="BG267" s="233"/>
      <c r="BH267" s="233"/>
      <c r="BI267" s="233"/>
      <c r="BJ267" s="250"/>
      <c r="BK267" s="233"/>
      <c r="BL267" s="250"/>
      <c r="BM267" s="250"/>
      <c r="BN267" s="233"/>
      <c r="BO267" s="233"/>
      <c r="BP267" s="306"/>
      <c r="BQ267" s="306"/>
      <c r="BR267" s="306"/>
      <c r="BS267" s="306"/>
    </row>
    <row r="268" s="291" customFormat="1" ht="69" customHeight="1" spans="1:71">
      <c r="A268" s="209"/>
      <c r="B268" s="209" t="s">
        <v>80</v>
      </c>
      <c r="C268" s="209" t="s">
        <v>435</v>
      </c>
      <c r="D268" s="327" t="s">
        <v>670</v>
      </c>
      <c r="E268" s="209"/>
      <c r="F268" s="209"/>
      <c r="G268" s="210" t="s">
        <v>1277</v>
      </c>
      <c r="H268" s="210" t="s">
        <v>1277</v>
      </c>
      <c r="I268" s="208" t="s">
        <v>135</v>
      </c>
      <c r="J268" s="208" t="s">
        <v>1102</v>
      </c>
      <c r="K268" s="208" t="s">
        <v>1102</v>
      </c>
      <c r="L268" s="209" t="s">
        <v>150</v>
      </c>
      <c r="M268" s="209" t="s">
        <v>87</v>
      </c>
      <c r="N268" s="209" t="s">
        <v>1103</v>
      </c>
      <c r="O268" s="323" t="s">
        <v>1278</v>
      </c>
      <c r="P268" s="209" t="s">
        <v>1279</v>
      </c>
      <c r="Q268" s="209">
        <v>1</v>
      </c>
      <c r="R268" s="208"/>
      <c r="S268" s="208">
        <v>5.84</v>
      </c>
      <c r="T268" s="208" t="s">
        <v>91</v>
      </c>
      <c r="U268" s="208">
        <f t="shared" si="85"/>
        <v>5.84</v>
      </c>
      <c r="V268" s="208">
        <f t="shared" si="86"/>
        <v>0</v>
      </c>
      <c r="W268" s="233">
        <v>0</v>
      </c>
      <c r="X268" s="233">
        <v>0</v>
      </c>
      <c r="Y268" s="233">
        <v>0</v>
      </c>
      <c r="Z268" s="233">
        <v>5.84</v>
      </c>
      <c r="AA268" s="233"/>
      <c r="AB268" s="233"/>
      <c r="AC268" s="208"/>
      <c r="AD268" s="208">
        <v>93</v>
      </c>
      <c r="AE268" s="208">
        <v>425</v>
      </c>
      <c r="AF268" s="208">
        <v>25</v>
      </c>
      <c r="AG268" s="208">
        <v>103</v>
      </c>
      <c r="AH268" s="208">
        <v>1</v>
      </c>
      <c r="AI268" s="208">
        <v>0</v>
      </c>
      <c r="AJ268" s="209">
        <v>2024.04</v>
      </c>
      <c r="AK268" s="209">
        <v>2024.12</v>
      </c>
      <c r="AL268" s="322" t="s">
        <v>1280</v>
      </c>
      <c r="AM268" s="329" t="s">
        <v>1281</v>
      </c>
      <c r="AN268" s="208"/>
      <c r="AO268" s="208"/>
      <c r="AP268" s="233"/>
      <c r="AQ268" s="233"/>
      <c r="AR268" s="233"/>
      <c r="AS268" s="233"/>
      <c r="AT268" s="233"/>
      <c r="AU268" s="233"/>
      <c r="AV268" s="233"/>
      <c r="AW268" s="319"/>
      <c r="AX268" s="319"/>
      <c r="AY268" s="233"/>
      <c r="AZ268" s="311"/>
      <c r="BA268" s="319"/>
      <c r="BB268" s="233"/>
      <c r="BC268" s="312"/>
      <c r="BD268" s="319"/>
      <c r="BE268" s="233"/>
      <c r="BF268" s="233"/>
      <c r="BG268" s="233"/>
      <c r="BH268" s="233"/>
      <c r="BI268" s="233"/>
      <c r="BJ268" s="250"/>
      <c r="BK268" s="233"/>
      <c r="BL268" s="250"/>
      <c r="BM268" s="250"/>
      <c r="BN268" s="233"/>
      <c r="BO268" s="233"/>
      <c r="BP268" s="306"/>
      <c r="BQ268" s="306"/>
      <c r="BR268" s="306"/>
      <c r="BS268" s="306"/>
    </row>
    <row r="269" s="291" customFormat="1" ht="69" customHeight="1" spans="1:71">
      <c r="A269" s="209"/>
      <c r="B269" s="209" t="s">
        <v>80</v>
      </c>
      <c r="C269" s="209" t="s">
        <v>435</v>
      </c>
      <c r="D269" s="327" t="s">
        <v>444</v>
      </c>
      <c r="E269" s="209"/>
      <c r="F269" s="209"/>
      <c r="G269" s="210" t="s">
        <v>1282</v>
      </c>
      <c r="H269" s="210" t="s">
        <v>1282</v>
      </c>
      <c r="I269" s="208" t="s">
        <v>135</v>
      </c>
      <c r="J269" s="208" t="s">
        <v>1102</v>
      </c>
      <c r="K269" s="208" t="s">
        <v>1102</v>
      </c>
      <c r="L269" s="209" t="s">
        <v>150</v>
      </c>
      <c r="M269" s="209" t="s">
        <v>87</v>
      </c>
      <c r="N269" s="209" t="s">
        <v>1103</v>
      </c>
      <c r="O269" s="323" t="s">
        <v>1283</v>
      </c>
      <c r="P269" s="209" t="s">
        <v>1284</v>
      </c>
      <c r="Q269" s="209">
        <v>1</v>
      </c>
      <c r="R269" s="208"/>
      <c r="S269" s="208">
        <v>2.1766</v>
      </c>
      <c r="T269" s="208" t="s">
        <v>91</v>
      </c>
      <c r="U269" s="208">
        <f t="shared" si="85"/>
        <v>2.1766</v>
      </c>
      <c r="V269" s="208">
        <f t="shared" si="86"/>
        <v>0</v>
      </c>
      <c r="W269" s="233">
        <v>0</v>
      </c>
      <c r="X269" s="233">
        <v>0</v>
      </c>
      <c r="Y269" s="233">
        <v>0</v>
      </c>
      <c r="Z269" s="233">
        <v>2.1766</v>
      </c>
      <c r="AA269" s="233"/>
      <c r="AB269" s="233"/>
      <c r="AC269" s="208"/>
      <c r="AD269" s="208">
        <v>84</v>
      </c>
      <c r="AE269" s="208">
        <v>376</v>
      </c>
      <c r="AF269" s="208">
        <v>32</v>
      </c>
      <c r="AG269" s="208">
        <v>127</v>
      </c>
      <c r="AH269" s="208">
        <v>1</v>
      </c>
      <c r="AI269" s="208"/>
      <c r="AJ269" s="209">
        <v>2024.03</v>
      </c>
      <c r="AK269" s="209">
        <v>2024.12</v>
      </c>
      <c r="AL269" s="322" t="s">
        <v>1285</v>
      </c>
      <c r="AM269" s="329" t="s">
        <v>1286</v>
      </c>
      <c r="AN269" s="208"/>
      <c r="AO269" s="208"/>
      <c r="AP269" s="233"/>
      <c r="AQ269" s="233"/>
      <c r="AR269" s="233"/>
      <c r="AS269" s="233"/>
      <c r="AT269" s="233"/>
      <c r="AU269" s="233"/>
      <c r="AV269" s="233"/>
      <c r="AW269" s="319"/>
      <c r="AX269" s="319"/>
      <c r="AY269" s="233"/>
      <c r="AZ269" s="311"/>
      <c r="BA269" s="319"/>
      <c r="BB269" s="233"/>
      <c r="BC269" s="312"/>
      <c r="BD269" s="319"/>
      <c r="BE269" s="233"/>
      <c r="BF269" s="233"/>
      <c r="BG269" s="233"/>
      <c r="BH269" s="233"/>
      <c r="BI269" s="233"/>
      <c r="BJ269" s="250"/>
      <c r="BK269" s="233"/>
      <c r="BL269" s="250"/>
      <c r="BM269" s="250"/>
      <c r="BN269" s="233"/>
      <c r="BO269" s="233"/>
      <c r="BP269" s="306"/>
      <c r="BQ269" s="306"/>
      <c r="BR269" s="306"/>
      <c r="BS269" s="306"/>
    </row>
    <row r="270" s="291" customFormat="1" ht="69" customHeight="1" spans="1:71">
      <c r="A270" s="209"/>
      <c r="B270" s="209" t="s">
        <v>80</v>
      </c>
      <c r="C270" s="209" t="s">
        <v>496</v>
      </c>
      <c r="D270" s="327" t="s">
        <v>522</v>
      </c>
      <c r="E270" s="209"/>
      <c r="F270" s="209"/>
      <c r="G270" s="210" t="s">
        <v>1287</v>
      </c>
      <c r="H270" s="210" t="s">
        <v>1287</v>
      </c>
      <c r="I270" s="208" t="s">
        <v>135</v>
      </c>
      <c r="J270" s="208" t="s">
        <v>1102</v>
      </c>
      <c r="K270" s="208" t="s">
        <v>1102</v>
      </c>
      <c r="L270" s="209" t="s">
        <v>150</v>
      </c>
      <c r="M270" s="209" t="s">
        <v>87</v>
      </c>
      <c r="N270" s="209" t="s">
        <v>1103</v>
      </c>
      <c r="O270" s="323" t="s">
        <v>1283</v>
      </c>
      <c r="P270" s="209" t="s">
        <v>1288</v>
      </c>
      <c r="Q270" s="209">
        <v>1</v>
      </c>
      <c r="R270" s="208"/>
      <c r="S270" s="208">
        <v>12.92</v>
      </c>
      <c r="T270" s="208" t="s">
        <v>91</v>
      </c>
      <c r="U270" s="208">
        <f t="shared" si="85"/>
        <v>12.92</v>
      </c>
      <c r="V270" s="208">
        <f t="shared" si="86"/>
        <v>0</v>
      </c>
      <c r="W270" s="233">
        <v>0</v>
      </c>
      <c r="X270" s="233">
        <v>0</v>
      </c>
      <c r="Y270" s="233">
        <v>0</v>
      </c>
      <c r="Z270" s="233">
        <v>12.92</v>
      </c>
      <c r="AA270" s="233"/>
      <c r="AB270" s="233"/>
      <c r="AC270" s="208"/>
      <c r="AD270" s="208">
        <v>62</v>
      </c>
      <c r="AE270" s="208">
        <v>313</v>
      </c>
      <c r="AF270" s="208">
        <v>36</v>
      </c>
      <c r="AG270" s="208">
        <v>162</v>
      </c>
      <c r="AH270" s="208">
        <v>1</v>
      </c>
      <c r="AI270" s="208">
        <v>0</v>
      </c>
      <c r="AJ270" s="209">
        <v>2024.03</v>
      </c>
      <c r="AK270" s="209">
        <v>2024.12</v>
      </c>
      <c r="AL270" s="322" t="s">
        <v>1289</v>
      </c>
      <c r="AM270" s="329" t="s">
        <v>1290</v>
      </c>
      <c r="AN270" s="208"/>
      <c r="AO270" s="208"/>
      <c r="AP270" s="233"/>
      <c r="AQ270" s="233"/>
      <c r="AR270" s="233"/>
      <c r="AS270" s="233"/>
      <c r="AT270" s="233"/>
      <c r="AU270" s="233"/>
      <c r="AV270" s="233"/>
      <c r="AW270" s="319"/>
      <c r="AX270" s="319"/>
      <c r="AY270" s="233"/>
      <c r="AZ270" s="311"/>
      <c r="BA270" s="319"/>
      <c r="BB270" s="233"/>
      <c r="BC270" s="312"/>
      <c r="BD270" s="319"/>
      <c r="BE270" s="233"/>
      <c r="BF270" s="233"/>
      <c r="BG270" s="233"/>
      <c r="BH270" s="233"/>
      <c r="BI270" s="233"/>
      <c r="BJ270" s="250"/>
      <c r="BK270" s="233"/>
      <c r="BL270" s="250"/>
      <c r="BM270" s="250"/>
      <c r="BN270" s="233"/>
      <c r="BO270" s="233"/>
      <c r="BP270" s="306"/>
      <c r="BQ270" s="306"/>
      <c r="BR270" s="306"/>
      <c r="BS270" s="306"/>
    </row>
    <row r="271" s="291" customFormat="1" ht="69" customHeight="1" spans="1:71">
      <c r="A271" s="209"/>
      <c r="B271" s="209" t="s">
        <v>80</v>
      </c>
      <c r="C271" s="209" t="s">
        <v>496</v>
      </c>
      <c r="D271" s="327" t="s">
        <v>522</v>
      </c>
      <c r="E271" s="209"/>
      <c r="F271" s="209"/>
      <c r="G271" s="210" t="s">
        <v>1291</v>
      </c>
      <c r="H271" s="210" t="s">
        <v>1291</v>
      </c>
      <c r="I271" s="208" t="s">
        <v>135</v>
      </c>
      <c r="J271" s="208" t="s">
        <v>1102</v>
      </c>
      <c r="K271" s="208" t="s">
        <v>1102</v>
      </c>
      <c r="L271" s="209" t="s">
        <v>150</v>
      </c>
      <c r="M271" s="209" t="s">
        <v>87</v>
      </c>
      <c r="N271" s="209" t="s">
        <v>1103</v>
      </c>
      <c r="O271" s="323" t="s">
        <v>1292</v>
      </c>
      <c r="P271" s="209" t="s">
        <v>1293</v>
      </c>
      <c r="Q271" s="209">
        <v>1</v>
      </c>
      <c r="R271" s="208"/>
      <c r="S271" s="208">
        <v>3.73</v>
      </c>
      <c r="T271" s="208" t="s">
        <v>91</v>
      </c>
      <c r="U271" s="208">
        <f t="shared" si="85"/>
        <v>3.73</v>
      </c>
      <c r="V271" s="208">
        <f t="shared" si="86"/>
        <v>0</v>
      </c>
      <c r="W271" s="233">
        <v>0</v>
      </c>
      <c r="X271" s="233">
        <v>0</v>
      </c>
      <c r="Y271" s="233">
        <v>0</v>
      </c>
      <c r="Z271" s="233">
        <v>3.73</v>
      </c>
      <c r="AA271" s="233"/>
      <c r="AB271" s="233"/>
      <c r="AC271" s="208"/>
      <c r="AD271" s="208">
        <v>41</v>
      </c>
      <c r="AE271" s="208">
        <v>182</v>
      </c>
      <c r="AF271" s="208">
        <v>33</v>
      </c>
      <c r="AG271" s="208">
        <v>148</v>
      </c>
      <c r="AH271" s="208">
        <v>1</v>
      </c>
      <c r="AI271" s="208">
        <v>0</v>
      </c>
      <c r="AJ271" s="209">
        <v>2024.04</v>
      </c>
      <c r="AK271" s="209">
        <v>2024.12</v>
      </c>
      <c r="AL271" s="322" t="s">
        <v>1294</v>
      </c>
      <c r="AM271" s="329" t="s">
        <v>1295</v>
      </c>
      <c r="AN271" s="208"/>
      <c r="AO271" s="208"/>
      <c r="AP271" s="233"/>
      <c r="AQ271" s="233"/>
      <c r="AR271" s="233"/>
      <c r="AS271" s="233"/>
      <c r="AT271" s="233"/>
      <c r="AU271" s="233"/>
      <c r="AV271" s="233"/>
      <c r="AW271" s="319"/>
      <c r="AX271" s="319"/>
      <c r="AY271" s="233"/>
      <c r="AZ271" s="311"/>
      <c r="BA271" s="319"/>
      <c r="BB271" s="233"/>
      <c r="BC271" s="312"/>
      <c r="BD271" s="319"/>
      <c r="BE271" s="233"/>
      <c r="BF271" s="233"/>
      <c r="BG271" s="233"/>
      <c r="BH271" s="233"/>
      <c r="BI271" s="233"/>
      <c r="BJ271" s="250"/>
      <c r="BK271" s="233"/>
      <c r="BL271" s="250"/>
      <c r="BM271" s="250"/>
      <c r="BN271" s="233"/>
      <c r="BO271" s="233"/>
      <c r="BP271" s="306"/>
      <c r="BQ271" s="306"/>
      <c r="BR271" s="306"/>
      <c r="BS271" s="306"/>
    </row>
    <row r="272" s="291" customFormat="1" ht="69" customHeight="1" spans="1:71">
      <c r="A272" s="209"/>
      <c r="B272" s="209" t="s">
        <v>80</v>
      </c>
      <c r="C272" s="209" t="s">
        <v>496</v>
      </c>
      <c r="D272" s="327" t="s">
        <v>742</v>
      </c>
      <c r="E272" s="209"/>
      <c r="F272" s="209"/>
      <c r="G272" s="210" t="s">
        <v>1296</v>
      </c>
      <c r="H272" s="210" t="s">
        <v>1296</v>
      </c>
      <c r="I272" s="208" t="s">
        <v>135</v>
      </c>
      <c r="J272" s="208" t="s">
        <v>1102</v>
      </c>
      <c r="K272" s="208" t="s">
        <v>1102</v>
      </c>
      <c r="L272" s="209" t="s">
        <v>150</v>
      </c>
      <c r="M272" s="209" t="s">
        <v>87</v>
      </c>
      <c r="N272" s="209" t="s">
        <v>1103</v>
      </c>
      <c r="O272" s="323" t="s">
        <v>1297</v>
      </c>
      <c r="P272" s="209" t="s">
        <v>1298</v>
      </c>
      <c r="Q272" s="209">
        <v>1</v>
      </c>
      <c r="R272" s="208"/>
      <c r="S272" s="208">
        <v>9.79</v>
      </c>
      <c r="T272" s="208" t="s">
        <v>91</v>
      </c>
      <c r="U272" s="208">
        <f t="shared" si="85"/>
        <v>9.79</v>
      </c>
      <c r="V272" s="208">
        <f t="shared" si="86"/>
        <v>0</v>
      </c>
      <c r="W272" s="233">
        <v>0</v>
      </c>
      <c r="X272" s="233">
        <v>0</v>
      </c>
      <c r="Y272" s="233">
        <v>0</v>
      </c>
      <c r="Z272" s="233">
        <v>9.79</v>
      </c>
      <c r="AA272" s="233"/>
      <c r="AB272" s="233"/>
      <c r="AC272" s="208"/>
      <c r="AD272" s="208">
        <v>78</v>
      </c>
      <c r="AE272" s="208">
        <v>286</v>
      </c>
      <c r="AF272" s="208">
        <v>27</v>
      </c>
      <c r="AG272" s="208">
        <v>120</v>
      </c>
      <c r="AH272" s="208">
        <v>0</v>
      </c>
      <c r="AI272" s="208">
        <v>1</v>
      </c>
      <c r="AJ272" s="209">
        <v>2024.04</v>
      </c>
      <c r="AK272" s="209">
        <v>2024.12</v>
      </c>
      <c r="AL272" s="322" t="s">
        <v>1299</v>
      </c>
      <c r="AM272" s="329" t="s">
        <v>1300</v>
      </c>
      <c r="AN272" s="208"/>
      <c r="AO272" s="208"/>
      <c r="AP272" s="233"/>
      <c r="AQ272" s="233"/>
      <c r="AR272" s="233"/>
      <c r="AS272" s="233"/>
      <c r="AT272" s="233"/>
      <c r="AU272" s="233"/>
      <c r="AV272" s="233"/>
      <c r="AW272" s="319"/>
      <c r="AX272" s="319"/>
      <c r="AY272" s="233"/>
      <c r="AZ272" s="311"/>
      <c r="BA272" s="319"/>
      <c r="BB272" s="233"/>
      <c r="BC272" s="312"/>
      <c r="BD272" s="319"/>
      <c r="BE272" s="233"/>
      <c r="BF272" s="233"/>
      <c r="BG272" s="233"/>
      <c r="BH272" s="233"/>
      <c r="BI272" s="233"/>
      <c r="BJ272" s="250"/>
      <c r="BK272" s="233"/>
      <c r="BL272" s="250"/>
      <c r="BM272" s="250"/>
      <c r="BN272" s="233"/>
      <c r="BO272" s="233"/>
      <c r="BP272" s="306"/>
      <c r="BQ272" s="306"/>
      <c r="BR272" s="306"/>
      <c r="BS272" s="306"/>
    </row>
    <row r="273" s="291" customFormat="1" ht="69" customHeight="1" spans="1:71">
      <c r="A273" s="209"/>
      <c r="B273" s="209" t="s">
        <v>80</v>
      </c>
      <c r="C273" s="209" t="s">
        <v>545</v>
      </c>
      <c r="D273" s="327" t="s">
        <v>555</v>
      </c>
      <c r="E273" s="209"/>
      <c r="F273" s="209"/>
      <c r="G273" s="210" t="s">
        <v>1301</v>
      </c>
      <c r="H273" s="210" t="s">
        <v>1301</v>
      </c>
      <c r="I273" s="208" t="s">
        <v>135</v>
      </c>
      <c r="J273" s="208" t="s">
        <v>1102</v>
      </c>
      <c r="K273" s="208" t="s">
        <v>1102</v>
      </c>
      <c r="L273" s="209" t="s">
        <v>150</v>
      </c>
      <c r="M273" s="209" t="s">
        <v>87</v>
      </c>
      <c r="N273" s="209" t="s">
        <v>1103</v>
      </c>
      <c r="O273" s="323" t="s">
        <v>1227</v>
      </c>
      <c r="P273" s="209" t="s">
        <v>1302</v>
      </c>
      <c r="Q273" s="209">
        <v>1</v>
      </c>
      <c r="R273" s="208"/>
      <c r="S273" s="208">
        <v>2.03</v>
      </c>
      <c r="T273" s="208" t="s">
        <v>91</v>
      </c>
      <c r="U273" s="208">
        <f t="shared" si="85"/>
        <v>2.03</v>
      </c>
      <c r="V273" s="208">
        <f t="shared" si="86"/>
        <v>0</v>
      </c>
      <c r="W273" s="233">
        <v>0</v>
      </c>
      <c r="X273" s="233">
        <v>0</v>
      </c>
      <c r="Y273" s="233">
        <v>0</v>
      </c>
      <c r="Z273" s="233">
        <v>2.03</v>
      </c>
      <c r="AA273" s="233"/>
      <c r="AB273" s="233"/>
      <c r="AC273" s="208"/>
      <c r="AD273" s="208">
        <v>243</v>
      </c>
      <c r="AE273" s="208">
        <v>948</v>
      </c>
      <c r="AF273" s="208">
        <v>60</v>
      </c>
      <c r="AG273" s="208">
        <v>232</v>
      </c>
      <c r="AH273" s="208">
        <v>0</v>
      </c>
      <c r="AI273" s="208">
        <v>1</v>
      </c>
      <c r="AJ273" s="209">
        <v>2024.04</v>
      </c>
      <c r="AK273" s="209">
        <v>2024.12</v>
      </c>
      <c r="AL273" s="322" t="s">
        <v>1303</v>
      </c>
      <c r="AM273" s="329" t="s">
        <v>1304</v>
      </c>
      <c r="AN273" s="208"/>
      <c r="AO273" s="208"/>
      <c r="AP273" s="233"/>
      <c r="AQ273" s="233"/>
      <c r="AR273" s="233"/>
      <c r="AS273" s="233"/>
      <c r="AT273" s="233"/>
      <c r="AU273" s="233"/>
      <c r="AV273" s="233"/>
      <c r="AW273" s="319"/>
      <c r="AX273" s="319"/>
      <c r="AY273" s="233"/>
      <c r="AZ273" s="311"/>
      <c r="BA273" s="319"/>
      <c r="BB273" s="233"/>
      <c r="BC273" s="312"/>
      <c r="BD273" s="319"/>
      <c r="BE273" s="233"/>
      <c r="BF273" s="233"/>
      <c r="BG273" s="233"/>
      <c r="BH273" s="233"/>
      <c r="BI273" s="233"/>
      <c r="BJ273" s="250"/>
      <c r="BK273" s="233"/>
      <c r="BL273" s="250"/>
      <c r="BM273" s="250"/>
      <c r="BN273" s="233"/>
      <c r="BO273" s="233"/>
      <c r="BP273" s="306"/>
      <c r="BQ273" s="306"/>
      <c r="BR273" s="306"/>
      <c r="BS273" s="306"/>
    </row>
    <row r="274" s="291" customFormat="1" ht="69" customHeight="1" spans="1:71">
      <c r="A274" s="209"/>
      <c r="B274" s="209" t="s">
        <v>80</v>
      </c>
      <c r="C274" s="209" t="s">
        <v>545</v>
      </c>
      <c r="D274" s="327" t="s">
        <v>1305</v>
      </c>
      <c r="E274" s="209"/>
      <c r="F274" s="209"/>
      <c r="G274" s="210" t="s">
        <v>1306</v>
      </c>
      <c r="H274" s="210" t="s">
        <v>1306</v>
      </c>
      <c r="I274" s="208" t="s">
        <v>135</v>
      </c>
      <c r="J274" s="208" t="s">
        <v>1102</v>
      </c>
      <c r="K274" s="208" t="s">
        <v>1102</v>
      </c>
      <c r="L274" s="209" t="s">
        <v>150</v>
      </c>
      <c r="M274" s="209" t="s">
        <v>87</v>
      </c>
      <c r="N274" s="209" t="s">
        <v>1103</v>
      </c>
      <c r="O274" s="323" t="s">
        <v>1307</v>
      </c>
      <c r="P274" s="209" t="s">
        <v>1308</v>
      </c>
      <c r="Q274" s="209">
        <v>1</v>
      </c>
      <c r="R274" s="208"/>
      <c r="S274" s="208">
        <v>2.48</v>
      </c>
      <c r="T274" s="208" t="s">
        <v>91</v>
      </c>
      <c r="U274" s="208">
        <f t="shared" si="85"/>
        <v>2.48</v>
      </c>
      <c r="V274" s="208">
        <f t="shared" si="86"/>
        <v>0</v>
      </c>
      <c r="W274" s="233">
        <v>0</v>
      </c>
      <c r="X274" s="233">
        <v>0</v>
      </c>
      <c r="Y274" s="233">
        <v>0</v>
      </c>
      <c r="Z274" s="233">
        <v>2.48</v>
      </c>
      <c r="AA274" s="233"/>
      <c r="AB274" s="233"/>
      <c r="AC274" s="208"/>
      <c r="AD274" s="208">
        <v>174</v>
      </c>
      <c r="AE274" s="208">
        <v>815</v>
      </c>
      <c r="AF274" s="208">
        <v>32</v>
      </c>
      <c r="AG274" s="208">
        <v>118</v>
      </c>
      <c r="AH274" s="208">
        <v>0</v>
      </c>
      <c r="AI274" s="208">
        <v>1</v>
      </c>
      <c r="AJ274" s="209">
        <v>2024.04</v>
      </c>
      <c r="AK274" s="209">
        <v>2024.12</v>
      </c>
      <c r="AL274" s="322" t="s">
        <v>1309</v>
      </c>
      <c r="AM274" s="329" t="s">
        <v>1310</v>
      </c>
      <c r="AN274" s="208"/>
      <c r="AO274" s="208"/>
      <c r="AP274" s="233"/>
      <c r="AQ274" s="233"/>
      <c r="AR274" s="233"/>
      <c r="AS274" s="233"/>
      <c r="AT274" s="233"/>
      <c r="AU274" s="233"/>
      <c r="AV274" s="233"/>
      <c r="AW274" s="319"/>
      <c r="AX274" s="319"/>
      <c r="AY274" s="233"/>
      <c r="AZ274" s="311"/>
      <c r="BA274" s="319"/>
      <c r="BB274" s="233"/>
      <c r="BC274" s="312"/>
      <c r="BD274" s="319"/>
      <c r="BE274" s="233"/>
      <c r="BF274" s="233"/>
      <c r="BG274" s="233"/>
      <c r="BH274" s="233"/>
      <c r="BI274" s="233"/>
      <c r="BJ274" s="250"/>
      <c r="BK274" s="233"/>
      <c r="BL274" s="250"/>
      <c r="BM274" s="250"/>
      <c r="BN274" s="233"/>
      <c r="BO274" s="233"/>
      <c r="BP274" s="306"/>
      <c r="BQ274" s="306"/>
      <c r="BR274" s="306"/>
      <c r="BS274" s="306"/>
    </row>
    <row r="275" s="291" customFormat="1" ht="69" customHeight="1" spans="1:71">
      <c r="A275" s="209"/>
      <c r="B275" s="209" t="s">
        <v>80</v>
      </c>
      <c r="C275" s="209" t="s">
        <v>545</v>
      </c>
      <c r="D275" s="327" t="s">
        <v>595</v>
      </c>
      <c r="E275" s="209"/>
      <c r="F275" s="209"/>
      <c r="G275" s="210" t="s">
        <v>1311</v>
      </c>
      <c r="H275" s="210" t="s">
        <v>1311</v>
      </c>
      <c r="I275" s="208" t="s">
        <v>135</v>
      </c>
      <c r="J275" s="208" t="s">
        <v>1102</v>
      </c>
      <c r="K275" s="208" t="s">
        <v>1102</v>
      </c>
      <c r="L275" s="209" t="s">
        <v>150</v>
      </c>
      <c r="M275" s="209" t="s">
        <v>87</v>
      </c>
      <c r="N275" s="209" t="s">
        <v>1103</v>
      </c>
      <c r="O275" s="323" t="s">
        <v>1312</v>
      </c>
      <c r="P275" s="209" t="s">
        <v>1313</v>
      </c>
      <c r="Q275" s="209">
        <v>1</v>
      </c>
      <c r="R275" s="208"/>
      <c r="S275" s="208">
        <v>2.57</v>
      </c>
      <c r="T275" s="208" t="s">
        <v>91</v>
      </c>
      <c r="U275" s="208">
        <f t="shared" si="85"/>
        <v>2.57</v>
      </c>
      <c r="V275" s="208">
        <f t="shared" si="86"/>
        <v>0</v>
      </c>
      <c r="W275" s="233">
        <v>0</v>
      </c>
      <c r="X275" s="233">
        <v>0</v>
      </c>
      <c r="Y275" s="233">
        <v>0</v>
      </c>
      <c r="Z275" s="233">
        <v>2.57</v>
      </c>
      <c r="AA275" s="233"/>
      <c r="AB275" s="233"/>
      <c r="AC275" s="208"/>
      <c r="AD275" s="208">
        <v>33</v>
      </c>
      <c r="AE275" s="208">
        <v>182</v>
      </c>
      <c r="AF275" s="208">
        <v>2</v>
      </c>
      <c r="AG275" s="208">
        <v>8</v>
      </c>
      <c r="AH275" s="208">
        <v>0</v>
      </c>
      <c r="AI275" s="208">
        <v>1</v>
      </c>
      <c r="AJ275" s="209">
        <v>2024.04</v>
      </c>
      <c r="AK275" s="209">
        <v>2024.12</v>
      </c>
      <c r="AL275" s="322" t="s">
        <v>1314</v>
      </c>
      <c r="AM275" s="329" t="s">
        <v>1315</v>
      </c>
      <c r="AN275" s="208"/>
      <c r="AO275" s="208"/>
      <c r="AP275" s="233"/>
      <c r="AQ275" s="233"/>
      <c r="AR275" s="233"/>
      <c r="AS275" s="233"/>
      <c r="AT275" s="233"/>
      <c r="AU275" s="233"/>
      <c r="AV275" s="233"/>
      <c r="AW275" s="319"/>
      <c r="AX275" s="319"/>
      <c r="AY275" s="233"/>
      <c r="AZ275" s="311"/>
      <c r="BA275" s="319"/>
      <c r="BB275" s="233"/>
      <c r="BC275" s="312"/>
      <c r="BD275" s="319"/>
      <c r="BE275" s="233"/>
      <c r="BF275" s="233"/>
      <c r="BG275" s="233"/>
      <c r="BH275" s="233"/>
      <c r="BI275" s="233"/>
      <c r="BJ275" s="250"/>
      <c r="BK275" s="233"/>
      <c r="BL275" s="250"/>
      <c r="BM275" s="250"/>
      <c r="BN275" s="233"/>
      <c r="BO275" s="233"/>
      <c r="BP275" s="306"/>
      <c r="BQ275" s="306"/>
      <c r="BR275" s="306"/>
      <c r="BS275" s="306"/>
    </row>
    <row r="276" s="291" customFormat="1" ht="69" customHeight="1" spans="1:71">
      <c r="A276" s="209"/>
      <c r="B276" s="209" t="s">
        <v>80</v>
      </c>
      <c r="C276" s="209" t="s">
        <v>545</v>
      </c>
      <c r="D276" s="327" t="s">
        <v>615</v>
      </c>
      <c r="E276" s="209"/>
      <c r="F276" s="209"/>
      <c r="G276" s="210" t="s">
        <v>1316</v>
      </c>
      <c r="H276" s="210" t="s">
        <v>1316</v>
      </c>
      <c r="I276" s="208" t="s">
        <v>135</v>
      </c>
      <c r="J276" s="208" t="s">
        <v>1102</v>
      </c>
      <c r="K276" s="208" t="s">
        <v>1102</v>
      </c>
      <c r="L276" s="209" t="s">
        <v>150</v>
      </c>
      <c r="M276" s="209" t="s">
        <v>87</v>
      </c>
      <c r="N276" s="209" t="s">
        <v>1103</v>
      </c>
      <c r="O276" s="323" t="s">
        <v>1317</v>
      </c>
      <c r="P276" s="209" t="s">
        <v>1318</v>
      </c>
      <c r="Q276" s="209">
        <v>1</v>
      </c>
      <c r="R276" s="208"/>
      <c r="S276" s="208">
        <v>4.96</v>
      </c>
      <c r="T276" s="208" t="s">
        <v>91</v>
      </c>
      <c r="U276" s="208">
        <f t="shared" si="85"/>
        <v>4.96</v>
      </c>
      <c r="V276" s="208">
        <f t="shared" si="86"/>
        <v>0</v>
      </c>
      <c r="W276" s="233">
        <v>0</v>
      </c>
      <c r="X276" s="233">
        <v>0</v>
      </c>
      <c r="Y276" s="233">
        <v>0</v>
      </c>
      <c r="Z276" s="233">
        <v>4.96</v>
      </c>
      <c r="AA276" s="233"/>
      <c r="AB276" s="233"/>
      <c r="AC276" s="208"/>
      <c r="AD276" s="208">
        <v>209</v>
      </c>
      <c r="AE276" s="208">
        <v>789</v>
      </c>
      <c r="AF276" s="208">
        <v>21</v>
      </c>
      <c r="AG276" s="208">
        <v>167</v>
      </c>
      <c r="AH276" s="208">
        <v>0</v>
      </c>
      <c r="AI276" s="208">
        <v>1</v>
      </c>
      <c r="AJ276" s="209">
        <v>2024.03</v>
      </c>
      <c r="AK276" s="209">
        <v>2024.12</v>
      </c>
      <c r="AL276" s="322" t="s">
        <v>1319</v>
      </c>
      <c r="AM276" s="329" t="s">
        <v>1320</v>
      </c>
      <c r="AN276" s="208"/>
      <c r="AO276" s="208"/>
      <c r="AP276" s="233"/>
      <c r="AQ276" s="233"/>
      <c r="AR276" s="233"/>
      <c r="AS276" s="233"/>
      <c r="AT276" s="233"/>
      <c r="AU276" s="233"/>
      <c r="AV276" s="233"/>
      <c r="AW276" s="319"/>
      <c r="AX276" s="319"/>
      <c r="AY276" s="233"/>
      <c r="AZ276" s="311"/>
      <c r="BA276" s="319"/>
      <c r="BB276" s="233"/>
      <c r="BC276" s="312"/>
      <c r="BD276" s="319"/>
      <c r="BE276" s="233"/>
      <c r="BF276" s="233"/>
      <c r="BG276" s="233"/>
      <c r="BH276" s="233"/>
      <c r="BI276" s="233"/>
      <c r="BJ276" s="250"/>
      <c r="BK276" s="233"/>
      <c r="BL276" s="250"/>
      <c r="BM276" s="250"/>
      <c r="BN276" s="233"/>
      <c r="BO276" s="233"/>
      <c r="BP276" s="306"/>
      <c r="BQ276" s="306"/>
      <c r="BR276" s="306"/>
      <c r="BS276" s="306"/>
    </row>
    <row r="277" s="291" customFormat="1" ht="69" customHeight="1" spans="1:71">
      <c r="A277" s="209"/>
      <c r="B277" s="209" t="s">
        <v>80</v>
      </c>
      <c r="C277" s="209" t="s">
        <v>545</v>
      </c>
      <c r="D277" s="327" t="s">
        <v>571</v>
      </c>
      <c r="E277" s="209"/>
      <c r="F277" s="209"/>
      <c r="G277" s="210" t="s">
        <v>1321</v>
      </c>
      <c r="H277" s="210" t="s">
        <v>1321</v>
      </c>
      <c r="I277" s="208" t="s">
        <v>135</v>
      </c>
      <c r="J277" s="208" t="s">
        <v>1102</v>
      </c>
      <c r="K277" s="208" t="s">
        <v>1102</v>
      </c>
      <c r="L277" s="209" t="s">
        <v>150</v>
      </c>
      <c r="M277" s="209" t="s">
        <v>87</v>
      </c>
      <c r="N277" s="209" t="s">
        <v>1103</v>
      </c>
      <c r="O277" s="323" t="s">
        <v>1242</v>
      </c>
      <c r="P277" s="209" t="s">
        <v>1322</v>
      </c>
      <c r="Q277" s="209">
        <v>1</v>
      </c>
      <c r="R277" s="208"/>
      <c r="S277" s="208">
        <v>2.75</v>
      </c>
      <c r="T277" s="208" t="s">
        <v>91</v>
      </c>
      <c r="U277" s="208">
        <f t="shared" si="85"/>
        <v>2.75</v>
      </c>
      <c r="V277" s="208">
        <f t="shared" si="86"/>
        <v>0</v>
      </c>
      <c r="W277" s="233">
        <v>0</v>
      </c>
      <c r="X277" s="233">
        <v>0</v>
      </c>
      <c r="Y277" s="233">
        <v>0</v>
      </c>
      <c r="Z277" s="233">
        <v>2.75</v>
      </c>
      <c r="AA277" s="233"/>
      <c r="AB277" s="233"/>
      <c r="AC277" s="208"/>
      <c r="AD277" s="208">
        <v>114</v>
      </c>
      <c r="AE277" s="208">
        <v>414</v>
      </c>
      <c r="AF277" s="208">
        <v>20</v>
      </c>
      <c r="AG277" s="208">
        <v>73</v>
      </c>
      <c r="AH277" s="208">
        <v>0</v>
      </c>
      <c r="AI277" s="208">
        <v>1</v>
      </c>
      <c r="AJ277" s="209">
        <v>2024.04</v>
      </c>
      <c r="AK277" s="209">
        <v>2024.12</v>
      </c>
      <c r="AL277" s="322" t="s">
        <v>1323</v>
      </c>
      <c r="AM277" s="329" t="s">
        <v>1324</v>
      </c>
      <c r="AN277" s="208"/>
      <c r="AO277" s="208"/>
      <c r="AP277" s="233"/>
      <c r="AQ277" s="233"/>
      <c r="AR277" s="233"/>
      <c r="AS277" s="233"/>
      <c r="AT277" s="233"/>
      <c r="AU277" s="233"/>
      <c r="AV277" s="233"/>
      <c r="AW277" s="319"/>
      <c r="AX277" s="319"/>
      <c r="AY277" s="233"/>
      <c r="AZ277" s="311"/>
      <c r="BA277" s="319"/>
      <c r="BB277" s="233"/>
      <c r="BC277" s="312"/>
      <c r="BD277" s="319"/>
      <c r="BE277" s="233"/>
      <c r="BF277" s="233"/>
      <c r="BG277" s="233"/>
      <c r="BH277" s="233"/>
      <c r="BI277" s="233"/>
      <c r="BJ277" s="250"/>
      <c r="BK277" s="233"/>
      <c r="BL277" s="250"/>
      <c r="BM277" s="250"/>
      <c r="BN277" s="233"/>
      <c r="BO277" s="233"/>
      <c r="BP277" s="306"/>
      <c r="BQ277" s="306"/>
      <c r="BR277" s="306"/>
      <c r="BS277" s="306"/>
    </row>
    <row r="278" s="291" customFormat="1" ht="69" customHeight="1" spans="1:71">
      <c r="A278" s="209"/>
      <c r="B278" s="209" t="s">
        <v>80</v>
      </c>
      <c r="C278" s="209" t="s">
        <v>631</v>
      </c>
      <c r="D278" s="327" t="s">
        <v>756</v>
      </c>
      <c r="E278" s="209"/>
      <c r="F278" s="209"/>
      <c r="G278" s="210" t="s">
        <v>1325</v>
      </c>
      <c r="H278" s="210" t="s">
        <v>1325</v>
      </c>
      <c r="I278" s="208" t="s">
        <v>135</v>
      </c>
      <c r="J278" s="208" t="s">
        <v>1102</v>
      </c>
      <c r="K278" s="208" t="s">
        <v>1102</v>
      </c>
      <c r="L278" s="209" t="s">
        <v>150</v>
      </c>
      <c r="M278" s="209" t="s">
        <v>87</v>
      </c>
      <c r="N278" s="209" t="s">
        <v>1103</v>
      </c>
      <c r="O278" s="323" t="s">
        <v>1254</v>
      </c>
      <c r="P278" s="209" t="s">
        <v>1326</v>
      </c>
      <c r="Q278" s="209">
        <v>1</v>
      </c>
      <c r="R278" s="208"/>
      <c r="S278" s="208">
        <v>3.81</v>
      </c>
      <c r="T278" s="208" t="s">
        <v>91</v>
      </c>
      <c r="U278" s="208">
        <f t="shared" si="85"/>
        <v>3.81</v>
      </c>
      <c r="V278" s="208">
        <f t="shared" si="86"/>
        <v>0</v>
      </c>
      <c r="W278" s="233">
        <v>0</v>
      </c>
      <c r="X278" s="233">
        <v>0</v>
      </c>
      <c r="Y278" s="233">
        <v>0</v>
      </c>
      <c r="Z278" s="233">
        <v>3.81</v>
      </c>
      <c r="AA278" s="233"/>
      <c r="AB278" s="233"/>
      <c r="AC278" s="208"/>
      <c r="AD278" s="208">
        <v>52</v>
      </c>
      <c r="AE278" s="208">
        <v>206</v>
      </c>
      <c r="AF278" s="208">
        <v>20</v>
      </c>
      <c r="AG278" s="208">
        <v>80</v>
      </c>
      <c r="AH278" s="208">
        <v>1</v>
      </c>
      <c r="AI278" s="208">
        <v>0</v>
      </c>
      <c r="AJ278" s="209">
        <v>2024.04</v>
      </c>
      <c r="AK278" s="209">
        <v>2024.12</v>
      </c>
      <c r="AL278" s="322" t="s">
        <v>1327</v>
      </c>
      <c r="AM278" s="329" t="s">
        <v>1328</v>
      </c>
      <c r="AN278" s="208"/>
      <c r="AO278" s="208"/>
      <c r="AP278" s="233"/>
      <c r="AQ278" s="233"/>
      <c r="AR278" s="233"/>
      <c r="AS278" s="233"/>
      <c r="AT278" s="233"/>
      <c r="AU278" s="233"/>
      <c r="AV278" s="233"/>
      <c r="AW278" s="319"/>
      <c r="AX278" s="319"/>
      <c r="AY278" s="233"/>
      <c r="AZ278" s="311"/>
      <c r="BA278" s="319"/>
      <c r="BB278" s="233"/>
      <c r="BC278" s="312"/>
      <c r="BD278" s="319"/>
      <c r="BE278" s="233"/>
      <c r="BF278" s="233"/>
      <c r="BG278" s="233"/>
      <c r="BH278" s="233"/>
      <c r="BI278" s="233"/>
      <c r="BJ278" s="250"/>
      <c r="BK278" s="233"/>
      <c r="BL278" s="250"/>
      <c r="BM278" s="250"/>
      <c r="BN278" s="233"/>
      <c r="BO278" s="233"/>
      <c r="BP278" s="306"/>
      <c r="BQ278" s="306"/>
      <c r="BR278" s="306"/>
      <c r="BS278" s="306"/>
    </row>
    <row r="279" s="291" customFormat="1" ht="69" customHeight="1" spans="1:71">
      <c r="A279" s="209"/>
      <c r="B279" s="209" t="s">
        <v>80</v>
      </c>
      <c r="C279" s="209" t="s">
        <v>631</v>
      </c>
      <c r="D279" s="327" t="s">
        <v>644</v>
      </c>
      <c r="E279" s="209"/>
      <c r="F279" s="209"/>
      <c r="G279" s="210" t="s">
        <v>1329</v>
      </c>
      <c r="H279" s="210" t="s">
        <v>1329</v>
      </c>
      <c r="I279" s="208" t="s">
        <v>135</v>
      </c>
      <c r="J279" s="208" t="s">
        <v>1102</v>
      </c>
      <c r="K279" s="208" t="s">
        <v>1102</v>
      </c>
      <c r="L279" s="209" t="s">
        <v>150</v>
      </c>
      <c r="M279" s="209" t="s">
        <v>87</v>
      </c>
      <c r="N279" s="209" t="s">
        <v>1103</v>
      </c>
      <c r="O279" s="323" t="s">
        <v>1254</v>
      </c>
      <c r="P279" s="209" t="s">
        <v>1330</v>
      </c>
      <c r="Q279" s="209">
        <v>1</v>
      </c>
      <c r="R279" s="208"/>
      <c r="S279" s="208">
        <v>5.4</v>
      </c>
      <c r="T279" s="208" t="s">
        <v>91</v>
      </c>
      <c r="U279" s="208">
        <f t="shared" si="85"/>
        <v>5.4</v>
      </c>
      <c r="V279" s="208">
        <f t="shared" si="86"/>
        <v>0</v>
      </c>
      <c r="W279" s="233">
        <v>0</v>
      </c>
      <c r="X279" s="233">
        <v>0</v>
      </c>
      <c r="Y279" s="233">
        <v>0</v>
      </c>
      <c r="Z279" s="233">
        <v>5.4</v>
      </c>
      <c r="AA279" s="233"/>
      <c r="AB279" s="233"/>
      <c r="AC279" s="208"/>
      <c r="AD279" s="208">
        <v>97</v>
      </c>
      <c r="AE279" s="208">
        <v>387</v>
      </c>
      <c r="AF279" s="208">
        <v>18</v>
      </c>
      <c r="AG279" s="208">
        <v>69</v>
      </c>
      <c r="AH279" s="208">
        <v>0</v>
      </c>
      <c r="AI279" s="208">
        <v>1</v>
      </c>
      <c r="AJ279" s="209">
        <v>2024.03</v>
      </c>
      <c r="AK279" s="209">
        <v>2024.12</v>
      </c>
      <c r="AL279" s="322" t="s">
        <v>1331</v>
      </c>
      <c r="AM279" s="329" t="s">
        <v>1332</v>
      </c>
      <c r="AN279" s="208"/>
      <c r="AO279" s="208"/>
      <c r="AP279" s="233"/>
      <c r="AQ279" s="233"/>
      <c r="AR279" s="233"/>
      <c r="AS279" s="233"/>
      <c r="AT279" s="233"/>
      <c r="AU279" s="233"/>
      <c r="AV279" s="233"/>
      <c r="AW279" s="319"/>
      <c r="AX279" s="319"/>
      <c r="AY279" s="233"/>
      <c r="AZ279" s="311"/>
      <c r="BA279" s="319"/>
      <c r="BB279" s="233"/>
      <c r="BC279" s="312"/>
      <c r="BD279" s="319"/>
      <c r="BE279" s="233"/>
      <c r="BF279" s="233"/>
      <c r="BG279" s="233"/>
      <c r="BH279" s="233"/>
      <c r="BI279" s="233"/>
      <c r="BJ279" s="250"/>
      <c r="BK279" s="233"/>
      <c r="BL279" s="250"/>
      <c r="BM279" s="250"/>
      <c r="BN279" s="233"/>
      <c r="BO279" s="233"/>
      <c r="BP279" s="306"/>
      <c r="BQ279" s="306"/>
      <c r="BR279" s="306"/>
      <c r="BS279" s="306"/>
    </row>
    <row r="280" s="291" customFormat="1" ht="69" customHeight="1" spans="1:71">
      <c r="A280" s="209"/>
      <c r="B280" s="209" t="s">
        <v>80</v>
      </c>
      <c r="C280" s="209" t="s">
        <v>631</v>
      </c>
      <c r="D280" s="327" t="s">
        <v>756</v>
      </c>
      <c r="E280" s="209"/>
      <c r="F280" s="209"/>
      <c r="G280" s="210" t="s">
        <v>1333</v>
      </c>
      <c r="H280" s="210" t="s">
        <v>1333</v>
      </c>
      <c r="I280" s="208" t="s">
        <v>135</v>
      </c>
      <c r="J280" s="208" t="s">
        <v>1102</v>
      </c>
      <c r="K280" s="208" t="s">
        <v>1102</v>
      </c>
      <c r="L280" s="209" t="s">
        <v>150</v>
      </c>
      <c r="M280" s="209" t="s">
        <v>87</v>
      </c>
      <c r="N280" s="209" t="s">
        <v>1103</v>
      </c>
      <c r="O280" s="323" t="s">
        <v>1334</v>
      </c>
      <c r="P280" s="209" t="s">
        <v>1335</v>
      </c>
      <c r="Q280" s="209">
        <v>1</v>
      </c>
      <c r="R280" s="208"/>
      <c r="S280" s="208">
        <v>2.189</v>
      </c>
      <c r="T280" s="208" t="s">
        <v>91</v>
      </c>
      <c r="U280" s="208">
        <f t="shared" si="85"/>
        <v>2.189</v>
      </c>
      <c r="V280" s="208">
        <f t="shared" si="86"/>
        <v>0</v>
      </c>
      <c r="W280" s="233">
        <v>0</v>
      </c>
      <c r="X280" s="233">
        <v>0</v>
      </c>
      <c r="Y280" s="233">
        <v>0</v>
      </c>
      <c r="Z280" s="233">
        <v>2.189</v>
      </c>
      <c r="AA280" s="233"/>
      <c r="AB280" s="233"/>
      <c r="AC280" s="208"/>
      <c r="AD280" s="208">
        <v>29</v>
      </c>
      <c r="AE280" s="208">
        <v>147</v>
      </c>
      <c r="AF280" s="208">
        <v>19</v>
      </c>
      <c r="AG280" s="208">
        <v>136</v>
      </c>
      <c r="AH280" s="208">
        <v>1</v>
      </c>
      <c r="AI280" s="208">
        <v>0</v>
      </c>
      <c r="AJ280" s="209">
        <v>2024.03</v>
      </c>
      <c r="AK280" s="209">
        <v>2024.12</v>
      </c>
      <c r="AL280" s="322" t="s">
        <v>1336</v>
      </c>
      <c r="AM280" s="329" t="s">
        <v>1337</v>
      </c>
      <c r="AN280" s="208"/>
      <c r="AO280" s="208"/>
      <c r="AP280" s="233"/>
      <c r="AQ280" s="233"/>
      <c r="AR280" s="233"/>
      <c r="AS280" s="233"/>
      <c r="AT280" s="233"/>
      <c r="AU280" s="233"/>
      <c r="AV280" s="233"/>
      <c r="AW280" s="319"/>
      <c r="AX280" s="319"/>
      <c r="AY280" s="233"/>
      <c r="AZ280" s="311"/>
      <c r="BA280" s="319"/>
      <c r="BB280" s="233"/>
      <c r="BC280" s="312"/>
      <c r="BD280" s="319"/>
      <c r="BE280" s="233"/>
      <c r="BF280" s="233"/>
      <c r="BG280" s="233"/>
      <c r="BH280" s="233"/>
      <c r="BI280" s="233"/>
      <c r="BJ280" s="250"/>
      <c r="BK280" s="233"/>
      <c r="BL280" s="250"/>
      <c r="BM280" s="250"/>
      <c r="BN280" s="233"/>
      <c r="BO280" s="233"/>
      <c r="BP280" s="306"/>
      <c r="BQ280" s="306"/>
      <c r="BR280" s="306"/>
      <c r="BS280" s="306"/>
    </row>
    <row r="281" s="293" customFormat="1" ht="60" customHeight="1" spans="1:71">
      <c r="A281" s="209"/>
      <c r="B281" s="306" t="s">
        <v>80</v>
      </c>
      <c r="C281" s="306" t="s">
        <v>675</v>
      </c>
      <c r="D281" s="209" t="s">
        <v>82</v>
      </c>
      <c r="E281" s="208"/>
      <c r="F281" s="209"/>
      <c r="G281" s="210" t="s">
        <v>1338</v>
      </c>
      <c r="H281" s="210" t="s">
        <v>1338</v>
      </c>
      <c r="I281" s="209" t="s">
        <v>187</v>
      </c>
      <c r="J281" s="209" t="s">
        <v>188</v>
      </c>
      <c r="K281" s="209" t="s">
        <v>188</v>
      </c>
      <c r="L281" s="306" t="s">
        <v>86</v>
      </c>
      <c r="M281" s="324" t="s">
        <v>87</v>
      </c>
      <c r="N281" s="209" t="s">
        <v>1103</v>
      </c>
      <c r="O281" s="322" t="s">
        <v>189</v>
      </c>
      <c r="P281" s="210" t="s">
        <v>190</v>
      </c>
      <c r="Q281" s="209">
        <v>1</v>
      </c>
      <c r="R281" s="208"/>
      <c r="S281" s="208">
        <v>25</v>
      </c>
      <c r="T281" s="208" t="s">
        <v>65</v>
      </c>
      <c r="U281" s="208">
        <f t="shared" si="85"/>
        <v>25</v>
      </c>
      <c r="V281" s="208">
        <f t="shared" si="86"/>
        <v>0</v>
      </c>
      <c r="W281" s="233"/>
      <c r="X281" s="233"/>
      <c r="Y281" s="233"/>
      <c r="Z281" s="233"/>
      <c r="AA281" s="233"/>
      <c r="AB281" s="233">
        <v>25</v>
      </c>
      <c r="AC281" s="208"/>
      <c r="AD281" s="233">
        <v>1136</v>
      </c>
      <c r="AE281" s="233">
        <v>5021</v>
      </c>
      <c r="AF281" s="233">
        <v>409</v>
      </c>
      <c r="AG281" s="233">
        <v>1774</v>
      </c>
      <c r="AH281" s="233">
        <v>8</v>
      </c>
      <c r="AI281" s="233">
        <v>9</v>
      </c>
      <c r="AJ281" s="334">
        <v>2025.03</v>
      </c>
      <c r="AK281" s="334">
        <v>2025.12</v>
      </c>
      <c r="AL281" s="335" t="s">
        <v>191</v>
      </c>
      <c r="AM281" s="335" t="s">
        <v>192</v>
      </c>
      <c r="AN281" s="210"/>
      <c r="AO281" s="208"/>
      <c r="AP281" s="233"/>
      <c r="AQ281" s="233"/>
      <c r="AR281" s="233"/>
      <c r="AS281" s="233"/>
      <c r="AT281" s="233"/>
      <c r="AU281" s="233"/>
      <c r="AV281" s="233"/>
      <c r="AW281" s="233"/>
      <c r="AX281" s="233"/>
      <c r="AY281" s="233"/>
      <c r="AZ281" s="311"/>
      <c r="BA281" s="233"/>
      <c r="BB281" s="233"/>
      <c r="BC281" s="312"/>
      <c r="BD281" s="233"/>
      <c r="BE281" s="233"/>
      <c r="BF281" s="233"/>
      <c r="BG281" s="233"/>
      <c r="BH281" s="233"/>
      <c r="BI281" s="233"/>
      <c r="BJ281" s="250"/>
      <c r="BK281" s="233"/>
      <c r="BL281" s="250"/>
      <c r="BM281" s="250"/>
      <c r="BN281" s="233"/>
      <c r="BO281" s="233"/>
      <c r="BP281" s="233"/>
      <c r="BQ281" s="233"/>
      <c r="BR281" s="233"/>
      <c r="BS281" s="328"/>
    </row>
    <row r="282" s="194" customFormat="1" ht="30" customHeight="1" spans="1:71">
      <c r="A282" s="298"/>
      <c r="B282" s="298"/>
      <c r="C282" s="299"/>
      <c r="D282" s="299"/>
      <c r="E282" s="299"/>
      <c r="F282" s="299"/>
      <c r="G282" s="299" t="s">
        <v>1339</v>
      </c>
      <c r="H282" s="299" t="s">
        <v>1339</v>
      </c>
      <c r="I282" s="299"/>
      <c r="J282" s="299"/>
      <c r="K282" s="299"/>
      <c r="L282" s="299"/>
      <c r="M282" s="299"/>
      <c r="N282" s="301"/>
      <c r="O282" s="301"/>
      <c r="P282" s="301"/>
      <c r="Q282" s="299">
        <f t="shared" ref="Q282:S282" si="87">SUM(Q283:Q283)</f>
        <v>1</v>
      </c>
      <c r="R282" s="301">
        <f t="shared" si="87"/>
        <v>0</v>
      </c>
      <c r="S282" s="301">
        <f t="shared" si="87"/>
        <v>48</v>
      </c>
      <c r="T282" s="301"/>
      <c r="U282" s="301">
        <f t="shared" ref="U282:AB282" si="88">SUM(U283:U283)</f>
        <v>0</v>
      </c>
      <c r="V282" s="301">
        <f t="shared" si="88"/>
        <v>0</v>
      </c>
      <c r="W282" s="301">
        <f t="shared" si="88"/>
        <v>0</v>
      </c>
      <c r="X282" s="301">
        <f t="shared" si="88"/>
        <v>0</v>
      </c>
      <c r="Y282" s="301">
        <f t="shared" si="88"/>
        <v>0</v>
      </c>
      <c r="Z282" s="301">
        <f t="shared" si="88"/>
        <v>0</v>
      </c>
      <c r="AA282" s="301">
        <f t="shared" si="88"/>
        <v>0</v>
      </c>
      <c r="AB282" s="301">
        <f t="shared" si="88"/>
        <v>0</v>
      </c>
      <c r="AC282" s="301"/>
      <c r="AD282" s="299"/>
      <c r="AE282" s="299"/>
      <c r="AF282" s="299"/>
      <c r="AG282" s="299"/>
      <c r="AH282" s="299"/>
      <c r="AI282" s="299"/>
      <c r="AJ282" s="299"/>
      <c r="AK282" s="299"/>
      <c r="AL282" s="299"/>
      <c r="AM282" s="299"/>
      <c r="AN282" s="299"/>
      <c r="AO282" s="305"/>
      <c r="AP282" s="299">
        <f t="shared" ref="AP282:AT282" si="89">SUM(AP283:AP283)</f>
        <v>0</v>
      </c>
      <c r="AQ282" s="299">
        <f t="shared" si="89"/>
        <v>0</v>
      </c>
      <c r="AR282" s="299">
        <f t="shared" si="89"/>
        <v>0</v>
      </c>
      <c r="AS282" s="299">
        <f t="shared" si="89"/>
        <v>0</v>
      </c>
      <c r="AT282" s="299">
        <f t="shared" si="89"/>
        <v>0</v>
      </c>
      <c r="AU282" s="299"/>
      <c r="AV282" s="299">
        <f>SUM(AV283:AV283)</f>
        <v>0</v>
      </c>
      <c r="AW282" s="308"/>
      <c r="AX282" s="308"/>
      <c r="AY282" s="299">
        <f>SUM(AY283:AY283)</f>
        <v>0</v>
      </c>
      <c r="AZ282" s="308">
        <f>AY282/Q282</f>
        <v>0</v>
      </c>
      <c r="BA282" s="299"/>
      <c r="BB282" s="299">
        <f>SUM(BB283:BB283)</f>
        <v>0</v>
      </c>
      <c r="BC282" s="309">
        <f>BB282/Q282</f>
        <v>0</v>
      </c>
      <c r="BD282" s="299"/>
      <c r="BE282" s="299">
        <f>SUM(BE283:BE283)</f>
        <v>0</v>
      </c>
      <c r="BF282" s="308">
        <f>BE282/Q282</f>
        <v>0</v>
      </c>
      <c r="BG282" s="299"/>
      <c r="BH282" s="299">
        <f>SUM(BH283:BH283)</f>
        <v>0</v>
      </c>
      <c r="BI282" s="308">
        <f>BH282/Q282</f>
        <v>0</v>
      </c>
      <c r="BJ282" s="313"/>
      <c r="BK282" s="299">
        <f t="shared" ref="BK282:BR282" si="90">SUM(BK283:BK283)</f>
        <v>0</v>
      </c>
      <c r="BL282" s="299"/>
      <c r="BM282" s="299"/>
      <c r="BN282" s="299">
        <f t="shared" si="90"/>
        <v>0</v>
      </c>
      <c r="BO282" s="299">
        <f t="shared" si="90"/>
        <v>0</v>
      </c>
      <c r="BP282" s="299">
        <f t="shared" si="90"/>
        <v>0</v>
      </c>
      <c r="BQ282" s="299">
        <f t="shared" si="90"/>
        <v>0</v>
      </c>
      <c r="BR282" s="299">
        <f t="shared" si="90"/>
        <v>0</v>
      </c>
      <c r="BS282" s="299"/>
    </row>
    <row r="283" s="295" customFormat="1" ht="170" customHeight="1" spans="1:71">
      <c r="A283" s="107"/>
      <c r="B283" s="331" t="s">
        <v>80</v>
      </c>
      <c r="C283" s="107" t="s">
        <v>675</v>
      </c>
      <c r="D283" s="107" t="s">
        <v>1340</v>
      </c>
      <c r="E283" s="107"/>
      <c r="F283" s="107"/>
      <c r="G283" s="332" t="s">
        <v>1341</v>
      </c>
      <c r="H283" s="332" t="s">
        <v>1341</v>
      </c>
      <c r="I283" s="107" t="s">
        <v>84</v>
      </c>
      <c r="J283" s="107" t="s">
        <v>788</v>
      </c>
      <c r="K283" s="107" t="s">
        <v>788</v>
      </c>
      <c r="L283" s="331" t="s">
        <v>86</v>
      </c>
      <c r="M283" s="331" t="s">
        <v>1342</v>
      </c>
      <c r="N283" s="107" t="s">
        <v>1343</v>
      </c>
      <c r="O283" s="107" t="s">
        <v>1344</v>
      </c>
      <c r="P283" s="333" t="s">
        <v>1345</v>
      </c>
      <c r="Q283" s="107">
        <v>1</v>
      </c>
      <c r="R283" s="208"/>
      <c r="S283" s="208">
        <v>48</v>
      </c>
      <c r="T283" s="208"/>
      <c r="U283" s="208">
        <f>V283+Z283+AA283+AB283</f>
        <v>0</v>
      </c>
      <c r="V283" s="208">
        <f>W283+X283+Y283</f>
        <v>0</v>
      </c>
      <c r="W283" s="331"/>
      <c r="X283" s="331"/>
      <c r="Y283" s="331"/>
      <c r="Z283" s="331"/>
      <c r="AA283" s="331"/>
      <c r="AB283" s="331"/>
      <c r="AC283" s="208"/>
      <c r="AD283" s="331">
        <v>250</v>
      </c>
      <c r="AE283" s="331">
        <v>1000</v>
      </c>
      <c r="AF283" s="331">
        <v>85</v>
      </c>
      <c r="AG283" s="331">
        <v>340</v>
      </c>
      <c r="AH283" s="336">
        <v>6</v>
      </c>
      <c r="AI283" s="336"/>
      <c r="AJ283" s="337">
        <v>2025.08</v>
      </c>
      <c r="AK283" s="337">
        <v>2025.12</v>
      </c>
      <c r="AL283" s="332" t="s">
        <v>1346</v>
      </c>
      <c r="AM283" s="332" t="s">
        <v>1347</v>
      </c>
      <c r="AN283" s="332"/>
      <c r="AO283" s="208"/>
      <c r="AP283" s="208"/>
      <c r="AQ283" s="208"/>
      <c r="AR283" s="208"/>
      <c r="AS283" s="208"/>
      <c r="AT283" s="208"/>
      <c r="AU283" s="334"/>
      <c r="AV283" s="208"/>
      <c r="AW283" s="338"/>
      <c r="AX283" s="338"/>
      <c r="AY283" s="208"/>
      <c r="AZ283" s="339"/>
      <c r="BA283" s="340"/>
      <c r="BB283" s="208"/>
      <c r="BC283" s="339"/>
      <c r="BD283" s="341"/>
      <c r="BE283" s="107"/>
      <c r="BF283" s="339"/>
      <c r="BG283" s="343"/>
      <c r="BH283" s="107"/>
      <c r="BI283" s="339"/>
      <c r="BJ283" s="250"/>
      <c r="BK283" s="233"/>
      <c r="BL283" s="250"/>
      <c r="BM283" s="250"/>
      <c r="BN283" s="233"/>
      <c r="BO283" s="233"/>
      <c r="BP283" s="233"/>
      <c r="BQ283" s="233"/>
      <c r="BR283" s="233"/>
      <c r="BS283" s="344"/>
    </row>
    <row r="284" ht="26" customHeight="1" spans="41:71">
      <c r="AO284" s="237"/>
      <c r="AP284" s="198"/>
      <c r="AQ284" s="198"/>
      <c r="AR284" s="198"/>
      <c r="AS284" s="198"/>
      <c r="AT284" s="198"/>
      <c r="AU284" s="198"/>
      <c r="AV284" s="198"/>
      <c r="AW284" s="237"/>
      <c r="AX284" s="237"/>
      <c r="AY284" s="237"/>
      <c r="AZ284" s="342"/>
      <c r="BA284" s="237"/>
      <c r="BB284" s="237"/>
      <c r="BC284" s="237"/>
      <c r="BD284" s="237"/>
      <c r="BE284" s="237"/>
      <c r="BF284" s="237"/>
      <c r="BG284" s="237"/>
      <c r="BH284" s="237"/>
      <c r="BI284" s="237"/>
      <c r="BJ284" s="342"/>
      <c r="BK284" s="237"/>
      <c r="BN284" s="237"/>
      <c r="BO284" s="237"/>
      <c r="BP284" s="237"/>
      <c r="BQ284" s="237"/>
      <c r="BR284" s="237"/>
      <c r="BS284" s="237"/>
    </row>
    <row r="285" ht="26" customHeight="1" spans="28:71">
      <c r="AB285" s="237"/>
      <c r="AC285" s="237"/>
      <c r="AO285" s="237"/>
      <c r="AP285" s="198"/>
      <c r="AQ285" s="198"/>
      <c r="AR285" s="198"/>
      <c r="AS285" s="198"/>
      <c r="AT285" s="198"/>
      <c r="AU285" s="198"/>
      <c r="AV285" s="198"/>
      <c r="AW285" s="237"/>
      <c r="AX285" s="237"/>
      <c r="AY285" s="237"/>
      <c r="AZ285" s="342"/>
      <c r="BA285" s="237"/>
      <c r="BB285" s="237"/>
      <c r="BC285" s="237"/>
      <c r="BD285" s="237"/>
      <c r="BE285" s="237"/>
      <c r="BF285" s="237"/>
      <c r="BG285" s="237"/>
      <c r="BH285" s="237"/>
      <c r="BI285" s="237"/>
      <c r="BJ285" s="342"/>
      <c r="BN285" s="237"/>
      <c r="BO285" s="237"/>
      <c r="BP285" s="237"/>
      <c r="BQ285" s="237"/>
      <c r="BR285" s="237"/>
      <c r="BS285" s="237"/>
    </row>
    <row r="286" ht="26" customHeight="1" spans="28:62">
      <c r="AB286" s="237"/>
      <c r="AC286" s="237"/>
      <c r="AO286" s="237"/>
      <c r="AP286" s="198"/>
      <c r="AQ286" s="198"/>
      <c r="AR286" s="198"/>
      <c r="AS286" s="198"/>
      <c r="AT286" s="198"/>
      <c r="AU286" s="198"/>
      <c r="AV286" s="198"/>
      <c r="AW286" s="237"/>
      <c r="AX286" s="237"/>
      <c r="AY286" s="237"/>
      <c r="AZ286" s="342"/>
      <c r="BA286" s="237"/>
      <c r="BB286" s="237"/>
      <c r="BC286" s="342"/>
      <c r="BD286" s="237"/>
      <c r="BE286" s="237"/>
      <c r="BF286" s="237"/>
      <c r="BG286" s="237"/>
      <c r="BH286" s="237"/>
      <c r="BI286" s="237"/>
      <c r="BJ286" s="342"/>
    </row>
    <row r="287" ht="26" customHeight="1" spans="28:66">
      <c r="AB287" s="237"/>
      <c r="AC287" s="237"/>
      <c r="BN287" s="237"/>
    </row>
    <row r="288" ht="26" customHeight="1" spans="22:29">
      <c r="V288" s="237"/>
      <c r="W288" s="237"/>
      <c r="X288" s="237"/>
      <c r="AB288" s="237"/>
      <c r="AC288" s="237"/>
    </row>
    <row r="289" ht="26" customHeight="1"/>
    <row r="290" ht="26" customHeight="1"/>
    <row r="291" ht="26" customHeight="1"/>
    <row r="292" ht="26" customHeight="1"/>
    <row r="293" ht="26" customHeight="1"/>
    <row r="294" ht="26" customHeight="1"/>
  </sheetData>
  <autoFilter xmlns:etc="http://www.wps.cn/officeDocument/2017/etCustomData" ref="A5:BT283" etc:filterBottomFollowUsedRange="0">
    <extLst/>
  </autoFilter>
  <mergeCells count="69">
    <mergeCell ref="A1:BS1"/>
    <mergeCell ref="C3:D3"/>
    <mergeCell ref="U3:AB3"/>
    <mergeCell ref="AD3:AG3"/>
    <mergeCell ref="AH3:AI3"/>
    <mergeCell ref="W4:Y4"/>
    <mergeCell ref="AF4:AG4"/>
    <mergeCell ref="A3:A5"/>
    <mergeCell ref="B3:B5"/>
    <mergeCell ref="C4:C5"/>
    <mergeCell ref="D4: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4:U5"/>
    <mergeCell ref="V4:V5"/>
    <mergeCell ref="Z4:Z5"/>
    <mergeCell ref="AA4:AA5"/>
    <mergeCell ref="AB4:AB5"/>
    <mergeCell ref="AC4:AC5"/>
    <mergeCell ref="AD4:AD5"/>
    <mergeCell ref="AE4:AE5"/>
    <mergeCell ref="AH4:AH5"/>
    <mergeCell ref="AI4:AI5"/>
    <mergeCell ref="AJ3:AJ5"/>
    <mergeCell ref="AK3:AK5"/>
    <mergeCell ref="AL3:AL5"/>
    <mergeCell ref="AM3:AM5"/>
    <mergeCell ref="AN3:AN5"/>
    <mergeCell ref="AO3:AO5"/>
    <mergeCell ref="AP3:AP5"/>
    <mergeCell ref="AQ3:AQ5"/>
    <mergeCell ref="AR3:AR5"/>
    <mergeCell ref="AS3:AS5"/>
    <mergeCell ref="AT3:AT5"/>
    <mergeCell ref="AU3:AU5"/>
    <mergeCell ref="AV3:AV5"/>
    <mergeCell ref="AW3:AW5"/>
    <mergeCell ref="AX3:AX5"/>
    <mergeCell ref="AY3:AY5"/>
    <mergeCell ref="AZ3:AZ5"/>
    <mergeCell ref="BA3:BA5"/>
    <mergeCell ref="BB3:BB5"/>
    <mergeCell ref="BC3:BC5"/>
    <mergeCell ref="BD3:BD5"/>
    <mergeCell ref="BE3:BE5"/>
    <mergeCell ref="BF3:BF5"/>
    <mergeCell ref="BG3:BG5"/>
    <mergeCell ref="BH3:BH5"/>
    <mergeCell ref="BI3:BI5"/>
    <mergeCell ref="BJ3:BJ5"/>
    <mergeCell ref="BK3:BK5"/>
    <mergeCell ref="BL3:BL5"/>
    <mergeCell ref="BM3:BM5"/>
    <mergeCell ref="BN3:BN5"/>
    <mergeCell ref="BS3:BS5"/>
  </mergeCells>
  <pageMargins left="0.751388888888889" right="0.751388888888889" top="1" bottom="1" header="0.5" footer="0.5"/>
  <pageSetup paperSize="9" scale="20" fitToHeight="0" orientation="landscape" horizontalDpi="600"/>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pageSetUpPr fitToPage="1"/>
  </sheetPr>
  <dimension ref="A1:U24"/>
  <sheetViews>
    <sheetView workbookViewId="0">
      <pane ySplit="5" topLeftCell="A6" activePane="bottomLeft" state="frozen"/>
      <selection/>
      <selection pane="bottomLeft" activeCell="K13" sqref="K13"/>
    </sheetView>
  </sheetViews>
  <sheetFormatPr defaultColWidth="9" defaultRowHeight="13.5"/>
  <cols>
    <col min="1" max="1" width="6.38333333333333" style="257" customWidth="1"/>
    <col min="2" max="2" width="9.63333333333333" style="258" customWidth="1"/>
    <col min="3" max="3" width="21.8166666666667" style="259" customWidth="1"/>
    <col min="4" max="4" width="9.85833333333333" style="260" customWidth="1"/>
    <col min="5" max="5" width="14" style="260" customWidth="1"/>
    <col min="6" max="13" width="9.11666666666667" style="260" customWidth="1"/>
    <col min="14" max="15" width="9.11666666666667" style="260" hidden="1" customWidth="1"/>
    <col min="16" max="16" width="17.5416666666667" style="260" customWidth="1"/>
    <col min="17" max="17" width="9.11666666666667" style="260" customWidth="1"/>
    <col min="18" max="18" width="17.5416666666667" style="260" customWidth="1"/>
    <col min="19" max="19" width="9.11666666666667" style="260" customWidth="1"/>
    <col min="20" max="20" width="22.875" style="255" customWidth="1"/>
    <col min="21" max="21" width="5.26666666666667" style="197" customWidth="1"/>
  </cols>
  <sheetData>
    <row r="1" ht="36" customHeight="1" spans="1:20">
      <c r="A1" s="261" t="s">
        <v>1348</v>
      </c>
      <c r="B1" s="262"/>
      <c r="C1" s="262"/>
      <c r="D1" s="263"/>
      <c r="E1" s="263"/>
      <c r="F1" s="263"/>
      <c r="G1" s="263"/>
      <c r="H1" s="263"/>
      <c r="I1" s="263"/>
      <c r="J1" s="263"/>
      <c r="K1" s="263"/>
      <c r="L1" s="263"/>
      <c r="M1" s="263"/>
      <c r="N1" s="263"/>
      <c r="O1" s="263"/>
      <c r="P1" s="263"/>
      <c r="Q1" s="263"/>
      <c r="R1" s="263"/>
      <c r="S1" s="263"/>
      <c r="T1" s="286"/>
    </row>
    <row r="2" ht="21" customHeight="1" spans="1:20">
      <c r="A2" s="264" t="s">
        <v>1349</v>
      </c>
      <c r="B2" s="265"/>
      <c r="C2" s="265"/>
      <c r="D2" s="266"/>
      <c r="E2" s="266"/>
      <c r="F2" s="266"/>
      <c r="G2" s="266"/>
      <c r="H2" s="267"/>
      <c r="I2" s="267"/>
      <c r="J2" s="267"/>
      <c r="K2" s="267"/>
      <c r="L2" s="267"/>
      <c r="M2" s="267"/>
      <c r="N2" s="267"/>
      <c r="O2" s="267"/>
      <c r="P2" s="267"/>
      <c r="Q2" s="267"/>
      <c r="R2" s="267"/>
      <c r="S2" s="267"/>
      <c r="T2" s="287"/>
    </row>
    <row r="3" ht="30" customHeight="1" spans="1:20">
      <c r="A3" s="268" t="s">
        <v>3</v>
      </c>
      <c r="B3" s="269" t="s">
        <v>1350</v>
      </c>
      <c r="C3" s="270"/>
      <c r="D3" s="271" t="s">
        <v>1351</v>
      </c>
      <c r="E3" s="271"/>
      <c r="F3" s="271"/>
      <c r="G3" s="271"/>
      <c r="H3" s="271"/>
      <c r="I3" s="271"/>
      <c r="J3" s="271"/>
      <c r="K3" s="271"/>
      <c r="L3" s="271"/>
      <c r="M3" s="271"/>
      <c r="N3" s="271"/>
      <c r="O3" s="271"/>
      <c r="P3" s="271"/>
      <c r="Q3" s="271"/>
      <c r="R3" s="271"/>
      <c r="S3" s="271"/>
      <c r="T3" s="201" t="s">
        <v>56</v>
      </c>
    </row>
    <row r="4" s="255" customFormat="1" ht="60" customHeight="1" spans="1:20">
      <c r="A4" s="268"/>
      <c r="B4" s="272"/>
      <c r="C4" s="273"/>
      <c r="D4" s="274" t="s">
        <v>1352</v>
      </c>
      <c r="E4" s="274" t="s">
        <v>1353</v>
      </c>
      <c r="F4" s="274" t="s">
        <v>31</v>
      </c>
      <c r="G4" s="274" t="s">
        <v>32</v>
      </c>
      <c r="H4" s="274" t="s">
        <v>33</v>
      </c>
      <c r="I4" s="274" t="s">
        <v>34</v>
      </c>
      <c r="J4" s="274" t="s">
        <v>35</v>
      </c>
      <c r="K4" s="274" t="s">
        <v>37</v>
      </c>
      <c r="L4" s="274" t="s">
        <v>1354</v>
      </c>
      <c r="M4" s="274" t="s">
        <v>41</v>
      </c>
      <c r="N4" s="274" t="s">
        <v>1355</v>
      </c>
      <c r="O4" s="274" t="s">
        <v>44</v>
      </c>
      <c r="P4" s="274" t="s">
        <v>1356</v>
      </c>
      <c r="Q4" s="274" t="s">
        <v>1357</v>
      </c>
      <c r="R4" s="274" t="s">
        <v>1358</v>
      </c>
      <c r="S4" s="274" t="s">
        <v>1359</v>
      </c>
      <c r="T4" s="201"/>
    </row>
    <row r="5" ht="30" customHeight="1" spans="1:20">
      <c r="A5" s="275"/>
      <c r="B5" s="276" t="s">
        <v>59</v>
      </c>
      <c r="C5" s="276"/>
      <c r="D5" s="277" t="e">
        <f>'2025.4.18（明细）'!#REF!</f>
        <v>#REF!</v>
      </c>
      <c r="E5" s="277" t="e">
        <f>'2025.4.18（明细）'!#REF!</f>
        <v>#REF!</v>
      </c>
      <c r="F5" s="277" t="e">
        <f>'2025.4.18（明细）'!#REF!</f>
        <v>#REF!</v>
      </c>
      <c r="G5" s="277" t="e">
        <f>'2025.4.18（明细）'!#REF!</f>
        <v>#REF!</v>
      </c>
      <c r="H5" s="277" t="e">
        <f>'2025.4.18（明细）'!#REF!</f>
        <v>#REF!</v>
      </c>
      <c r="I5" s="277" t="e">
        <f>'2025.4.18（明细）'!#REF!</f>
        <v>#REF!</v>
      </c>
      <c r="J5" s="277" t="e">
        <f>'2025.4.18（明细）'!#REF!</f>
        <v>#REF!</v>
      </c>
      <c r="K5" s="277" t="e">
        <f>'2025.4.18（明细）'!#REF!</f>
        <v>#REF!</v>
      </c>
      <c r="L5" s="277" t="e">
        <f>'2025.4.18（明细）'!#REF!</f>
        <v>#REF!</v>
      </c>
      <c r="M5" s="281" t="e">
        <f t="shared" ref="M5:M25" si="0">L5/D5</f>
        <v>#REF!</v>
      </c>
      <c r="N5" s="232" t="e">
        <f>'2025.4.18（明细）'!#REF!</f>
        <v>#REF!</v>
      </c>
      <c r="O5" s="282" t="e">
        <f t="shared" ref="O5:O25" si="1">N5/D5</f>
        <v>#REF!</v>
      </c>
      <c r="P5" s="283">
        <f>SUM(P6:P19)</f>
        <v>1061.013071</v>
      </c>
      <c r="Q5" s="282" t="e">
        <f t="shared" ref="Q5:Q23" si="2">P5/E5</f>
        <v>#REF!</v>
      </c>
      <c r="R5" s="283">
        <f>SUM(R6:R19)</f>
        <v>955.404271</v>
      </c>
      <c r="S5" s="282" t="e">
        <f t="shared" ref="S5:S23" si="3">R5/E5</f>
        <v>#REF!</v>
      </c>
      <c r="T5" s="288"/>
    </row>
    <row r="6" s="256" customFormat="1" ht="30" customHeight="1" spans="1:21">
      <c r="A6" s="278">
        <v>1</v>
      </c>
      <c r="B6" s="279" t="s">
        <v>79</v>
      </c>
      <c r="C6" s="280"/>
      <c r="D6" s="280" t="e">
        <f>'2025.4.18（明细）'!#REF!</f>
        <v>#REF!</v>
      </c>
      <c r="E6" s="280" t="e">
        <f>'2025.4.18（明细）'!#REF!</f>
        <v>#REF!</v>
      </c>
      <c r="F6" s="280" t="e">
        <f>'2025.4.18（明细）'!#REF!</f>
        <v>#REF!</v>
      </c>
      <c r="G6" s="280" t="e">
        <f>'2025.4.18（明细）'!#REF!</f>
        <v>#REF!</v>
      </c>
      <c r="H6" s="280" t="e">
        <f>'2025.4.18（明细）'!#REF!</f>
        <v>#REF!</v>
      </c>
      <c r="I6" s="280" t="e">
        <f>'2025.4.18（明细）'!#REF!</f>
        <v>#REF!</v>
      </c>
      <c r="J6" s="280" t="e">
        <f>'2025.4.18（明细）'!#REF!</f>
        <v>#REF!</v>
      </c>
      <c r="K6" s="280" t="e">
        <f>'2025.4.18（明细）'!#REF!</f>
        <v>#REF!</v>
      </c>
      <c r="L6" s="280" t="e">
        <f>'2025.4.18（明细）'!#REF!</f>
        <v>#REF!</v>
      </c>
      <c r="M6" s="284" t="e">
        <f t="shared" si="0"/>
        <v>#REF!</v>
      </c>
      <c r="N6" s="280" t="e">
        <f>'2025.4.18（明细）'!#REF!</f>
        <v>#REF!</v>
      </c>
      <c r="O6" s="284" t="e">
        <f t="shared" si="1"/>
        <v>#REF!</v>
      </c>
      <c r="P6" s="285">
        <v>88.3814</v>
      </c>
      <c r="Q6" s="284" t="e">
        <f t="shared" si="2"/>
        <v>#REF!</v>
      </c>
      <c r="R6" s="285">
        <v>77.8714</v>
      </c>
      <c r="S6" s="284" t="e">
        <f t="shared" si="3"/>
        <v>#REF!</v>
      </c>
      <c r="T6" s="215"/>
      <c r="U6" s="260"/>
    </row>
    <row r="7" s="256" customFormat="1" ht="39" customHeight="1" spans="1:21">
      <c r="A7" s="278">
        <v>2</v>
      </c>
      <c r="B7" s="279" t="s">
        <v>193</v>
      </c>
      <c r="C7" s="280"/>
      <c r="D7" s="280" t="e">
        <f>'2025.4.18（明细）'!#REF!</f>
        <v>#REF!</v>
      </c>
      <c r="E7" s="280" t="e">
        <f>'2025.4.18（明细）'!#REF!</f>
        <v>#REF!</v>
      </c>
      <c r="F7" s="280" t="e">
        <f>'2025.4.18（明细）'!#REF!</f>
        <v>#REF!</v>
      </c>
      <c r="G7" s="280" t="e">
        <f>'2025.4.18（明细）'!#REF!</f>
        <v>#REF!</v>
      </c>
      <c r="H7" s="280" t="e">
        <f>'2025.4.18（明细）'!#REF!</f>
        <v>#REF!</v>
      </c>
      <c r="I7" s="280" t="e">
        <f>'2025.4.18（明细）'!#REF!</f>
        <v>#REF!</v>
      </c>
      <c r="J7" s="280" t="e">
        <f>'2025.4.18（明细）'!#REF!</f>
        <v>#REF!</v>
      </c>
      <c r="K7" s="280" t="e">
        <f>'2025.4.18（明细）'!#REF!</f>
        <v>#REF!</v>
      </c>
      <c r="L7" s="280" t="e">
        <f>'2025.4.18（明细）'!#REF!</f>
        <v>#REF!</v>
      </c>
      <c r="M7" s="284" t="e">
        <f t="shared" si="0"/>
        <v>#REF!</v>
      </c>
      <c r="N7" s="280" t="e">
        <f>'2025.4.18（明细）'!#REF!</f>
        <v>#REF!</v>
      </c>
      <c r="O7" s="284" t="e">
        <f t="shared" si="1"/>
        <v>#REF!</v>
      </c>
      <c r="P7" s="285">
        <v>190.0529</v>
      </c>
      <c r="Q7" s="284" t="e">
        <f t="shared" si="2"/>
        <v>#REF!</v>
      </c>
      <c r="R7" s="285">
        <v>101.3461</v>
      </c>
      <c r="S7" s="284" t="e">
        <f t="shared" si="3"/>
        <v>#REF!</v>
      </c>
      <c r="T7" s="215"/>
      <c r="U7" s="260"/>
    </row>
    <row r="8" s="256" customFormat="1" ht="30" customHeight="1" spans="1:21">
      <c r="A8" s="278">
        <v>3</v>
      </c>
      <c r="B8" s="279" t="s">
        <v>320</v>
      </c>
      <c r="C8" s="280"/>
      <c r="D8" s="280" t="e">
        <f>'2025.4.18（明细）'!#REF!</f>
        <v>#REF!</v>
      </c>
      <c r="E8" s="280" t="e">
        <f>'2025.4.18（明细）'!#REF!</f>
        <v>#REF!</v>
      </c>
      <c r="F8" s="280" t="e">
        <f>'2025.4.18（明细）'!#REF!</f>
        <v>#REF!</v>
      </c>
      <c r="G8" s="280" t="e">
        <f>'2025.4.18（明细）'!#REF!</f>
        <v>#REF!</v>
      </c>
      <c r="H8" s="280" t="e">
        <f>'2025.4.18（明细）'!#REF!</f>
        <v>#REF!</v>
      </c>
      <c r="I8" s="280" t="e">
        <f>'2025.4.18（明细）'!#REF!</f>
        <v>#REF!</v>
      </c>
      <c r="J8" s="280" t="e">
        <f>'2025.4.18（明细）'!#REF!</f>
        <v>#REF!</v>
      </c>
      <c r="K8" s="280" t="e">
        <f>'2025.4.18（明细）'!#REF!</f>
        <v>#REF!</v>
      </c>
      <c r="L8" s="280" t="e">
        <f>'2025.4.18（明细）'!#REF!</f>
        <v>#REF!</v>
      </c>
      <c r="M8" s="284" t="e">
        <f t="shared" si="0"/>
        <v>#REF!</v>
      </c>
      <c r="N8" s="280" t="e">
        <f>'2025.4.18（明细）'!#REF!</f>
        <v>#REF!</v>
      </c>
      <c r="O8" s="284" t="e">
        <f t="shared" si="1"/>
        <v>#REF!</v>
      </c>
      <c r="P8" s="285">
        <v>73.1586</v>
      </c>
      <c r="Q8" s="284" t="e">
        <f t="shared" si="2"/>
        <v>#REF!</v>
      </c>
      <c r="R8" s="285">
        <v>73.1586</v>
      </c>
      <c r="S8" s="284" t="e">
        <f t="shared" si="3"/>
        <v>#REF!</v>
      </c>
      <c r="T8" s="215"/>
      <c r="U8" s="260"/>
    </row>
    <row r="9" s="256" customFormat="1" ht="30" customHeight="1" spans="1:21">
      <c r="A9" s="278">
        <v>4</v>
      </c>
      <c r="B9" s="279" t="s">
        <v>397</v>
      </c>
      <c r="C9" s="280"/>
      <c r="D9" s="280" t="e">
        <f>'2025.4.18（明细）'!#REF!</f>
        <v>#REF!</v>
      </c>
      <c r="E9" s="280" t="e">
        <f>'2025.4.18（明细）'!#REF!</f>
        <v>#REF!</v>
      </c>
      <c r="F9" s="280" t="e">
        <f>'2025.4.18（明细）'!#REF!</f>
        <v>#REF!</v>
      </c>
      <c r="G9" s="280" t="e">
        <f>'2025.4.18（明细）'!#REF!</f>
        <v>#REF!</v>
      </c>
      <c r="H9" s="280" t="e">
        <f>'2025.4.18（明细）'!#REF!</f>
        <v>#REF!</v>
      </c>
      <c r="I9" s="280" t="e">
        <f>'2025.4.18（明细）'!#REF!</f>
        <v>#REF!</v>
      </c>
      <c r="J9" s="280" t="e">
        <f>'2025.4.18（明细）'!#REF!</f>
        <v>#REF!</v>
      </c>
      <c r="K9" s="280" t="e">
        <f>'2025.4.18（明细）'!#REF!</f>
        <v>#REF!</v>
      </c>
      <c r="L9" s="280" t="e">
        <f>'2025.4.18（明细）'!#REF!</f>
        <v>#REF!</v>
      </c>
      <c r="M9" s="284" t="e">
        <f t="shared" si="0"/>
        <v>#REF!</v>
      </c>
      <c r="N9" s="280" t="e">
        <f>'2025.4.18（明细）'!#REF!</f>
        <v>#REF!</v>
      </c>
      <c r="O9" s="284" t="e">
        <f t="shared" si="1"/>
        <v>#REF!</v>
      </c>
      <c r="P9" s="285">
        <v>32.1755</v>
      </c>
      <c r="Q9" s="284" t="e">
        <f t="shared" si="2"/>
        <v>#REF!</v>
      </c>
      <c r="R9" s="285">
        <v>32.1755</v>
      </c>
      <c r="S9" s="284" t="e">
        <f t="shared" si="3"/>
        <v>#REF!</v>
      </c>
      <c r="T9" s="215"/>
      <c r="U9" s="260"/>
    </row>
    <row r="10" s="256" customFormat="1" ht="30" customHeight="1" spans="1:21">
      <c r="A10" s="278">
        <v>5</v>
      </c>
      <c r="B10" s="279" t="s">
        <v>434</v>
      </c>
      <c r="C10" s="280"/>
      <c r="D10" s="280" t="e">
        <f>'2025.4.18（明细）'!#REF!</f>
        <v>#REF!</v>
      </c>
      <c r="E10" s="280" t="e">
        <f>'2025.4.18（明细）'!#REF!</f>
        <v>#REF!</v>
      </c>
      <c r="F10" s="280" t="e">
        <f>'2025.4.18（明细）'!#REF!</f>
        <v>#REF!</v>
      </c>
      <c r="G10" s="280" t="e">
        <f>'2025.4.18（明细）'!#REF!</f>
        <v>#REF!</v>
      </c>
      <c r="H10" s="280" t="e">
        <f>'2025.4.18（明细）'!#REF!</f>
        <v>#REF!</v>
      </c>
      <c r="I10" s="280" t="e">
        <f>'2025.4.18（明细）'!#REF!</f>
        <v>#REF!</v>
      </c>
      <c r="J10" s="280" t="e">
        <f>'2025.4.18（明细）'!#REF!</f>
        <v>#REF!</v>
      </c>
      <c r="K10" s="280" t="e">
        <f>'2025.4.18（明细）'!#REF!</f>
        <v>#REF!</v>
      </c>
      <c r="L10" s="280" t="e">
        <f>'2025.4.18（明细）'!#REF!</f>
        <v>#REF!</v>
      </c>
      <c r="M10" s="284" t="e">
        <f t="shared" si="0"/>
        <v>#REF!</v>
      </c>
      <c r="N10" s="280" t="e">
        <f>'2025.4.18（明细）'!#REF!</f>
        <v>#REF!</v>
      </c>
      <c r="O10" s="284" t="e">
        <f t="shared" si="1"/>
        <v>#REF!</v>
      </c>
      <c r="P10" s="285">
        <v>73.27</v>
      </c>
      <c r="Q10" s="284" t="e">
        <f t="shared" si="2"/>
        <v>#REF!</v>
      </c>
      <c r="R10" s="285">
        <v>73.27</v>
      </c>
      <c r="S10" s="284" t="e">
        <f t="shared" si="3"/>
        <v>#REF!</v>
      </c>
      <c r="T10" s="215"/>
      <c r="U10" s="260"/>
    </row>
    <row r="11" s="256" customFormat="1" ht="30" customHeight="1" spans="1:21">
      <c r="A11" s="278">
        <v>6</v>
      </c>
      <c r="B11" s="279" t="s">
        <v>495</v>
      </c>
      <c r="C11" s="280"/>
      <c r="D11" s="280" t="e">
        <f>'2025.4.18（明细）'!#REF!</f>
        <v>#REF!</v>
      </c>
      <c r="E11" s="280" t="e">
        <f>'2025.4.18（明细）'!#REF!</f>
        <v>#REF!</v>
      </c>
      <c r="F11" s="280" t="e">
        <f>'2025.4.18（明细）'!#REF!</f>
        <v>#REF!</v>
      </c>
      <c r="G11" s="280" t="e">
        <f>'2025.4.18（明细）'!#REF!</f>
        <v>#REF!</v>
      </c>
      <c r="H11" s="280" t="e">
        <f>'2025.4.18（明细）'!#REF!</f>
        <v>#REF!</v>
      </c>
      <c r="I11" s="280" t="e">
        <f>'2025.4.18（明细）'!#REF!</f>
        <v>#REF!</v>
      </c>
      <c r="J11" s="280" t="e">
        <f>'2025.4.18（明细）'!#REF!</f>
        <v>#REF!</v>
      </c>
      <c r="K11" s="280" t="e">
        <f>'2025.4.18（明细）'!#REF!</f>
        <v>#REF!</v>
      </c>
      <c r="L11" s="280" t="e">
        <f>'2025.4.18（明细）'!#REF!</f>
        <v>#REF!</v>
      </c>
      <c r="M11" s="284" t="e">
        <f t="shared" si="0"/>
        <v>#REF!</v>
      </c>
      <c r="N11" s="280" t="e">
        <f>'2025.4.18（明细）'!#REF!</f>
        <v>#REF!</v>
      </c>
      <c r="O11" s="284" t="e">
        <f t="shared" si="1"/>
        <v>#REF!</v>
      </c>
      <c r="P11" s="285">
        <v>123.4756</v>
      </c>
      <c r="Q11" s="284" t="e">
        <f t="shared" si="2"/>
        <v>#REF!</v>
      </c>
      <c r="R11" s="285">
        <v>123.4756</v>
      </c>
      <c r="S11" s="284" t="e">
        <f t="shared" si="3"/>
        <v>#REF!</v>
      </c>
      <c r="T11" s="201"/>
      <c r="U11" s="260"/>
    </row>
    <row r="12" s="256" customFormat="1" ht="30" customHeight="1" spans="1:21">
      <c r="A12" s="278">
        <v>7</v>
      </c>
      <c r="B12" s="279" t="s">
        <v>544</v>
      </c>
      <c r="C12" s="280"/>
      <c r="D12" s="280" t="e">
        <f>'2025.4.18（明细）'!#REF!</f>
        <v>#REF!</v>
      </c>
      <c r="E12" s="280" t="e">
        <f>'2025.4.18（明细）'!#REF!</f>
        <v>#REF!</v>
      </c>
      <c r="F12" s="280" t="e">
        <f>'2025.4.18（明细）'!#REF!</f>
        <v>#REF!</v>
      </c>
      <c r="G12" s="280" t="e">
        <f>'2025.4.18（明细）'!#REF!</f>
        <v>#REF!</v>
      </c>
      <c r="H12" s="280" t="e">
        <f>'2025.4.18（明细）'!#REF!</f>
        <v>#REF!</v>
      </c>
      <c r="I12" s="280" t="e">
        <f>'2025.4.18（明细）'!#REF!</f>
        <v>#REF!</v>
      </c>
      <c r="J12" s="280" t="e">
        <f>'2025.4.18（明细）'!#REF!</f>
        <v>#REF!</v>
      </c>
      <c r="K12" s="280" t="e">
        <f>'2025.4.18（明细）'!#REF!</f>
        <v>#REF!</v>
      </c>
      <c r="L12" s="280" t="e">
        <f>'2025.4.18（明细）'!#REF!</f>
        <v>#REF!</v>
      </c>
      <c r="M12" s="284" t="e">
        <f t="shared" si="0"/>
        <v>#REF!</v>
      </c>
      <c r="N12" s="280" t="e">
        <f>'2025.4.18（明细）'!#REF!</f>
        <v>#REF!</v>
      </c>
      <c r="O12" s="284" t="e">
        <f t="shared" si="1"/>
        <v>#REF!</v>
      </c>
      <c r="P12" s="285">
        <v>110.512</v>
      </c>
      <c r="Q12" s="284" t="e">
        <f t="shared" si="2"/>
        <v>#REF!</v>
      </c>
      <c r="R12" s="285">
        <v>110.512</v>
      </c>
      <c r="S12" s="284" t="e">
        <f t="shared" si="3"/>
        <v>#REF!</v>
      </c>
      <c r="T12" s="201"/>
      <c r="U12" s="260"/>
    </row>
    <row r="13" s="256" customFormat="1" ht="30" customHeight="1" spans="1:21">
      <c r="A13" s="278">
        <v>8</v>
      </c>
      <c r="B13" s="279" t="s">
        <v>630</v>
      </c>
      <c r="C13" s="280"/>
      <c r="D13" s="280" t="e">
        <f>'2025.4.18（明细）'!#REF!</f>
        <v>#REF!</v>
      </c>
      <c r="E13" s="280" t="e">
        <f>'2025.4.18（明细）'!#REF!</f>
        <v>#REF!</v>
      </c>
      <c r="F13" s="280" t="e">
        <f>'2025.4.18（明细）'!#REF!</f>
        <v>#REF!</v>
      </c>
      <c r="G13" s="280" t="e">
        <f>'2025.4.18（明细）'!#REF!</f>
        <v>#REF!</v>
      </c>
      <c r="H13" s="280" t="e">
        <f>'2025.4.18（明细）'!#REF!</f>
        <v>#REF!</v>
      </c>
      <c r="I13" s="280" t="e">
        <f>'2025.4.18（明细）'!#REF!</f>
        <v>#REF!</v>
      </c>
      <c r="J13" s="280" t="e">
        <f>'2025.4.18（明细）'!#REF!</f>
        <v>#REF!</v>
      </c>
      <c r="K13" s="280" t="e">
        <f>'2025.4.18（明细）'!#REF!</f>
        <v>#REF!</v>
      </c>
      <c r="L13" s="280" t="e">
        <f>'2025.4.18（明细）'!#REF!</f>
        <v>#REF!</v>
      </c>
      <c r="M13" s="284" t="e">
        <f t="shared" si="0"/>
        <v>#REF!</v>
      </c>
      <c r="N13" s="280" t="e">
        <f>'2025.4.18（明细）'!#REF!</f>
        <v>#REF!</v>
      </c>
      <c r="O13" s="284" t="e">
        <f t="shared" si="1"/>
        <v>#REF!</v>
      </c>
      <c r="P13" s="285">
        <v>19.75</v>
      </c>
      <c r="Q13" s="284" t="e">
        <f t="shared" si="2"/>
        <v>#REF!</v>
      </c>
      <c r="R13" s="285">
        <v>19.75</v>
      </c>
      <c r="S13" s="284" t="e">
        <f t="shared" si="3"/>
        <v>#REF!</v>
      </c>
      <c r="T13" s="201"/>
      <c r="U13" s="260"/>
    </row>
    <row r="14" s="256" customFormat="1" ht="30" customHeight="1" spans="1:21">
      <c r="A14" s="278">
        <v>9</v>
      </c>
      <c r="B14" s="279" t="s">
        <v>659</v>
      </c>
      <c r="C14" s="280"/>
      <c r="D14" s="280" t="e">
        <f>'2025.4.18（明细）'!#REF!</f>
        <v>#REF!</v>
      </c>
      <c r="E14" s="280" t="e">
        <f>'2025.4.18（明细）'!#REF!</f>
        <v>#REF!</v>
      </c>
      <c r="F14" s="280" t="e">
        <f>'2025.4.18（明细）'!#REF!</f>
        <v>#REF!</v>
      </c>
      <c r="G14" s="280" t="e">
        <f>'2025.4.18（明细）'!#REF!</f>
        <v>#REF!</v>
      </c>
      <c r="H14" s="280" t="e">
        <f>'2025.4.18（明细）'!#REF!</f>
        <v>#REF!</v>
      </c>
      <c r="I14" s="280" t="e">
        <f>'2025.4.18（明细）'!#REF!</f>
        <v>#REF!</v>
      </c>
      <c r="J14" s="280" t="e">
        <f>'2025.4.18（明细）'!#REF!</f>
        <v>#REF!</v>
      </c>
      <c r="K14" s="280" t="e">
        <f>'2025.4.18（明细）'!#REF!</f>
        <v>#REF!</v>
      </c>
      <c r="L14" s="280" t="e">
        <f>'2025.4.18（明细）'!#REF!</f>
        <v>#REF!</v>
      </c>
      <c r="M14" s="284" t="e">
        <f t="shared" si="0"/>
        <v>#REF!</v>
      </c>
      <c r="N14" s="280" t="e">
        <f>'2025.4.18（明细）'!#REF!</f>
        <v>#REF!</v>
      </c>
      <c r="O14" s="284" t="e">
        <f t="shared" si="1"/>
        <v>#REF!</v>
      </c>
      <c r="P14" s="285">
        <v>0</v>
      </c>
      <c r="Q14" s="284" t="e">
        <f t="shared" si="2"/>
        <v>#REF!</v>
      </c>
      <c r="R14" s="285">
        <v>0</v>
      </c>
      <c r="S14" s="284" t="e">
        <f t="shared" si="3"/>
        <v>#REF!</v>
      </c>
      <c r="T14" s="201"/>
      <c r="U14" s="260"/>
    </row>
    <row r="15" s="256" customFormat="1" ht="30" customHeight="1" spans="1:21">
      <c r="A15" s="278">
        <v>10</v>
      </c>
      <c r="B15" s="279" t="s">
        <v>677</v>
      </c>
      <c r="C15" s="280"/>
      <c r="D15" s="280" t="e">
        <f>'2025.4.18（明细）'!#REF!</f>
        <v>#REF!</v>
      </c>
      <c r="E15" s="280" t="e">
        <f>'2025.4.18（明细）'!#REF!</f>
        <v>#REF!</v>
      </c>
      <c r="F15" s="280" t="e">
        <f>'2025.4.18（明细）'!#REF!</f>
        <v>#REF!</v>
      </c>
      <c r="G15" s="280" t="e">
        <f>'2025.4.18（明细）'!#REF!</f>
        <v>#REF!</v>
      </c>
      <c r="H15" s="280" t="e">
        <f>'2025.4.18（明细）'!#REF!</f>
        <v>#REF!</v>
      </c>
      <c r="I15" s="280" t="e">
        <f>'2025.4.18（明细）'!#REF!</f>
        <v>#REF!</v>
      </c>
      <c r="J15" s="280" t="e">
        <f>'2025.4.18（明细）'!#REF!</f>
        <v>#REF!</v>
      </c>
      <c r="K15" s="280" t="e">
        <f>'2025.4.18（明细）'!#REF!</f>
        <v>#REF!</v>
      </c>
      <c r="L15" s="280" t="e">
        <f>'2025.4.18（明细）'!#REF!</f>
        <v>#REF!</v>
      </c>
      <c r="M15" s="284" t="e">
        <f t="shared" si="0"/>
        <v>#REF!</v>
      </c>
      <c r="N15" s="280" t="e">
        <f>'2025.4.18（明细）'!#REF!</f>
        <v>#REF!</v>
      </c>
      <c r="O15" s="284" t="e">
        <f t="shared" si="1"/>
        <v>#REF!</v>
      </c>
      <c r="P15" s="285">
        <v>0</v>
      </c>
      <c r="Q15" s="284" t="e">
        <f t="shared" si="2"/>
        <v>#REF!</v>
      </c>
      <c r="R15" s="285">
        <v>0</v>
      </c>
      <c r="S15" s="284" t="e">
        <f t="shared" si="3"/>
        <v>#REF!</v>
      </c>
      <c r="T15" s="201"/>
      <c r="U15" s="260"/>
    </row>
    <row r="16" s="256" customFormat="1" ht="30" customHeight="1" spans="1:21">
      <c r="A16" s="278">
        <v>11</v>
      </c>
      <c r="B16" s="279" t="s">
        <v>730</v>
      </c>
      <c r="C16" s="280"/>
      <c r="D16" s="280" t="e">
        <f>'2025.4.18（明细）'!#REF!</f>
        <v>#REF!</v>
      </c>
      <c r="E16" s="280" t="e">
        <f>'2025.4.18（明细）'!#REF!</f>
        <v>#REF!</v>
      </c>
      <c r="F16" s="280" t="e">
        <f>'2025.4.18（明细）'!#REF!</f>
        <v>#REF!</v>
      </c>
      <c r="G16" s="280" t="e">
        <f>'2025.4.18（明细）'!#REF!</f>
        <v>#REF!</v>
      </c>
      <c r="H16" s="280" t="e">
        <f>'2025.4.18（明细）'!#REF!</f>
        <v>#REF!</v>
      </c>
      <c r="I16" s="280" t="e">
        <f>'2025.4.18（明细）'!#REF!</f>
        <v>#REF!</v>
      </c>
      <c r="J16" s="280" t="e">
        <f>'2025.4.18（明细）'!#REF!</f>
        <v>#REF!</v>
      </c>
      <c r="K16" s="280" t="e">
        <f>'2025.4.18（明细）'!#REF!</f>
        <v>#REF!</v>
      </c>
      <c r="L16" s="280" t="e">
        <f>'2025.4.18（明细）'!#REF!</f>
        <v>#REF!</v>
      </c>
      <c r="M16" s="284" t="e">
        <f t="shared" si="0"/>
        <v>#REF!</v>
      </c>
      <c r="N16" s="280" t="e">
        <f>'2025.4.18（明细）'!#REF!</f>
        <v>#REF!</v>
      </c>
      <c r="O16" s="284" t="e">
        <f t="shared" si="1"/>
        <v>#REF!</v>
      </c>
      <c r="P16" s="285">
        <v>0</v>
      </c>
      <c r="Q16" s="284" t="e">
        <f t="shared" si="2"/>
        <v>#REF!</v>
      </c>
      <c r="R16" s="285">
        <v>0</v>
      </c>
      <c r="S16" s="284" t="e">
        <f t="shared" si="3"/>
        <v>#REF!</v>
      </c>
      <c r="T16" s="201"/>
      <c r="U16" s="260"/>
    </row>
    <row r="17" s="256" customFormat="1" ht="30" customHeight="1" spans="1:21">
      <c r="A17" s="278">
        <v>12</v>
      </c>
      <c r="B17" s="279" t="s">
        <v>779</v>
      </c>
      <c r="C17" s="280"/>
      <c r="D17" s="280" t="e">
        <f>'2025.4.18（明细）'!#REF!</f>
        <v>#REF!</v>
      </c>
      <c r="E17" s="280" t="e">
        <f>'2025.4.18（明细）'!#REF!</f>
        <v>#REF!</v>
      </c>
      <c r="F17" s="280" t="e">
        <f>'2025.4.18（明细）'!#REF!</f>
        <v>#REF!</v>
      </c>
      <c r="G17" s="280" t="e">
        <f>'2025.4.18（明细）'!#REF!</f>
        <v>#REF!</v>
      </c>
      <c r="H17" s="280" t="e">
        <f>'2025.4.18（明细）'!#REF!</f>
        <v>#REF!</v>
      </c>
      <c r="I17" s="280" t="e">
        <f>'2025.4.18（明细）'!#REF!</f>
        <v>#REF!</v>
      </c>
      <c r="J17" s="280" t="e">
        <f>'2025.4.18（明细）'!#REF!</f>
        <v>#REF!</v>
      </c>
      <c r="K17" s="280" t="e">
        <f>'2025.4.18（明细）'!#REF!</f>
        <v>#REF!</v>
      </c>
      <c r="L17" s="280" t="e">
        <f>'2025.4.18（明细）'!#REF!</f>
        <v>#REF!</v>
      </c>
      <c r="M17" s="284" t="e">
        <f t="shared" si="0"/>
        <v>#REF!</v>
      </c>
      <c r="N17" s="280" t="e">
        <f>'2025.4.18（明细）'!#REF!</f>
        <v>#REF!</v>
      </c>
      <c r="O17" s="284" t="e">
        <f t="shared" si="1"/>
        <v>#REF!</v>
      </c>
      <c r="P17" s="285">
        <v>325.500393</v>
      </c>
      <c r="Q17" s="284" t="e">
        <f t="shared" si="2"/>
        <v>#REF!</v>
      </c>
      <c r="R17" s="285">
        <v>319.108393</v>
      </c>
      <c r="S17" s="284" t="e">
        <f t="shared" si="3"/>
        <v>#REF!</v>
      </c>
      <c r="T17" s="201"/>
      <c r="U17" s="260"/>
    </row>
    <row r="18" s="256" customFormat="1" ht="30" customHeight="1" spans="1:21">
      <c r="A18" s="278">
        <v>13</v>
      </c>
      <c r="B18" s="279" t="s">
        <v>1042</v>
      </c>
      <c r="C18" s="280"/>
      <c r="D18" s="280" t="e">
        <f>'2025.4.18（明细）'!#REF!</f>
        <v>#REF!</v>
      </c>
      <c r="E18" s="280" t="e">
        <f>'2025.4.18（明细）'!#REF!</f>
        <v>#REF!</v>
      </c>
      <c r="F18" s="280" t="e">
        <f>'2025.4.18（明细）'!#REF!</f>
        <v>#REF!</v>
      </c>
      <c r="G18" s="280" t="e">
        <f>'2025.4.18（明细）'!#REF!</f>
        <v>#REF!</v>
      </c>
      <c r="H18" s="280" t="e">
        <f>'2025.4.18（明细）'!#REF!</f>
        <v>#REF!</v>
      </c>
      <c r="I18" s="280" t="e">
        <f>'2025.4.18（明细）'!#REF!</f>
        <v>#REF!</v>
      </c>
      <c r="J18" s="280" t="e">
        <f>'2025.4.18（明细）'!#REF!</f>
        <v>#REF!</v>
      </c>
      <c r="K18" s="280" t="e">
        <f>'2025.4.18（明细）'!#REF!</f>
        <v>#REF!</v>
      </c>
      <c r="L18" s="280" t="e">
        <f>'2025.4.18（明细）'!#REF!</f>
        <v>#REF!</v>
      </c>
      <c r="M18" s="284" t="e">
        <f t="shared" si="0"/>
        <v>#REF!</v>
      </c>
      <c r="N18" s="280" t="e">
        <f>'2025.4.18（明细）'!#REF!</f>
        <v>#REF!</v>
      </c>
      <c r="O18" s="284" t="e">
        <f t="shared" si="1"/>
        <v>#REF!</v>
      </c>
      <c r="P18" s="285">
        <v>24.736678</v>
      </c>
      <c r="Q18" s="284" t="e">
        <f t="shared" si="2"/>
        <v>#REF!</v>
      </c>
      <c r="R18" s="285">
        <v>24.736678</v>
      </c>
      <c r="S18" s="284" t="e">
        <f t="shared" si="3"/>
        <v>#REF!</v>
      </c>
      <c r="T18" s="201"/>
      <c r="U18" s="260"/>
    </row>
    <row r="19" s="256" customFormat="1" ht="30" customHeight="1" spans="1:21">
      <c r="A19" s="278">
        <v>14</v>
      </c>
      <c r="B19" s="279" t="s">
        <v>1100</v>
      </c>
      <c r="C19" s="280"/>
      <c r="D19" s="280" t="e">
        <f>'2025.4.18（明细）'!#REF!</f>
        <v>#REF!</v>
      </c>
      <c r="E19" s="280" t="e">
        <f>'2025.4.18（明细）'!#REF!</f>
        <v>#REF!</v>
      </c>
      <c r="F19" s="280" t="e">
        <f>'2025.4.18（明细）'!#REF!</f>
        <v>#REF!</v>
      </c>
      <c r="G19" s="280" t="e">
        <f>'2025.4.18（明细）'!#REF!</f>
        <v>#REF!</v>
      </c>
      <c r="H19" s="280" t="e">
        <f>'2025.4.18（明细）'!#REF!</f>
        <v>#REF!</v>
      </c>
      <c r="I19" s="280" t="e">
        <f>'2025.4.18（明细）'!#REF!</f>
        <v>#REF!</v>
      </c>
      <c r="J19" s="280" t="e">
        <f>'2025.4.18（明细）'!#REF!</f>
        <v>#REF!</v>
      </c>
      <c r="K19" s="280" t="e">
        <f>'2025.4.18（明细）'!#REF!</f>
        <v>#REF!</v>
      </c>
      <c r="L19" s="280" t="e">
        <f>'2025.4.18（明细）'!#REF!</f>
        <v>#REF!</v>
      </c>
      <c r="M19" s="284" t="e">
        <f t="shared" si="0"/>
        <v>#REF!</v>
      </c>
      <c r="N19" s="280" t="e">
        <f>'2025.4.18（明细）'!#REF!</f>
        <v>#REF!</v>
      </c>
      <c r="O19" s="284" t="e">
        <f t="shared" si="1"/>
        <v>#REF!</v>
      </c>
      <c r="P19" s="285">
        <v>0</v>
      </c>
      <c r="Q19" s="284" t="e">
        <f t="shared" si="2"/>
        <v>#REF!</v>
      </c>
      <c r="R19" s="285">
        <v>0</v>
      </c>
      <c r="S19" s="284" t="e">
        <f t="shared" si="3"/>
        <v>#REF!</v>
      </c>
      <c r="T19" s="201"/>
      <c r="U19" s="260"/>
    </row>
    <row r="20" spans="20:20">
      <c r="T20" s="289"/>
    </row>
    <row r="21" spans="20:20">
      <c r="T21" s="289"/>
    </row>
    <row r="22" spans="20:20">
      <c r="T22" s="289"/>
    </row>
    <row r="23" spans="20:20">
      <c r="T23" s="289"/>
    </row>
    <row r="24" spans="20:20">
      <c r="T24" s="289"/>
    </row>
  </sheetData>
  <autoFilter xmlns:etc="http://www.wps.cn/officeDocument/2017/etCustomData" ref="A4:U19" etc:filterBottomFollowUsedRange="0">
    <extLst/>
  </autoFilter>
  <mergeCells count="21">
    <mergeCell ref="A1:T1"/>
    <mergeCell ref="A2:T2"/>
    <mergeCell ref="D3:S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T3:T4"/>
    <mergeCell ref="B3:C4"/>
  </mergeCells>
  <pageMargins left="0.354166666666667" right="0.432638888888889" top="0.275" bottom="0.55" header="0.196527777777778" footer="0.15625"/>
  <pageSetup paperSize="9" scale="73"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1"/>
    <pageSetUpPr fitToPage="1"/>
  </sheetPr>
  <dimension ref="A1:BY7"/>
  <sheetViews>
    <sheetView tabSelected="1" workbookViewId="0">
      <pane ySplit="5" topLeftCell="A6" activePane="bottomLeft" state="frozen"/>
      <selection/>
      <selection pane="bottomLeft" activeCell="Z7" sqref="Z7"/>
    </sheetView>
  </sheetViews>
  <sheetFormatPr defaultColWidth="9" defaultRowHeight="13.5" outlineLevelRow="6"/>
  <cols>
    <col min="1" max="1" width="5.19166666666667" style="196" customWidth="1"/>
    <col min="2" max="4" width="6.25833333333333" customWidth="1"/>
    <col min="5" max="6" width="6.25833333333333" hidden="1" customWidth="1"/>
    <col min="7" max="7" width="18.5916666666667" customWidth="1"/>
    <col min="8" max="8" width="18.5916666666667" hidden="1" customWidth="1"/>
    <col min="9" max="9" width="4.88333333333333" customWidth="1"/>
    <col min="10" max="11" width="7.34166666666667" customWidth="1"/>
    <col min="12" max="13" width="4.225" customWidth="1"/>
    <col min="14" max="14" width="7.75833333333333" customWidth="1"/>
    <col min="15" max="15" width="6.925" customWidth="1"/>
    <col min="16" max="16" width="20.4333333333333" customWidth="1"/>
    <col min="17" max="17" width="5.30833333333333" style="197" customWidth="1"/>
    <col min="18" max="19" width="8.74166666666667" style="197" customWidth="1"/>
    <col min="20" max="21" width="8.74166666666667" style="197" hidden="1" customWidth="1"/>
    <col min="22" max="22" width="8.74166666666667" style="197" customWidth="1"/>
    <col min="23" max="24" width="7.96666666666667" customWidth="1"/>
    <col min="25" max="25" width="8.375" customWidth="1"/>
    <col min="26" max="29" width="7.96666666666667" customWidth="1"/>
    <col min="30" max="30" width="7.96666666666667" style="198" customWidth="1"/>
    <col min="31" max="34" width="5.875" customWidth="1"/>
    <col min="35" max="36" width="4.125" customWidth="1"/>
    <col min="37" max="38" width="7.5" customWidth="1"/>
    <col min="39" max="39" width="20.25" customWidth="1"/>
    <col min="40" max="40" width="19.75" customWidth="1"/>
    <col min="41" max="41" width="7.625" customWidth="1"/>
    <col min="42" max="42" width="16.375" customWidth="1"/>
    <col min="43" max="44" width="6.25833333333333" style="197" customWidth="1"/>
    <col min="45" max="48" width="8.375" style="197" customWidth="1"/>
    <col min="49" max="49" width="11.875" style="197" customWidth="1"/>
    <col min="50" max="50" width="7.125" style="197" customWidth="1"/>
    <col min="51" max="52" width="11.2416666666667" customWidth="1"/>
    <col min="53" max="53" width="5.775" customWidth="1"/>
    <col min="54" max="54" width="8.625" customWidth="1"/>
    <col min="55" max="55" width="10.7583333333333" customWidth="1"/>
    <col min="56" max="56" width="7.34166666666667" hidden="1" customWidth="1"/>
    <col min="57" max="57" width="8.625" hidden="1" customWidth="1"/>
    <col min="58" max="58" width="15.375" hidden="1" customWidth="1"/>
    <col min="59" max="60" width="9" hidden="1" customWidth="1"/>
    <col min="61" max="61" width="15.375" hidden="1" customWidth="1"/>
    <col min="62" max="63" width="9" hidden="1" customWidth="1"/>
    <col min="64" max="64" width="13.825" customWidth="1"/>
    <col min="65" max="65" width="8.375" customWidth="1"/>
    <col min="66" max="66" width="12.3583333333333" hidden="1" customWidth="1"/>
    <col min="67" max="67" width="13.825" customWidth="1"/>
    <col min="68" max="68" width="8.375" customWidth="1"/>
    <col min="69" max="69" width="8.375" hidden="1" customWidth="1"/>
    <col min="70" max="75" width="13.825" hidden="1" customWidth="1"/>
    <col min="76" max="76" width="8.25833333333333" customWidth="1"/>
    <col min="77" max="77" width="14.125"/>
    <col min="78" max="78" width="10.375"/>
  </cols>
  <sheetData>
    <row r="1" ht="35.25" spans="1:76">
      <c r="A1" s="199" t="s">
        <v>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220"/>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row>
    <row r="2" spans="1:76">
      <c r="A2" s="200" t="s">
        <v>1</v>
      </c>
      <c r="BT2" s="237"/>
      <c r="BU2" s="237"/>
      <c r="BV2" s="237"/>
      <c r="BW2" s="237"/>
      <c r="BX2" s="251" t="s">
        <v>1360</v>
      </c>
    </row>
    <row r="3" s="194" customFormat="1" ht="28" customHeight="1" spans="1:76">
      <c r="A3" s="201" t="s">
        <v>3</v>
      </c>
      <c r="B3" s="201" t="s">
        <v>4</v>
      </c>
      <c r="C3" s="201" t="s">
        <v>5</v>
      </c>
      <c r="D3" s="201"/>
      <c r="E3" s="202" t="s">
        <v>6</v>
      </c>
      <c r="F3" s="202" t="s">
        <v>7</v>
      </c>
      <c r="G3" s="202" t="s">
        <v>8</v>
      </c>
      <c r="H3" s="203" t="s">
        <v>9</v>
      </c>
      <c r="I3" s="202" t="s">
        <v>10</v>
      </c>
      <c r="J3" s="202" t="s">
        <v>11</v>
      </c>
      <c r="K3" s="202" t="s">
        <v>12</v>
      </c>
      <c r="L3" s="202" t="s">
        <v>13</v>
      </c>
      <c r="M3" s="202" t="s">
        <v>14</v>
      </c>
      <c r="N3" s="202" t="s">
        <v>15</v>
      </c>
      <c r="O3" s="202" t="s">
        <v>16</v>
      </c>
      <c r="P3" s="202" t="s">
        <v>17</v>
      </c>
      <c r="Q3" s="202" t="s">
        <v>18</v>
      </c>
      <c r="R3" s="202" t="s">
        <v>19</v>
      </c>
      <c r="S3" s="202" t="s">
        <v>20</v>
      </c>
      <c r="T3" s="212" t="s">
        <v>1361</v>
      </c>
      <c r="U3" s="212" t="s">
        <v>1362</v>
      </c>
      <c r="V3" s="213" t="s">
        <v>21</v>
      </c>
      <c r="W3" s="201" t="s">
        <v>22</v>
      </c>
      <c r="X3" s="201"/>
      <c r="Y3" s="201"/>
      <c r="Z3" s="201"/>
      <c r="AA3" s="201"/>
      <c r="AB3" s="201"/>
      <c r="AC3" s="201"/>
      <c r="AD3" s="215"/>
      <c r="AE3" s="201" t="s">
        <v>23</v>
      </c>
      <c r="AF3" s="201"/>
      <c r="AG3" s="201"/>
      <c r="AH3" s="201"/>
      <c r="AI3" s="225" t="s">
        <v>24</v>
      </c>
      <c r="AJ3" s="226"/>
      <c r="AK3" s="227" t="s">
        <v>25</v>
      </c>
      <c r="AL3" s="227" t="s">
        <v>26</v>
      </c>
      <c r="AM3" s="202" t="s">
        <v>27</v>
      </c>
      <c r="AN3" s="202" t="s">
        <v>28</v>
      </c>
      <c r="AO3" s="202" t="s">
        <v>29</v>
      </c>
      <c r="AP3" s="230" t="s">
        <v>30</v>
      </c>
      <c r="AQ3" s="212" t="s">
        <v>31</v>
      </c>
      <c r="AR3" s="212" t="s">
        <v>32</v>
      </c>
      <c r="AS3" s="230" t="s">
        <v>33</v>
      </c>
      <c r="AT3" s="230" t="s">
        <v>34</v>
      </c>
      <c r="AU3" s="230" t="s">
        <v>1363</v>
      </c>
      <c r="AV3" s="230" t="s">
        <v>35</v>
      </c>
      <c r="AW3" s="230" t="s">
        <v>36</v>
      </c>
      <c r="AX3" s="230" t="s">
        <v>37</v>
      </c>
      <c r="AY3" s="230" t="s">
        <v>38</v>
      </c>
      <c r="AZ3" s="230" t="s">
        <v>39</v>
      </c>
      <c r="BA3" s="230" t="s">
        <v>40</v>
      </c>
      <c r="BB3" s="230" t="s">
        <v>41</v>
      </c>
      <c r="BC3" s="230" t="s">
        <v>42</v>
      </c>
      <c r="BD3" s="212" t="s">
        <v>43</v>
      </c>
      <c r="BE3" s="230" t="s">
        <v>44</v>
      </c>
      <c r="BF3" s="230" t="s">
        <v>45</v>
      </c>
      <c r="BG3" s="212" t="s">
        <v>46</v>
      </c>
      <c r="BH3" s="230" t="s">
        <v>47</v>
      </c>
      <c r="BI3" s="230" t="s">
        <v>48</v>
      </c>
      <c r="BJ3" s="212" t="s">
        <v>49</v>
      </c>
      <c r="BK3" s="230" t="s">
        <v>50</v>
      </c>
      <c r="BL3" s="230" t="s">
        <v>1364</v>
      </c>
      <c r="BM3" s="230" t="s">
        <v>53</v>
      </c>
      <c r="BN3" s="238" t="s">
        <v>51</v>
      </c>
      <c r="BO3" s="239" t="s">
        <v>52</v>
      </c>
      <c r="BP3" s="239" t="s">
        <v>53</v>
      </c>
      <c r="BQ3" s="239" t="s">
        <v>54</v>
      </c>
      <c r="BR3" s="240" t="s">
        <v>1365</v>
      </c>
      <c r="BS3" s="240" t="s">
        <v>55</v>
      </c>
      <c r="BT3" s="241" t="e">
        <f>#REF!-BT4</f>
        <v>#REF!</v>
      </c>
      <c r="BU3" s="241" t="e">
        <f>#REF!-BU4</f>
        <v>#REF!</v>
      </c>
      <c r="BV3" s="241" t="e">
        <f>#REF!-BV4</f>
        <v>#REF!</v>
      </c>
      <c r="BW3" s="241" t="e">
        <f>#REF!-BW4</f>
        <v>#REF!</v>
      </c>
      <c r="BX3" s="201" t="s">
        <v>56</v>
      </c>
    </row>
    <row r="4" s="194" customFormat="1" ht="14" customHeight="1" spans="1:77">
      <c r="A4" s="201"/>
      <c r="B4" s="201"/>
      <c r="C4" s="201" t="s">
        <v>57</v>
      </c>
      <c r="D4" s="201" t="s">
        <v>58</v>
      </c>
      <c r="E4" s="204"/>
      <c r="F4" s="204"/>
      <c r="G4" s="204"/>
      <c r="H4" s="205"/>
      <c r="I4" s="204"/>
      <c r="J4" s="204"/>
      <c r="K4" s="204"/>
      <c r="L4" s="204"/>
      <c r="M4" s="204"/>
      <c r="N4" s="204"/>
      <c r="O4" s="204"/>
      <c r="P4" s="204"/>
      <c r="Q4" s="204"/>
      <c r="R4" s="204"/>
      <c r="S4" s="204"/>
      <c r="T4" s="212"/>
      <c r="U4" s="212"/>
      <c r="V4" s="214"/>
      <c r="W4" s="215" t="s">
        <v>59</v>
      </c>
      <c r="X4" s="216" t="s">
        <v>60</v>
      </c>
      <c r="Y4" s="221" t="s">
        <v>61</v>
      </c>
      <c r="Z4" s="222"/>
      <c r="AA4" s="223"/>
      <c r="AB4" s="215" t="s">
        <v>62</v>
      </c>
      <c r="AC4" s="215" t="s">
        <v>63</v>
      </c>
      <c r="AD4" s="215" t="s">
        <v>64</v>
      </c>
      <c r="AE4" s="201" t="s">
        <v>66</v>
      </c>
      <c r="AF4" s="201" t="s">
        <v>67</v>
      </c>
      <c r="AG4" s="201" t="s">
        <v>68</v>
      </c>
      <c r="AH4" s="201"/>
      <c r="AI4" s="201" t="s">
        <v>69</v>
      </c>
      <c r="AJ4" s="201" t="s">
        <v>70</v>
      </c>
      <c r="AK4" s="228"/>
      <c r="AL4" s="228"/>
      <c r="AM4" s="204"/>
      <c r="AN4" s="204"/>
      <c r="AO4" s="204"/>
      <c r="AP4" s="231"/>
      <c r="AQ4" s="212"/>
      <c r="AR4" s="212"/>
      <c r="AS4" s="231"/>
      <c r="AT4" s="231"/>
      <c r="AU4" s="231"/>
      <c r="AV4" s="231"/>
      <c r="AW4" s="231"/>
      <c r="AX4" s="231"/>
      <c r="AY4" s="231"/>
      <c r="AZ4" s="231"/>
      <c r="BA4" s="231"/>
      <c r="BB4" s="231"/>
      <c r="BC4" s="231"/>
      <c r="BD4" s="212"/>
      <c r="BE4" s="231"/>
      <c r="BF4" s="231"/>
      <c r="BG4" s="212"/>
      <c r="BH4" s="231"/>
      <c r="BI4" s="231"/>
      <c r="BJ4" s="212"/>
      <c r="BK4" s="231"/>
      <c r="BL4" s="231"/>
      <c r="BM4" s="231"/>
      <c r="BN4" s="242"/>
      <c r="BO4" s="243"/>
      <c r="BP4" s="243"/>
      <c r="BQ4" s="243"/>
      <c r="BR4" s="244"/>
      <c r="BS4" s="244"/>
      <c r="BT4" s="245"/>
      <c r="BU4" s="245"/>
      <c r="BV4" s="245"/>
      <c r="BW4" s="245"/>
      <c r="BX4" s="201"/>
      <c r="BY4" s="252"/>
    </row>
    <row r="5" s="194" customFormat="1" ht="70" customHeight="1" spans="1:77">
      <c r="A5" s="201"/>
      <c r="B5" s="201"/>
      <c r="C5" s="201"/>
      <c r="D5" s="201"/>
      <c r="E5" s="206"/>
      <c r="F5" s="206"/>
      <c r="G5" s="206"/>
      <c r="H5" s="207"/>
      <c r="I5" s="206"/>
      <c r="J5" s="206"/>
      <c r="K5" s="206"/>
      <c r="L5" s="206"/>
      <c r="M5" s="206"/>
      <c r="N5" s="206"/>
      <c r="O5" s="206"/>
      <c r="P5" s="206"/>
      <c r="Q5" s="206"/>
      <c r="R5" s="206"/>
      <c r="S5" s="206"/>
      <c r="T5" s="212"/>
      <c r="U5" s="212"/>
      <c r="V5" s="217"/>
      <c r="W5" s="215"/>
      <c r="X5" s="218"/>
      <c r="Y5" s="224" t="s">
        <v>71</v>
      </c>
      <c r="Z5" s="224" t="s">
        <v>72</v>
      </c>
      <c r="AA5" s="224" t="s">
        <v>73</v>
      </c>
      <c r="AB5" s="215"/>
      <c r="AC5" s="215"/>
      <c r="AD5" s="215"/>
      <c r="AE5" s="201"/>
      <c r="AF5" s="201"/>
      <c r="AG5" s="201" t="s">
        <v>74</v>
      </c>
      <c r="AH5" s="201" t="s">
        <v>75</v>
      </c>
      <c r="AI5" s="201"/>
      <c r="AJ5" s="201"/>
      <c r="AK5" s="229"/>
      <c r="AL5" s="229"/>
      <c r="AM5" s="206"/>
      <c r="AN5" s="206"/>
      <c r="AO5" s="206"/>
      <c r="AP5" s="232"/>
      <c r="AQ5" s="212"/>
      <c r="AR5" s="212"/>
      <c r="AS5" s="232"/>
      <c r="AT5" s="232"/>
      <c r="AU5" s="232"/>
      <c r="AV5" s="232"/>
      <c r="AW5" s="232"/>
      <c r="AX5" s="232"/>
      <c r="AY5" s="232"/>
      <c r="AZ5" s="232"/>
      <c r="BA5" s="232"/>
      <c r="BB5" s="232"/>
      <c r="BC5" s="232"/>
      <c r="BD5" s="212"/>
      <c r="BE5" s="232"/>
      <c r="BF5" s="232"/>
      <c r="BG5" s="212"/>
      <c r="BH5" s="232"/>
      <c r="BI5" s="232"/>
      <c r="BJ5" s="212"/>
      <c r="BK5" s="232"/>
      <c r="BL5" s="232"/>
      <c r="BM5" s="232"/>
      <c r="BN5" s="246"/>
      <c r="BO5" s="247"/>
      <c r="BP5" s="247"/>
      <c r="BQ5" s="247"/>
      <c r="BR5" s="248"/>
      <c r="BS5" s="248"/>
      <c r="BT5" s="249" t="s">
        <v>76</v>
      </c>
      <c r="BU5" s="249" t="s">
        <v>77</v>
      </c>
      <c r="BV5" s="249" t="s">
        <v>78</v>
      </c>
      <c r="BW5" s="249" t="s">
        <v>65</v>
      </c>
      <c r="BX5" s="201"/>
      <c r="BY5" s="253"/>
    </row>
    <row r="6" s="195" customFormat="1" ht="67" customHeight="1" spans="1:76">
      <c r="A6" s="208">
        <v>85</v>
      </c>
      <c r="B6" s="209" t="s">
        <v>80</v>
      </c>
      <c r="C6" s="209" t="s">
        <v>496</v>
      </c>
      <c r="D6" s="209" t="s">
        <v>522</v>
      </c>
      <c r="E6" s="209"/>
      <c r="F6" s="209"/>
      <c r="G6" s="210" t="s">
        <v>523</v>
      </c>
      <c r="H6" s="210" t="s">
        <v>523</v>
      </c>
      <c r="I6" s="209" t="s">
        <v>135</v>
      </c>
      <c r="J6" s="208" t="s">
        <v>136</v>
      </c>
      <c r="K6" s="208" t="s">
        <v>144</v>
      </c>
      <c r="L6" s="209" t="s">
        <v>86</v>
      </c>
      <c r="M6" s="209" t="s">
        <v>524</v>
      </c>
      <c r="N6" s="209" t="s">
        <v>498</v>
      </c>
      <c r="O6" s="209" t="s">
        <v>139</v>
      </c>
      <c r="P6" s="211" t="s">
        <v>525</v>
      </c>
      <c r="Q6" s="209">
        <v>1</v>
      </c>
      <c r="R6" s="208"/>
      <c r="S6" s="208">
        <v>200</v>
      </c>
      <c r="T6" s="219">
        <f>S6-W6</f>
        <v>100</v>
      </c>
      <c r="U6" s="208"/>
      <c r="V6" s="208" t="s">
        <v>91</v>
      </c>
      <c r="W6" s="208">
        <f>X6+AB6+AC6+AD6</f>
        <v>100</v>
      </c>
      <c r="X6" s="208">
        <f>Y6+Z6+AA6</f>
        <v>100</v>
      </c>
      <c r="Y6" s="208">
        <v>100</v>
      </c>
      <c r="Z6" s="208">
        <v>0</v>
      </c>
      <c r="AA6" s="208">
        <v>0</v>
      </c>
      <c r="AB6" s="208">
        <v>0</v>
      </c>
      <c r="AC6" s="208"/>
      <c r="AD6" s="208"/>
      <c r="AE6" s="208">
        <v>759</v>
      </c>
      <c r="AF6" s="208">
        <v>3310</v>
      </c>
      <c r="AG6" s="208">
        <v>460</v>
      </c>
      <c r="AH6" s="208">
        <v>2091</v>
      </c>
      <c r="AI6" s="208">
        <v>1</v>
      </c>
      <c r="AJ6" s="208"/>
      <c r="AK6" s="209">
        <v>2025.03</v>
      </c>
      <c r="AL6" s="209">
        <v>2025.12</v>
      </c>
      <c r="AM6" s="210" t="s">
        <v>526</v>
      </c>
      <c r="AN6" s="211" t="s">
        <v>527</v>
      </c>
      <c r="AO6" s="209"/>
      <c r="AP6" s="208" t="s">
        <v>1366</v>
      </c>
      <c r="AQ6" s="233"/>
      <c r="AR6" s="233">
        <v>1</v>
      </c>
      <c r="AS6" s="233">
        <v>1</v>
      </c>
      <c r="AT6" s="233">
        <v>1</v>
      </c>
      <c r="AU6" s="208"/>
      <c r="AV6" s="208">
        <v>1</v>
      </c>
      <c r="AW6" s="233"/>
      <c r="AX6" s="233"/>
      <c r="AY6" s="233" t="s">
        <v>1367</v>
      </c>
      <c r="AZ6" s="233" t="s">
        <v>1368</v>
      </c>
      <c r="BA6" s="233"/>
      <c r="BB6" s="234"/>
      <c r="BC6" s="233"/>
      <c r="BD6" s="233"/>
      <c r="BE6" s="234"/>
      <c r="BF6" s="235"/>
      <c r="BG6" s="235"/>
      <c r="BH6" s="236"/>
      <c r="BI6" s="235"/>
      <c r="BJ6" s="235"/>
      <c r="BK6" s="236"/>
      <c r="BL6" s="233"/>
      <c r="BM6" s="250"/>
      <c r="BN6" s="250"/>
      <c r="BO6" s="233"/>
      <c r="BP6" s="250">
        <f>BO6/W6</f>
        <v>0</v>
      </c>
      <c r="BQ6" s="250"/>
      <c r="BR6" s="233"/>
      <c r="BS6" s="233"/>
      <c r="BT6" s="233"/>
      <c r="BU6" s="233"/>
      <c r="BV6" s="233"/>
      <c r="BW6" s="233"/>
      <c r="BX6" s="254"/>
    </row>
    <row r="7" s="195" customFormat="1" ht="67" customHeight="1" spans="1:76">
      <c r="A7" s="208">
        <v>87</v>
      </c>
      <c r="B7" s="209" t="s">
        <v>80</v>
      </c>
      <c r="C7" s="209" t="s">
        <v>496</v>
      </c>
      <c r="D7" s="209" t="s">
        <v>512</v>
      </c>
      <c r="E7" s="209"/>
      <c r="F7" s="209"/>
      <c r="G7" s="210" t="s">
        <v>534</v>
      </c>
      <c r="H7" s="210" t="s">
        <v>534</v>
      </c>
      <c r="I7" s="209" t="s">
        <v>135</v>
      </c>
      <c r="J7" s="208" t="s">
        <v>156</v>
      </c>
      <c r="K7" s="208" t="s">
        <v>1369</v>
      </c>
      <c r="L7" s="209" t="s">
        <v>86</v>
      </c>
      <c r="M7" s="209" t="s">
        <v>87</v>
      </c>
      <c r="N7" s="209" t="s">
        <v>498</v>
      </c>
      <c r="O7" s="209" t="s">
        <v>157</v>
      </c>
      <c r="P7" s="211" t="s">
        <v>535</v>
      </c>
      <c r="Q7" s="209">
        <v>1</v>
      </c>
      <c r="R7" s="208"/>
      <c r="S7" s="208">
        <v>150</v>
      </c>
      <c r="T7" s="208">
        <f>S7-W7</f>
        <v>0</v>
      </c>
      <c r="U7" s="208"/>
      <c r="V7" s="208" t="s">
        <v>159</v>
      </c>
      <c r="W7" s="208">
        <f>X7+AB7+AC7+AD7</f>
        <v>150</v>
      </c>
      <c r="X7" s="208">
        <f>Y7+Z7+AA7</f>
        <v>0</v>
      </c>
      <c r="Y7" s="208">
        <v>0</v>
      </c>
      <c r="Z7" s="208">
        <v>0</v>
      </c>
      <c r="AA7" s="208">
        <v>0</v>
      </c>
      <c r="AB7" s="208">
        <v>90</v>
      </c>
      <c r="AC7" s="208"/>
      <c r="AD7" s="208">
        <v>60</v>
      </c>
      <c r="AE7" s="208">
        <v>284</v>
      </c>
      <c r="AF7" s="208">
        <v>843</v>
      </c>
      <c r="AG7" s="208">
        <v>50</v>
      </c>
      <c r="AH7" s="208">
        <v>172</v>
      </c>
      <c r="AI7" s="208"/>
      <c r="AJ7" s="208">
        <v>1</v>
      </c>
      <c r="AK7" s="209">
        <v>2025.03</v>
      </c>
      <c r="AL7" s="209">
        <v>2025.12</v>
      </c>
      <c r="AM7" s="210" t="s">
        <v>536</v>
      </c>
      <c r="AN7" s="211" t="s">
        <v>537</v>
      </c>
      <c r="AO7" s="209"/>
      <c r="AP7" s="208" t="s">
        <v>1366</v>
      </c>
      <c r="AQ7" s="233"/>
      <c r="AR7" s="233">
        <v>1</v>
      </c>
      <c r="AS7" s="233">
        <v>1</v>
      </c>
      <c r="AT7" s="233">
        <v>1</v>
      </c>
      <c r="AU7" s="208"/>
      <c r="AV7" s="208">
        <v>1</v>
      </c>
      <c r="AW7" s="233"/>
      <c r="AX7" s="233"/>
      <c r="AY7" s="233" t="s">
        <v>1370</v>
      </c>
      <c r="AZ7" s="233" t="s">
        <v>1368</v>
      </c>
      <c r="BA7" s="233"/>
      <c r="BB7" s="234"/>
      <c r="BC7" s="233"/>
      <c r="BD7" s="233"/>
      <c r="BE7" s="234"/>
      <c r="BF7" s="235"/>
      <c r="BG7" s="235"/>
      <c r="BH7" s="236"/>
      <c r="BI7" s="235"/>
      <c r="BJ7" s="235"/>
      <c r="BK7" s="236"/>
      <c r="BL7" s="233"/>
      <c r="BM7" s="250"/>
      <c r="BN7" s="250"/>
      <c r="BO7" s="233"/>
      <c r="BP7" s="250">
        <f>BO7/W7</f>
        <v>0</v>
      </c>
      <c r="BQ7" s="250"/>
      <c r="BR7" s="233"/>
      <c r="BS7" s="233"/>
      <c r="BT7" s="233"/>
      <c r="BU7" s="233"/>
      <c r="BV7" s="233"/>
      <c r="BW7" s="233"/>
      <c r="BX7" s="254"/>
    </row>
  </sheetData>
  <autoFilter xmlns:etc="http://www.wps.cn/officeDocument/2017/etCustomData" ref="A5:BY7" etc:filterBottomFollowUsedRange="0">
    <extLst/>
  </autoFilter>
  <mergeCells count="74">
    <mergeCell ref="A1:BX1"/>
    <mergeCell ref="C3:D3"/>
    <mergeCell ref="W3:AD3"/>
    <mergeCell ref="AE3:AH3"/>
    <mergeCell ref="AI3:AJ3"/>
    <mergeCell ref="Y4:AA4"/>
    <mergeCell ref="AG4:AH4"/>
    <mergeCell ref="A3:A5"/>
    <mergeCell ref="B3:B5"/>
    <mergeCell ref="C4:C5"/>
    <mergeCell ref="D4: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4:W5"/>
    <mergeCell ref="X4:X5"/>
    <mergeCell ref="AB4:AB5"/>
    <mergeCell ref="AC4:AC5"/>
    <mergeCell ref="AD4:AD5"/>
    <mergeCell ref="AE4:AE5"/>
    <mergeCell ref="AF4:AF5"/>
    <mergeCell ref="AI4:AI5"/>
    <mergeCell ref="AJ4:AJ5"/>
    <mergeCell ref="AK3:AK5"/>
    <mergeCell ref="AL3:AL5"/>
    <mergeCell ref="AM3:AM5"/>
    <mergeCell ref="AN3:AN5"/>
    <mergeCell ref="AO3:AO5"/>
    <mergeCell ref="AP3:AP5"/>
    <mergeCell ref="AQ3:AQ5"/>
    <mergeCell ref="AR3:AR5"/>
    <mergeCell ref="AS3:AS5"/>
    <mergeCell ref="AT3:AT5"/>
    <mergeCell ref="AU3:AU5"/>
    <mergeCell ref="AV3:AV5"/>
    <mergeCell ref="AW3:AW5"/>
    <mergeCell ref="AX3:AX5"/>
    <mergeCell ref="AY3:AY5"/>
    <mergeCell ref="AZ3:AZ5"/>
    <mergeCell ref="BA3:BA5"/>
    <mergeCell ref="BB3:BB5"/>
    <mergeCell ref="BC3:BC5"/>
    <mergeCell ref="BD3:BD5"/>
    <mergeCell ref="BE3:BE5"/>
    <mergeCell ref="BF3:BF5"/>
    <mergeCell ref="BG3:BG5"/>
    <mergeCell ref="BH3:BH5"/>
    <mergeCell ref="BI3:BI5"/>
    <mergeCell ref="BJ3:BJ5"/>
    <mergeCell ref="BK3:BK5"/>
    <mergeCell ref="BL3:BL5"/>
    <mergeCell ref="BM3:BM5"/>
    <mergeCell ref="BN3:BN5"/>
    <mergeCell ref="BO3:BO5"/>
    <mergeCell ref="BP3:BP5"/>
    <mergeCell ref="BQ3:BQ5"/>
    <mergeCell ref="BR3:BR5"/>
    <mergeCell ref="BS3:BS5"/>
    <mergeCell ref="BX3:BX5"/>
  </mergeCells>
  <pageMargins left="0.751388888888889" right="0.751388888888889" top="0.944444444444444" bottom="0.786805555555556" header="0.5" footer="0.5"/>
  <pageSetup paperSize="8" scale="40" fitToHeight="0" orientation="landscape" horizontalDpi="600"/>
  <headerFooter alignWithMargins="0">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345"/>
  <sheetViews>
    <sheetView workbookViewId="0">
      <selection activeCell="M16" sqref="M16"/>
    </sheetView>
  </sheetViews>
  <sheetFormatPr defaultColWidth="9" defaultRowHeight="13.5"/>
  <cols>
    <col min="1" max="9" width="9" style="185"/>
    <col min="10" max="10" width="41.125" style="185" customWidth="1"/>
    <col min="11" max="15" width="9" style="185" customWidth="1"/>
    <col min="16" max="16" width="14.125" style="185" customWidth="1"/>
    <col min="17" max="18" width="12.875" style="185" customWidth="1"/>
    <col min="19" max="19" width="9" style="185" customWidth="1"/>
    <col min="20" max="20" width="12.875" style="185" customWidth="1"/>
    <col min="21" max="22" width="11.625" style="185" customWidth="1"/>
    <col min="23" max="35" width="9" style="185" customWidth="1"/>
    <col min="36" max="37" width="10.375" style="185" customWidth="1"/>
    <col min="38" max="39" width="10.375" style="185"/>
    <col min="40" max="49" width="9" style="185"/>
    <col min="50" max="50" width="12.875" style="185"/>
    <col min="51" max="51" width="9" style="185"/>
    <col min="52" max="53" width="12.875" style="185"/>
    <col min="54" max="54" width="11.625" style="185"/>
    <col min="55" max="57" width="9" style="185"/>
    <col min="58" max="59" width="12.875" style="185"/>
    <col min="60" max="16384" width="9" style="185"/>
  </cols>
  <sheetData>
    <row r="1" s="185" customFormat="1" spans="1:1">
      <c r="A1" s="187" t="s">
        <v>1371</v>
      </c>
    </row>
    <row r="3" s="186" customFormat="1" ht="45" spans="1:63">
      <c r="A3" s="188" t="s">
        <v>3</v>
      </c>
      <c r="B3" s="188" t="s">
        <v>1372</v>
      </c>
      <c r="C3" s="188" t="s">
        <v>1373</v>
      </c>
      <c r="D3" s="188" t="s">
        <v>1374</v>
      </c>
      <c r="E3" s="188" t="s">
        <v>1375</v>
      </c>
      <c r="F3" s="188" t="s">
        <v>10</v>
      </c>
      <c r="G3" s="188" t="s">
        <v>1376</v>
      </c>
      <c r="H3" s="188" t="s">
        <v>11</v>
      </c>
      <c r="I3" s="188" t="s">
        <v>8</v>
      </c>
      <c r="J3" s="190" t="s">
        <v>8</v>
      </c>
      <c r="K3" s="190"/>
      <c r="L3" s="190"/>
      <c r="M3" s="190"/>
      <c r="N3" s="190"/>
      <c r="O3" s="188" t="s">
        <v>1377</v>
      </c>
      <c r="P3" s="188" t="s">
        <v>1378</v>
      </c>
      <c r="Q3" s="188" t="s">
        <v>1379</v>
      </c>
      <c r="R3" s="188" t="s">
        <v>1380</v>
      </c>
      <c r="S3" s="188" t="s">
        <v>1381</v>
      </c>
      <c r="T3" s="188" t="s">
        <v>1382</v>
      </c>
      <c r="U3" s="188" t="s">
        <v>1383</v>
      </c>
      <c r="V3" s="188" t="s">
        <v>1384</v>
      </c>
      <c r="W3" s="188" t="s">
        <v>1385</v>
      </c>
      <c r="X3" s="188" t="s">
        <v>1386</v>
      </c>
      <c r="Y3" s="188" t="s">
        <v>1387</v>
      </c>
      <c r="Z3" s="188" t="s">
        <v>1388</v>
      </c>
      <c r="AA3" s="188" t="s">
        <v>1389</v>
      </c>
      <c r="AB3" s="188" t="s">
        <v>1390</v>
      </c>
      <c r="AC3" s="188" t="s">
        <v>1391</v>
      </c>
      <c r="AD3" s="188" t="s">
        <v>1392</v>
      </c>
      <c r="AE3" s="188" t="s">
        <v>1393</v>
      </c>
      <c r="AF3" s="188" t="s">
        <v>1394</v>
      </c>
      <c r="AG3" s="188" t="s">
        <v>1395</v>
      </c>
      <c r="AH3" s="188" t="s">
        <v>1396</v>
      </c>
      <c r="AI3" s="188" t="s">
        <v>1397</v>
      </c>
      <c r="AJ3" s="188" t="s">
        <v>1398</v>
      </c>
      <c r="AK3" s="188" t="s">
        <v>1399</v>
      </c>
      <c r="AL3" s="188" t="s">
        <v>1400</v>
      </c>
      <c r="AM3" s="193" t="s">
        <v>1401</v>
      </c>
      <c r="AN3" s="188" t="s">
        <v>1402</v>
      </c>
      <c r="AO3" s="188" t="s">
        <v>1403</v>
      </c>
      <c r="AP3" s="188" t="s">
        <v>1404</v>
      </c>
      <c r="AQ3" s="188" t="s">
        <v>1405</v>
      </c>
      <c r="AR3" s="188" t="s">
        <v>1406</v>
      </c>
      <c r="AS3" s="188" t="s">
        <v>1407</v>
      </c>
      <c r="AT3" s="188" t="s">
        <v>1408</v>
      </c>
      <c r="AU3" s="188" t="s">
        <v>1409</v>
      </c>
      <c r="AV3" s="188" t="s">
        <v>1410</v>
      </c>
      <c r="AW3" s="188" t="s">
        <v>1411</v>
      </c>
      <c r="AX3" s="188" t="s">
        <v>1412</v>
      </c>
      <c r="AY3" s="188" t="s">
        <v>1381</v>
      </c>
      <c r="AZ3" s="188" t="s">
        <v>1413</v>
      </c>
      <c r="BA3" s="188" t="s">
        <v>1414</v>
      </c>
      <c r="BB3" s="188" t="s">
        <v>1415</v>
      </c>
      <c r="BC3" s="188" t="s">
        <v>1416</v>
      </c>
      <c r="BD3" s="188" t="s">
        <v>1417</v>
      </c>
      <c r="BE3" s="188" t="s">
        <v>1418</v>
      </c>
      <c r="BF3" s="188" t="s">
        <v>1419</v>
      </c>
      <c r="BG3" s="188" t="s">
        <v>1420</v>
      </c>
      <c r="BH3" s="188" t="s">
        <v>1421</v>
      </c>
      <c r="BI3" s="188" t="s">
        <v>1422</v>
      </c>
      <c r="BJ3" s="188" t="s">
        <v>1423</v>
      </c>
      <c r="BK3" s="188" t="s">
        <v>1424</v>
      </c>
    </row>
    <row r="4" s="186" customFormat="1" ht="15.75" spans="1:63">
      <c r="A4" s="188"/>
      <c r="B4" s="188"/>
      <c r="C4" s="188"/>
      <c r="D4" s="188"/>
      <c r="E4" s="188"/>
      <c r="F4" s="188"/>
      <c r="G4" s="188"/>
      <c r="H4" s="188"/>
      <c r="I4" s="188"/>
      <c r="J4" s="191" t="s">
        <v>59</v>
      </c>
      <c r="K4" s="190"/>
      <c r="L4" s="190"/>
      <c r="M4" s="190"/>
      <c r="N4" s="190"/>
      <c r="O4" s="188"/>
      <c r="P4" s="188">
        <f t="shared" ref="P4:Y4" si="0">SUM(P5:P345)</f>
        <v>27167.458793</v>
      </c>
      <c r="Q4" s="188">
        <f t="shared" si="0"/>
        <v>13479</v>
      </c>
      <c r="R4" s="188">
        <f t="shared" si="0"/>
        <v>13479</v>
      </c>
      <c r="S4" s="188">
        <f t="shared" si="0"/>
        <v>0</v>
      </c>
      <c r="T4" s="188">
        <f t="shared" si="0"/>
        <v>13479</v>
      </c>
      <c r="U4" s="188">
        <f t="shared" si="0"/>
        <v>7832</v>
      </c>
      <c r="V4" s="188">
        <f t="shared" si="0"/>
        <v>5647</v>
      </c>
      <c r="W4" s="188">
        <f t="shared" si="0"/>
        <v>0</v>
      </c>
      <c r="X4" s="188">
        <f t="shared" si="0"/>
        <v>0</v>
      </c>
      <c r="Y4" s="188">
        <f t="shared" si="0"/>
        <v>0</v>
      </c>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f t="shared" ref="AX4:BD4" si="1">SUM(AX5:AX345)</f>
        <v>955.404284</v>
      </c>
      <c r="AY4" s="188">
        <f t="shared" si="1"/>
        <v>0</v>
      </c>
      <c r="AZ4" s="188">
        <f t="shared" si="1"/>
        <v>955.404284</v>
      </c>
      <c r="BA4" s="188">
        <f t="shared" si="1"/>
        <v>632.22306</v>
      </c>
      <c r="BB4" s="188">
        <f t="shared" si="1"/>
        <v>323.181224</v>
      </c>
      <c r="BC4" s="188">
        <f t="shared" si="1"/>
        <v>0</v>
      </c>
      <c r="BD4" s="188">
        <f t="shared" si="1"/>
        <v>0</v>
      </c>
      <c r="BE4" s="188"/>
      <c r="BF4" s="188"/>
      <c r="BG4" s="188"/>
      <c r="BH4" s="188"/>
      <c r="BI4" s="188"/>
      <c r="BJ4" s="188"/>
      <c r="BK4" s="188"/>
    </row>
    <row r="5" s="185" customFormat="1" ht="15" spans="1:63">
      <c r="A5" s="189">
        <v>1</v>
      </c>
      <c r="B5" s="189" t="s">
        <v>1425</v>
      </c>
      <c r="C5" s="189" t="s">
        <v>1426</v>
      </c>
      <c r="D5" s="189" t="s">
        <v>80</v>
      </c>
      <c r="E5" s="189" t="s">
        <v>1427</v>
      </c>
      <c r="F5" s="189" t="s">
        <v>84</v>
      </c>
      <c r="G5" s="189" t="s">
        <v>1428</v>
      </c>
      <c r="H5" s="189" t="s">
        <v>1429</v>
      </c>
      <c r="I5" s="189" t="s">
        <v>1430</v>
      </c>
      <c r="J5" s="189" t="s">
        <v>546</v>
      </c>
      <c r="K5" s="189"/>
      <c r="L5" s="189"/>
      <c r="M5" s="189"/>
      <c r="N5" s="189"/>
      <c r="O5" s="189" t="s">
        <v>545</v>
      </c>
      <c r="P5" s="192">
        <v>200</v>
      </c>
      <c r="Q5" s="192">
        <v>120</v>
      </c>
      <c r="R5" s="192">
        <v>120</v>
      </c>
      <c r="S5" s="192">
        <v>0</v>
      </c>
      <c r="T5" s="192">
        <v>120</v>
      </c>
      <c r="U5" s="192">
        <v>120</v>
      </c>
      <c r="V5" s="192">
        <v>0</v>
      </c>
      <c r="W5" s="192">
        <v>0</v>
      </c>
      <c r="X5" s="192">
        <v>0</v>
      </c>
      <c r="Y5" s="192">
        <v>0</v>
      </c>
      <c r="Z5" s="189" t="s">
        <v>1431</v>
      </c>
      <c r="AA5" s="192">
        <v>2025</v>
      </c>
      <c r="AB5" s="189" t="s">
        <v>1432</v>
      </c>
      <c r="AC5" s="189" t="s">
        <v>1432</v>
      </c>
      <c r="AD5" s="189" t="s">
        <v>1433</v>
      </c>
      <c r="AE5" s="189" t="s">
        <v>1434</v>
      </c>
      <c r="AF5" s="189" t="s">
        <v>1433</v>
      </c>
      <c r="AG5" s="189" t="s">
        <v>547</v>
      </c>
      <c r="AH5" s="189" t="s">
        <v>547</v>
      </c>
      <c r="AI5" s="189" t="s">
        <v>1427</v>
      </c>
      <c r="AJ5" s="192">
        <v>20250228</v>
      </c>
      <c r="AK5" s="192">
        <v>20250301</v>
      </c>
      <c r="AL5" s="192">
        <v>20251231</v>
      </c>
      <c r="AM5" s="192">
        <v>20250301</v>
      </c>
      <c r="AN5" s="189" t="s">
        <v>1427</v>
      </c>
      <c r="AO5" s="189" t="s">
        <v>1432</v>
      </c>
      <c r="AP5" s="189" t="s">
        <v>1433</v>
      </c>
      <c r="AQ5" s="189" t="s">
        <v>1427</v>
      </c>
      <c r="AR5" s="189" t="s">
        <v>1427</v>
      </c>
      <c r="AS5" s="189" t="s">
        <v>1427</v>
      </c>
      <c r="AT5" s="189" t="s">
        <v>1427</v>
      </c>
      <c r="AU5" s="189" t="s">
        <v>1427</v>
      </c>
      <c r="AV5" s="189" t="s">
        <v>1427</v>
      </c>
      <c r="AW5" s="189" t="s">
        <v>1427</v>
      </c>
      <c r="AX5" s="189" t="s">
        <v>1427</v>
      </c>
      <c r="AY5" s="189" t="s">
        <v>1427</v>
      </c>
      <c r="AZ5" s="189" t="s">
        <v>1427</v>
      </c>
      <c r="BA5" s="192">
        <v>0</v>
      </c>
      <c r="BB5" s="192">
        <v>0</v>
      </c>
      <c r="BC5" s="192">
        <v>0</v>
      </c>
      <c r="BD5" s="192">
        <v>0</v>
      </c>
      <c r="BE5" s="192">
        <v>0</v>
      </c>
      <c r="BF5" s="192">
        <v>120</v>
      </c>
      <c r="BG5" s="189" t="s">
        <v>1427</v>
      </c>
      <c r="BH5" s="189" t="s">
        <v>1427</v>
      </c>
      <c r="BI5" s="192">
        <v>774</v>
      </c>
      <c r="BJ5" s="189" t="s">
        <v>1435</v>
      </c>
      <c r="BK5" s="189" t="s">
        <v>1436</v>
      </c>
    </row>
    <row r="6" s="185" customFormat="1" ht="15" spans="1:63">
      <c r="A6" s="189">
        <v>2</v>
      </c>
      <c r="B6" s="189" t="s">
        <v>1425</v>
      </c>
      <c r="C6" s="189" t="s">
        <v>1426</v>
      </c>
      <c r="D6" s="189" t="s">
        <v>80</v>
      </c>
      <c r="E6" s="189" t="s">
        <v>1427</v>
      </c>
      <c r="F6" s="189" t="s">
        <v>84</v>
      </c>
      <c r="G6" s="189" t="s">
        <v>1428</v>
      </c>
      <c r="H6" s="189" t="s">
        <v>1429</v>
      </c>
      <c r="I6" s="189" t="s">
        <v>1437</v>
      </c>
      <c r="J6" s="189" t="s">
        <v>632</v>
      </c>
      <c r="K6" s="189"/>
      <c r="L6" s="189"/>
      <c r="M6" s="189"/>
      <c r="N6" s="189"/>
      <c r="O6" s="189" t="s">
        <v>631</v>
      </c>
      <c r="P6" s="192">
        <v>150</v>
      </c>
      <c r="Q6" s="192">
        <v>100</v>
      </c>
      <c r="R6" s="192">
        <v>100</v>
      </c>
      <c r="S6" s="192">
        <v>0</v>
      </c>
      <c r="T6" s="192">
        <v>100</v>
      </c>
      <c r="U6" s="192">
        <v>100</v>
      </c>
      <c r="V6" s="192">
        <v>0</v>
      </c>
      <c r="W6" s="192">
        <v>0</v>
      </c>
      <c r="X6" s="192">
        <v>0</v>
      </c>
      <c r="Y6" s="192">
        <v>0</v>
      </c>
      <c r="Z6" s="189" t="s">
        <v>1431</v>
      </c>
      <c r="AA6" s="192">
        <v>2025</v>
      </c>
      <c r="AB6" s="189" t="s">
        <v>1432</v>
      </c>
      <c r="AC6" s="189" t="s">
        <v>1432</v>
      </c>
      <c r="AD6" s="189" t="s">
        <v>1433</v>
      </c>
      <c r="AE6" s="189" t="s">
        <v>1434</v>
      </c>
      <c r="AF6" s="189" t="s">
        <v>1433</v>
      </c>
      <c r="AG6" s="189" t="s">
        <v>633</v>
      </c>
      <c r="AH6" s="189" t="s">
        <v>633</v>
      </c>
      <c r="AI6" s="189" t="s">
        <v>1427</v>
      </c>
      <c r="AJ6" s="192">
        <v>20250228</v>
      </c>
      <c r="AK6" s="192">
        <v>20250301</v>
      </c>
      <c r="AL6" s="192">
        <v>20251231</v>
      </c>
      <c r="AM6" s="192">
        <v>20250301</v>
      </c>
      <c r="AN6" s="189" t="s">
        <v>1427</v>
      </c>
      <c r="AO6" s="189" t="s">
        <v>1432</v>
      </c>
      <c r="AP6" s="189" t="s">
        <v>1433</v>
      </c>
      <c r="AQ6" s="189" t="s">
        <v>1427</v>
      </c>
      <c r="AR6" s="189" t="s">
        <v>1427</v>
      </c>
      <c r="AS6" s="189" t="s">
        <v>1427</v>
      </c>
      <c r="AT6" s="189" t="s">
        <v>1427</v>
      </c>
      <c r="AU6" s="189" t="s">
        <v>1427</v>
      </c>
      <c r="AV6" s="189" t="s">
        <v>1427</v>
      </c>
      <c r="AW6" s="189" t="s">
        <v>1427</v>
      </c>
      <c r="AX6" s="192">
        <v>1</v>
      </c>
      <c r="AY6" s="192">
        <v>0</v>
      </c>
      <c r="AZ6" s="192">
        <v>1</v>
      </c>
      <c r="BA6" s="192">
        <v>1</v>
      </c>
      <c r="BB6" s="192">
        <v>0</v>
      </c>
      <c r="BC6" s="192">
        <v>0</v>
      </c>
      <c r="BD6" s="192">
        <v>0</v>
      </c>
      <c r="BE6" s="192">
        <v>0</v>
      </c>
      <c r="BF6" s="192">
        <v>100</v>
      </c>
      <c r="BG6" s="192">
        <v>99</v>
      </c>
      <c r="BH6" s="189" t="s">
        <v>1427</v>
      </c>
      <c r="BI6" s="192">
        <v>1215</v>
      </c>
      <c r="BJ6" s="189" t="s">
        <v>1435</v>
      </c>
      <c r="BK6" s="189" t="s">
        <v>1438</v>
      </c>
    </row>
    <row r="7" s="185" customFormat="1" ht="15" spans="1:63">
      <c r="A7" s="189">
        <v>3</v>
      </c>
      <c r="B7" s="189" t="s">
        <v>1425</v>
      </c>
      <c r="C7" s="189" t="s">
        <v>1426</v>
      </c>
      <c r="D7" s="189" t="s">
        <v>80</v>
      </c>
      <c r="E7" s="189" t="s">
        <v>1427</v>
      </c>
      <c r="F7" s="189" t="s">
        <v>84</v>
      </c>
      <c r="G7" s="189" t="s">
        <v>1428</v>
      </c>
      <c r="H7" s="189" t="s">
        <v>1429</v>
      </c>
      <c r="I7" s="189" t="s">
        <v>1439</v>
      </c>
      <c r="J7" s="189" t="s">
        <v>399</v>
      </c>
      <c r="K7" s="189"/>
      <c r="L7" s="189"/>
      <c r="M7" s="189"/>
      <c r="N7" s="189"/>
      <c r="O7" s="189" t="s">
        <v>398</v>
      </c>
      <c r="P7" s="192">
        <v>100</v>
      </c>
      <c r="Q7" s="192">
        <v>70</v>
      </c>
      <c r="R7" s="192">
        <v>70</v>
      </c>
      <c r="S7" s="192">
        <v>0</v>
      </c>
      <c r="T7" s="192">
        <v>70</v>
      </c>
      <c r="U7" s="192">
        <v>70</v>
      </c>
      <c r="V7" s="192">
        <v>0</v>
      </c>
      <c r="W7" s="192">
        <v>0</v>
      </c>
      <c r="X7" s="192">
        <v>0</v>
      </c>
      <c r="Y7" s="192">
        <v>0</v>
      </c>
      <c r="Z7" s="189" t="s">
        <v>1431</v>
      </c>
      <c r="AA7" s="192">
        <v>2025</v>
      </c>
      <c r="AB7" s="189" t="s">
        <v>1432</v>
      </c>
      <c r="AC7" s="189" t="s">
        <v>1432</v>
      </c>
      <c r="AD7" s="189" t="s">
        <v>1433</v>
      </c>
      <c r="AE7" s="189" t="s">
        <v>1434</v>
      </c>
      <c r="AF7" s="189" t="s">
        <v>1433</v>
      </c>
      <c r="AG7" s="189" t="s">
        <v>400</v>
      </c>
      <c r="AH7" s="189" t="s">
        <v>400</v>
      </c>
      <c r="AI7" s="189" t="s">
        <v>1427</v>
      </c>
      <c r="AJ7" s="192">
        <v>20250228</v>
      </c>
      <c r="AK7" s="192">
        <v>20250301</v>
      </c>
      <c r="AL7" s="192">
        <v>20251231</v>
      </c>
      <c r="AM7" s="192">
        <v>20250301</v>
      </c>
      <c r="AN7" s="189" t="s">
        <v>1427</v>
      </c>
      <c r="AO7" s="189" t="s">
        <v>1432</v>
      </c>
      <c r="AP7" s="189" t="s">
        <v>1433</v>
      </c>
      <c r="AQ7" s="189" t="s">
        <v>1427</v>
      </c>
      <c r="AR7" s="189" t="s">
        <v>1427</v>
      </c>
      <c r="AS7" s="189" t="s">
        <v>1427</v>
      </c>
      <c r="AT7" s="189" t="s">
        <v>1427</v>
      </c>
      <c r="AU7" s="189" t="s">
        <v>1427</v>
      </c>
      <c r="AV7" s="189" t="s">
        <v>1427</v>
      </c>
      <c r="AW7" s="189" t="s">
        <v>1427</v>
      </c>
      <c r="AX7" s="189" t="s">
        <v>1427</v>
      </c>
      <c r="AY7" s="189" t="s">
        <v>1427</v>
      </c>
      <c r="AZ7" s="189" t="s">
        <v>1427</v>
      </c>
      <c r="BA7" s="192">
        <v>0</v>
      </c>
      <c r="BB7" s="192">
        <v>0</v>
      </c>
      <c r="BC7" s="192">
        <v>0</v>
      </c>
      <c r="BD7" s="192">
        <v>0</v>
      </c>
      <c r="BE7" s="192">
        <v>0</v>
      </c>
      <c r="BF7" s="192">
        <v>70</v>
      </c>
      <c r="BG7" s="189" t="s">
        <v>1427</v>
      </c>
      <c r="BH7" s="189" t="s">
        <v>1427</v>
      </c>
      <c r="BI7" s="192">
        <v>645</v>
      </c>
      <c r="BJ7" s="189" t="s">
        <v>1435</v>
      </c>
      <c r="BK7" s="189" t="s">
        <v>1440</v>
      </c>
    </row>
    <row r="8" s="185" customFormat="1" ht="15" spans="1:63">
      <c r="A8" s="189">
        <v>4</v>
      </c>
      <c r="B8" s="189" t="s">
        <v>1425</v>
      </c>
      <c r="C8" s="189" t="s">
        <v>1426</v>
      </c>
      <c r="D8" s="189" t="s">
        <v>80</v>
      </c>
      <c r="E8" s="189" t="s">
        <v>1427</v>
      </c>
      <c r="F8" s="189" t="s">
        <v>84</v>
      </c>
      <c r="G8" s="189" t="s">
        <v>1428</v>
      </c>
      <c r="H8" s="189" t="s">
        <v>1429</v>
      </c>
      <c r="I8" s="189" t="s">
        <v>1441</v>
      </c>
      <c r="J8" s="189" t="s">
        <v>83</v>
      </c>
      <c r="K8" s="189"/>
      <c r="L8" s="189"/>
      <c r="M8" s="189"/>
      <c r="N8" s="189"/>
      <c r="O8" s="189" t="s">
        <v>81</v>
      </c>
      <c r="P8" s="192">
        <v>300</v>
      </c>
      <c r="Q8" s="192">
        <v>250</v>
      </c>
      <c r="R8" s="192">
        <v>250</v>
      </c>
      <c r="S8" s="192">
        <v>0</v>
      </c>
      <c r="T8" s="192">
        <v>250</v>
      </c>
      <c r="U8" s="192">
        <v>250</v>
      </c>
      <c r="V8" s="192">
        <v>0</v>
      </c>
      <c r="W8" s="192">
        <v>0</v>
      </c>
      <c r="X8" s="192">
        <v>0</v>
      </c>
      <c r="Y8" s="192">
        <v>0</v>
      </c>
      <c r="Z8" s="189" t="s">
        <v>1431</v>
      </c>
      <c r="AA8" s="192">
        <v>2025</v>
      </c>
      <c r="AB8" s="189" t="s">
        <v>1432</v>
      </c>
      <c r="AC8" s="189" t="s">
        <v>1432</v>
      </c>
      <c r="AD8" s="189" t="s">
        <v>1433</v>
      </c>
      <c r="AE8" s="189" t="s">
        <v>1434</v>
      </c>
      <c r="AF8" s="189" t="s">
        <v>1433</v>
      </c>
      <c r="AG8" s="189" t="s">
        <v>88</v>
      </c>
      <c r="AH8" s="189" t="s">
        <v>88</v>
      </c>
      <c r="AI8" s="189" t="s">
        <v>1427</v>
      </c>
      <c r="AJ8" s="192">
        <v>20250228</v>
      </c>
      <c r="AK8" s="192">
        <v>20250301</v>
      </c>
      <c r="AL8" s="192">
        <v>20251231</v>
      </c>
      <c r="AM8" s="192">
        <v>20250301</v>
      </c>
      <c r="AN8" s="192">
        <v>0</v>
      </c>
      <c r="AO8" s="189" t="s">
        <v>1432</v>
      </c>
      <c r="AP8" s="189" t="s">
        <v>1433</v>
      </c>
      <c r="AQ8" s="189" t="s">
        <v>1427</v>
      </c>
      <c r="AR8" s="189" t="s">
        <v>1427</v>
      </c>
      <c r="AS8" s="189" t="s">
        <v>1427</v>
      </c>
      <c r="AT8" s="189" t="s">
        <v>1427</v>
      </c>
      <c r="AU8" s="189" t="s">
        <v>1427</v>
      </c>
      <c r="AV8" s="189" t="s">
        <v>1427</v>
      </c>
      <c r="AW8" s="189" t="s">
        <v>1427</v>
      </c>
      <c r="AX8" s="192">
        <v>6.0019</v>
      </c>
      <c r="AY8" s="192">
        <v>0</v>
      </c>
      <c r="AZ8" s="192">
        <v>6.0019</v>
      </c>
      <c r="BA8" s="192">
        <v>6.0019</v>
      </c>
      <c r="BB8" s="192">
        <v>0</v>
      </c>
      <c r="BC8" s="192">
        <v>0</v>
      </c>
      <c r="BD8" s="192">
        <v>0</v>
      </c>
      <c r="BE8" s="192">
        <v>0</v>
      </c>
      <c r="BF8" s="192">
        <v>250</v>
      </c>
      <c r="BG8" s="192">
        <v>243.9981</v>
      </c>
      <c r="BH8" s="189" t="s">
        <v>1427</v>
      </c>
      <c r="BI8" s="192">
        <v>2904</v>
      </c>
      <c r="BJ8" s="189" t="s">
        <v>1435</v>
      </c>
      <c r="BK8" s="189" t="s">
        <v>1442</v>
      </c>
    </row>
    <row r="9" s="185" customFormat="1" ht="15" spans="1:63">
      <c r="A9" s="189">
        <v>5</v>
      </c>
      <c r="B9" s="189" t="s">
        <v>1425</v>
      </c>
      <c r="C9" s="189" t="s">
        <v>1426</v>
      </c>
      <c r="D9" s="189" t="s">
        <v>80</v>
      </c>
      <c r="E9" s="189" t="s">
        <v>1427</v>
      </c>
      <c r="F9" s="189" t="s">
        <v>84</v>
      </c>
      <c r="G9" s="189" t="s">
        <v>1428</v>
      </c>
      <c r="H9" s="189" t="s">
        <v>1429</v>
      </c>
      <c r="I9" s="189" t="s">
        <v>1443</v>
      </c>
      <c r="J9" s="189" t="s">
        <v>322</v>
      </c>
      <c r="K9" s="189"/>
      <c r="L9" s="189"/>
      <c r="M9" s="189"/>
      <c r="N9" s="189"/>
      <c r="O9" s="189" t="s">
        <v>321</v>
      </c>
      <c r="P9" s="192">
        <v>200</v>
      </c>
      <c r="Q9" s="192">
        <v>120</v>
      </c>
      <c r="R9" s="192">
        <v>120</v>
      </c>
      <c r="S9" s="192">
        <v>0</v>
      </c>
      <c r="T9" s="192">
        <v>120</v>
      </c>
      <c r="U9" s="192">
        <v>120</v>
      </c>
      <c r="V9" s="192">
        <v>0</v>
      </c>
      <c r="W9" s="192">
        <v>0</v>
      </c>
      <c r="X9" s="192">
        <v>0</v>
      </c>
      <c r="Y9" s="192">
        <v>0</v>
      </c>
      <c r="Z9" s="189" t="s">
        <v>1431</v>
      </c>
      <c r="AA9" s="192">
        <v>2025</v>
      </c>
      <c r="AB9" s="189" t="s">
        <v>1432</v>
      </c>
      <c r="AC9" s="189" t="s">
        <v>1432</v>
      </c>
      <c r="AD9" s="189" t="s">
        <v>1433</v>
      </c>
      <c r="AE9" s="189" t="s">
        <v>1434</v>
      </c>
      <c r="AF9" s="189" t="s">
        <v>1433</v>
      </c>
      <c r="AG9" s="189" t="s">
        <v>323</v>
      </c>
      <c r="AH9" s="189" t="s">
        <v>323</v>
      </c>
      <c r="AI9" s="189" t="s">
        <v>1427</v>
      </c>
      <c r="AJ9" s="192">
        <v>20250228</v>
      </c>
      <c r="AK9" s="192">
        <v>20250301</v>
      </c>
      <c r="AL9" s="192">
        <v>20251231</v>
      </c>
      <c r="AM9" s="192">
        <v>20250301</v>
      </c>
      <c r="AN9" s="192">
        <v>0</v>
      </c>
      <c r="AO9" s="189" t="s">
        <v>1432</v>
      </c>
      <c r="AP9" s="189" t="s">
        <v>1433</v>
      </c>
      <c r="AQ9" s="189" t="s">
        <v>1427</v>
      </c>
      <c r="AR9" s="189" t="s">
        <v>1427</v>
      </c>
      <c r="AS9" s="189" t="s">
        <v>1427</v>
      </c>
      <c r="AT9" s="189" t="s">
        <v>1427</v>
      </c>
      <c r="AU9" s="189" t="s">
        <v>1427</v>
      </c>
      <c r="AV9" s="189" t="s">
        <v>1427</v>
      </c>
      <c r="AW9" s="189" t="s">
        <v>1427</v>
      </c>
      <c r="AX9" s="189" t="s">
        <v>1427</v>
      </c>
      <c r="AY9" s="189" t="s">
        <v>1427</v>
      </c>
      <c r="AZ9" s="189" t="s">
        <v>1427</v>
      </c>
      <c r="BA9" s="192">
        <v>0</v>
      </c>
      <c r="BB9" s="192">
        <v>0</v>
      </c>
      <c r="BC9" s="192">
        <v>0</v>
      </c>
      <c r="BD9" s="192">
        <v>0</v>
      </c>
      <c r="BE9" s="192">
        <v>0</v>
      </c>
      <c r="BF9" s="192">
        <v>120</v>
      </c>
      <c r="BG9" s="189" t="s">
        <v>1427</v>
      </c>
      <c r="BH9" s="189" t="s">
        <v>1427</v>
      </c>
      <c r="BI9" s="192">
        <v>1161</v>
      </c>
      <c r="BJ9" s="189" t="s">
        <v>1435</v>
      </c>
      <c r="BK9" s="189" t="s">
        <v>1444</v>
      </c>
    </row>
    <row r="10" s="185" customFormat="1" ht="15" spans="1:63">
      <c r="A10" s="189">
        <v>6</v>
      </c>
      <c r="B10" s="189" t="s">
        <v>1425</v>
      </c>
      <c r="C10" s="189" t="s">
        <v>1426</v>
      </c>
      <c r="D10" s="189" t="s">
        <v>80</v>
      </c>
      <c r="E10" s="189" t="s">
        <v>1427</v>
      </c>
      <c r="F10" s="189" t="s">
        <v>84</v>
      </c>
      <c r="G10" s="189" t="s">
        <v>1428</v>
      </c>
      <c r="H10" s="189" t="s">
        <v>1429</v>
      </c>
      <c r="I10" s="189" t="s">
        <v>1445</v>
      </c>
      <c r="J10" s="189" t="s">
        <v>787</v>
      </c>
      <c r="K10" s="189"/>
      <c r="L10" s="189"/>
      <c r="M10" s="189"/>
      <c r="N10" s="189"/>
      <c r="O10" s="189" t="s">
        <v>80</v>
      </c>
      <c r="P10" s="192">
        <v>5.8</v>
      </c>
      <c r="Q10" s="192">
        <v>5.8</v>
      </c>
      <c r="R10" s="192">
        <v>5.8</v>
      </c>
      <c r="S10" s="192">
        <v>0</v>
      </c>
      <c r="T10" s="192">
        <v>5.8</v>
      </c>
      <c r="U10" s="192">
        <v>0</v>
      </c>
      <c r="V10" s="192">
        <v>5.8</v>
      </c>
      <c r="W10" s="192">
        <v>0</v>
      </c>
      <c r="X10" s="192">
        <v>0</v>
      </c>
      <c r="Y10" s="192">
        <v>0</v>
      </c>
      <c r="Z10" s="189" t="s">
        <v>1431</v>
      </c>
      <c r="AA10" s="192">
        <v>2025</v>
      </c>
      <c r="AB10" s="189" t="s">
        <v>1432</v>
      </c>
      <c r="AC10" s="189" t="s">
        <v>1432</v>
      </c>
      <c r="AD10" s="189" t="s">
        <v>1433</v>
      </c>
      <c r="AE10" s="189" t="s">
        <v>1434</v>
      </c>
      <c r="AF10" s="189" t="s">
        <v>1433</v>
      </c>
      <c r="AG10" s="189" t="s">
        <v>782</v>
      </c>
      <c r="AH10" s="189" t="s">
        <v>782</v>
      </c>
      <c r="AI10" s="189" t="s">
        <v>1427</v>
      </c>
      <c r="AJ10" s="192">
        <v>20250228</v>
      </c>
      <c r="AK10" s="192">
        <v>20250301</v>
      </c>
      <c r="AL10" s="192">
        <v>20251231</v>
      </c>
      <c r="AM10" s="192">
        <v>20250301</v>
      </c>
      <c r="AN10" s="189" t="s">
        <v>1427</v>
      </c>
      <c r="AO10" s="189" t="s">
        <v>1432</v>
      </c>
      <c r="AP10" s="189" t="s">
        <v>1433</v>
      </c>
      <c r="AQ10" s="189" t="s">
        <v>1427</v>
      </c>
      <c r="AR10" s="189" t="s">
        <v>1427</v>
      </c>
      <c r="AS10" s="189" t="s">
        <v>1427</v>
      </c>
      <c r="AT10" s="189" t="s">
        <v>1427</v>
      </c>
      <c r="AU10" s="189" t="s">
        <v>1427</v>
      </c>
      <c r="AV10" s="189" t="s">
        <v>1427</v>
      </c>
      <c r="AW10" s="189" t="s">
        <v>1427</v>
      </c>
      <c r="AX10" s="189" t="s">
        <v>1427</v>
      </c>
      <c r="AY10" s="189" t="s">
        <v>1427</v>
      </c>
      <c r="AZ10" s="189" t="s">
        <v>1427</v>
      </c>
      <c r="BA10" s="192">
        <v>0</v>
      </c>
      <c r="BB10" s="192">
        <v>0</v>
      </c>
      <c r="BC10" s="192">
        <v>0</v>
      </c>
      <c r="BD10" s="192">
        <v>0</v>
      </c>
      <c r="BE10" s="192">
        <v>0</v>
      </c>
      <c r="BF10" s="192">
        <v>5.8</v>
      </c>
      <c r="BG10" s="189" t="s">
        <v>1427</v>
      </c>
      <c r="BH10" s="189" t="s">
        <v>1427</v>
      </c>
      <c r="BI10" s="192">
        <v>1200</v>
      </c>
      <c r="BJ10" s="189" t="s">
        <v>1435</v>
      </c>
      <c r="BK10" s="189" t="s">
        <v>1446</v>
      </c>
    </row>
    <row r="11" s="185" customFormat="1" ht="15" spans="1:63">
      <c r="A11" s="189">
        <v>7</v>
      </c>
      <c r="B11" s="189" t="s">
        <v>1425</v>
      </c>
      <c r="C11" s="189" t="s">
        <v>1426</v>
      </c>
      <c r="D11" s="189" t="s">
        <v>80</v>
      </c>
      <c r="E11" s="189" t="s">
        <v>1427</v>
      </c>
      <c r="F11" s="189" t="s">
        <v>84</v>
      </c>
      <c r="G11" s="189" t="s">
        <v>1428</v>
      </c>
      <c r="H11" s="189" t="s">
        <v>1429</v>
      </c>
      <c r="I11" s="189" t="s">
        <v>1447</v>
      </c>
      <c r="J11" s="189" t="s">
        <v>1341</v>
      </c>
      <c r="K11" s="189"/>
      <c r="L11" s="189"/>
      <c r="M11" s="189"/>
      <c r="N11" s="189"/>
      <c r="O11" s="189" t="s">
        <v>80</v>
      </c>
      <c r="P11" s="192">
        <v>48</v>
      </c>
      <c r="Q11" s="192">
        <v>0</v>
      </c>
      <c r="R11" s="192">
        <v>0</v>
      </c>
      <c r="S11" s="192">
        <v>0</v>
      </c>
      <c r="T11" s="192">
        <v>0</v>
      </c>
      <c r="U11" s="192">
        <v>0</v>
      </c>
      <c r="V11" s="192">
        <v>0</v>
      </c>
      <c r="W11" s="192">
        <v>0</v>
      </c>
      <c r="X11" s="192">
        <v>0</v>
      </c>
      <c r="Y11" s="192">
        <v>0</v>
      </c>
      <c r="Z11" s="189" t="s">
        <v>1448</v>
      </c>
      <c r="AA11" s="192">
        <v>2025</v>
      </c>
      <c r="AB11" s="189" t="s">
        <v>1432</v>
      </c>
      <c r="AC11" s="189" t="s">
        <v>1432</v>
      </c>
      <c r="AD11" s="189" t="s">
        <v>1433</v>
      </c>
      <c r="AE11" s="189" t="s">
        <v>1434</v>
      </c>
      <c r="AF11" s="189" t="s">
        <v>1433</v>
      </c>
      <c r="AG11" s="189" t="s">
        <v>1343</v>
      </c>
      <c r="AH11" s="189" t="s">
        <v>1427</v>
      </c>
      <c r="AI11" s="189" t="s">
        <v>1427</v>
      </c>
      <c r="AJ11" s="189" t="s">
        <v>1427</v>
      </c>
      <c r="AK11" s="189" t="s">
        <v>1427</v>
      </c>
      <c r="AL11" s="189" t="s">
        <v>1427</v>
      </c>
      <c r="AM11" s="189" t="s">
        <v>1427</v>
      </c>
      <c r="AN11" s="189" t="s">
        <v>1427</v>
      </c>
      <c r="AO11" s="189" t="s">
        <v>1427</v>
      </c>
      <c r="AP11" s="189" t="s">
        <v>1427</v>
      </c>
      <c r="AQ11" s="189" t="s">
        <v>1427</v>
      </c>
      <c r="AR11" s="189" t="s">
        <v>1427</v>
      </c>
      <c r="AS11" s="189" t="s">
        <v>1427</v>
      </c>
      <c r="AT11" s="189" t="s">
        <v>1427</v>
      </c>
      <c r="AU11" s="189" t="s">
        <v>1427</v>
      </c>
      <c r="AV11" s="189" t="s">
        <v>1427</v>
      </c>
      <c r="AW11" s="189" t="s">
        <v>1427</v>
      </c>
      <c r="AX11" s="189" t="s">
        <v>1427</v>
      </c>
      <c r="AY11" s="189" t="s">
        <v>1427</v>
      </c>
      <c r="AZ11" s="189" t="s">
        <v>1427</v>
      </c>
      <c r="BA11" s="192">
        <v>0</v>
      </c>
      <c r="BB11" s="192">
        <v>0</v>
      </c>
      <c r="BC11" s="192">
        <v>0</v>
      </c>
      <c r="BD11" s="192">
        <v>0</v>
      </c>
      <c r="BE11" s="192">
        <v>0</v>
      </c>
      <c r="BF11" s="192">
        <v>0</v>
      </c>
      <c r="BG11" s="189" t="s">
        <v>1427</v>
      </c>
      <c r="BH11" s="189" t="s">
        <v>1427</v>
      </c>
      <c r="BI11" s="189" t="s">
        <v>1427</v>
      </c>
      <c r="BJ11" s="189" t="s">
        <v>1435</v>
      </c>
      <c r="BK11" s="189" t="s">
        <v>1449</v>
      </c>
    </row>
    <row r="12" s="185" customFormat="1" ht="15" spans="1:63">
      <c r="A12" s="189">
        <v>8</v>
      </c>
      <c r="B12" s="189" t="s">
        <v>1425</v>
      </c>
      <c r="C12" s="189" t="s">
        <v>1426</v>
      </c>
      <c r="D12" s="189" t="s">
        <v>80</v>
      </c>
      <c r="E12" s="189" t="s">
        <v>1427</v>
      </c>
      <c r="F12" s="189" t="s">
        <v>84</v>
      </c>
      <c r="G12" s="189" t="s">
        <v>1428</v>
      </c>
      <c r="H12" s="189" t="s">
        <v>1429</v>
      </c>
      <c r="I12" s="189" t="s">
        <v>1450</v>
      </c>
      <c r="J12" s="189" t="s">
        <v>794</v>
      </c>
      <c r="K12" s="189"/>
      <c r="L12" s="189"/>
      <c r="M12" s="189"/>
      <c r="N12" s="189"/>
      <c r="O12" s="189" t="s">
        <v>80</v>
      </c>
      <c r="P12" s="192">
        <v>300</v>
      </c>
      <c r="Q12" s="192">
        <v>50</v>
      </c>
      <c r="R12" s="192">
        <v>50</v>
      </c>
      <c r="S12" s="192">
        <v>0</v>
      </c>
      <c r="T12" s="192">
        <v>50</v>
      </c>
      <c r="U12" s="192">
        <v>0</v>
      </c>
      <c r="V12" s="192">
        <v>50</v>
      </c>
      <c r="W12" s="192">
        <v>0</v>
      </c>
      <c r="X12" s="192">
        <v>0</v>
      </c>
      <c r="Y12" s="192">
        <v>0</v>
      </c>
      <c r="Z12" s="189" t="s">
        <v>1431</v>
      </c>
      <c r="AA12" s="192">
        <v>2025</v>
      </c>
      <c r="AB12" s="189" t="s">
        <v>1432</v>
      </c>
      <c r="AC12" s="189" t="s">
        <v>1432</v>
      </c>
      <c r="AD12" s="189" t="s">
        <v>1433</v>
      </c>
      <c r="AE12" s="189" t="s">
        <v>1434</v>
      </c>
      <c r="AF12" s="189" t="s">
        <v>1433</v>
      </c>
      <c r="AG12" s="189" t="s">
        <v>782</v>
      </c>
      <c r="AH12" s="189" t="s">
        <v>782</v>
      </c>
      <c r="AI12" s="189" t="s">
        <v>1427</v>
      </c>
      <c r="AJ12" s="192">
        <v>20250228</v>
      </c>
      <c r="AK12" s="192">
        <v>20250301</v>
      </c>
      <c r="AL12" s="192">
        <v>20251231</v>
      </c>
      <c r="AM12" s="192">
        <v>20250301</v>
      </c>
      <c r="AN12" s="189" t="s">
        <v>1427</v>
      </c>
      <c r="AO12" s="189" t="s">
        <v>1432</v>
      </c>
      <c r="AP12" s="189" t="s">
        <v>1433</v>
      </c>
      <c r="AQ12" s="189" t="s">
        <v>1427</v>
      </c>
      <c r="AR12" s="189" t="s">
        <v>1427</v>
      </c>
      <c r="AS12" s="189" t="s">
        <v>1427</v>
      </c>
      <c r="AT12" s="189" t="s">
        <v>1427</v>
      </c>
      <c r="AU12" s="189" t="s">
        <v>1427</v>
      </c>
      <c r="AV12" s="189" t="s">
        <v>1427</v>
      </c>
      <c r="AW12" s="189" t="s">
        <v>1427</v>
      </c>
      <c r="AX12" s="189" t="s">
        <v>1427</v>
      </c>
      <c r="AY12" s="189" t="s">
        <v>1427</v>
      </c>
      <c r="AZ12" s="189" t="s">
        <v>1427</v>
      </c>
      <c r="BA12" s="192">
        <v>0</v>
      </c>
      <c r="BB12" s="192">
        <v>0</v>
      </c>
      <c r="BC12" s="192">
        <v>0</v>
      </c>
      <c r="BD12" s="192">
        <v>0</v>
      </c>
      <c r="BE12" s="192">
        <v>0</v>
      </c>
      <c r="BF12" s="192">
        <v>50</v>
      </c>
      <c r="BG12" s="189" t="s">
        <v>1427</v>
      </c>
      <c r="BH12" s="189" t="s">
        <v>1427</v>
      </c>
      <c r="BI12" s="192">
        <v>860</v>
      </c>
      <c r="BJ12" s="189" t="s">
        <v>1435</v>
      </c>
      <c r="BK12" s="189" t="s">
        <v>1451</v>
      </c>
    </row>
    <row r="13" s="185" customFormat="1" ht="15" spans="1:63">
      <c r="A13" s="189">
        <v>9</v>
      </c>
      <c r="B13" s="189" t="s">
        <v>1425</v>
      </c>
      <c r="C13" s="189" t="s">
        <v>1426</v>
      </c>
      <c r="D13" s="189" t="s">
        <v>80</v>
      </c>
      <c r="E13" s="189" t="s">
        <v>1427</v>
      </c>
      <c r="F13" s="189" t="s">
        <v>84</v>
      </c>
      <c r="G13" s="189" t="s">
        <v>1428</v>
      </c>
      <c r="H13" s="189" t="s">
        <v>1429</v>
      </c>
      <c r="I13" s="189" t="s">
        <v>1452</v>
      </c>
      <c r="J13" s="189" t="s">
        <v>800</v>
      </c>
      <c r="K13" s="189"/>
      <c r="L13" s="189"/>
      <c r="M13" s="189"/>
      <c r="N13" s="189"/>
      <c r="O13" s="189" t="s">
        <v>80</v>
      </c>
      <c r="P13" s="192">
        <v>120</v>
      </c>
      <c r="Q13" s="192">
        <v>60</v>
      </c>
      <c r="R13" s="192">
        <v>60</v>
      </c>
      <c r="S13" s="192">
        <v>0</v>
      </c>
      <c r="T13" s="192">
        <v>60</v>
      </c>
      <c r="U13" s="192">
        <v>0</v>
      </c>
      <c r="V13" s="192">
        <v>60</v>
      </c>
      <c r="W13" s="192">
        <v>0</v>
      </c>
      <c r="X13" s="192">
        <v>0</v>
      </c>
      <c r="Y13" s="192">
        <v>0</v>
      </c>
      <c r="Z13" s="189" t="s">
        <v>1431</v>
      </c>
      <c r="AA13" s="192">
        <v>2025</v>
      </c>
      <c r="AB13" s="189" t="s">
        <v>1432</v>
      </c>
      <c r="AC13" s="189" t="s">
        <v>1432</v>
      </c>
      <c r="AD13" s="189" t="s">
        <v>1433</v>
      </c>
      <c r="AE13" s="189" t="s">
        <v>1434</v>
      </c>
      <c r="AF13" s="189" t="s">
        <v>1433</v>
      </c>
      <c r="AG13" s="189" t="s">
        <v>782</v>
      </c>
      <c r="AH13" s="189" t="s">
        <v>782</v>
      </c>
      <c r="AI13" s="189" t="s">
        <v>1427</v>
      </c>
      <c r="AJ13" s="192">
        <v>20250228</v>
      </c>
      <c r="AK13" s="192">
        <v>20250301</v>
      </c>
      <c r="AL13" s="192">
        <v>20251231</v>
      </c>
      <c r="AM13" s="192">
        <v>20250301</v>
      </c>
      <c r="AN13" s="189" t="s">
        <v>1427</v>
      </c>
      <c r="AO13" s="189" t="s">
        <v>1432</v>
      </c>
      <c r="AP13" s="189" t="s">
        <v>1433</v>
      </c>
      <c r="AQ13" s="189" t="s">
        <v>1427</v>
      </c>
      <c r="AR13" s="189" t="s">
        <v>1427</v>
      </c>
      <c r="AS13" s="189" t="s">
        <v>1427</v>
      </c>
      <c r="AT13" s="189" t="s">
        <v>1427</v>
      </c>
      <c r="AU13" s="189" t="s">
        <v>1427</v>
      </c>
      <c r="AV13" s="189" t="s">
        <v>1427</v>
      </c>
      <c r="AW13" s="189" t="s">
        <v>1427</v>
      </c>
      <c r="AX13" s="189" t="s">
        <v>1427</v>
      </c>
      <c r="AY13" s="189" t="s">
        <v>1427</v>
      </c>
      <c r="AZ13" s="189" t="s">
        <v>1427</v>
      </c>
      <c r="BA13" s="192">
        <v>0</v>
      </c>
      <c r="BB13" s="192">
        <v>0</v>
      </c>
      <c r="BC13" s="192">
        <v>0</v>
      </c>
      <c r="BD13" s="192">
        <v>0</v>
      </c>
      <c r="BE13" s="192">
        <v>0</v>
      </c>
      <c r="BF13" s="192">
        <v>60</v>
      </c>
      <c r="BG13" s="189" t="s">
        <v>1427</v>
      </c>
      <c r="BH13" s="189" t="s">
        <v>1427</v>
      </c>
      <c r="BI13" s="192">
        <v>584</v>
      </c>
      <c r="BJ13" s="189" t="s">
        <v>1435</v>
      </c>
      <c r="BK13" s="189" t="s">
        <v>1453</v>
      </c>
    </row>
    <row r="14" s="185" customFormat="1" ht="15" spans="1:63">
      <c r="A14" s="189">
        <v>10</v>
      </c>
      <c r="B14" s="189" t="s">
        <v>1425</v>
      </c>
      <c r="C14" s="189" t="s">
        <v>1426</v>
      </c>
      <c r="D14" s="189" t="s">
        <v>80</v>
      </c>
      <c r="E14" s="189" t="s">
        <v>1427</v>
      </c>
      <c r="F14" s="189" t="s">
        <v>84</v>
      </c>
      <c r="G14" s="189" t="s">
        <v>1428</v>
      </c>
      <c r="H14" s="189" t="s">
        <v>1429</v>
      </c>
      <c r="I14" s="189" t="s">
        <v>1454</v>
      </c>
      <c r="J14" s="189" t="s">
        <v>841</v>
      </c>
      <c r="K14" s="189"/>
      <c r="L14" s="189"/>
      <c r="M14" s="189"/>
      <c r="N14" s="189"/>
      <c r="O14" s="189" t="s">
        <v>80</v>
      </c>
      <c r="P14" s="192">
        <v>45</v>
      </c>
      <c r="Q14" s="192">
        <v>45</v>
      </c>
      <c r="R14" s="192">
        <v>45</v>
      </c>
      <c r="S14" s="192">
        <v>0</v>
      </c>
      <c r="T14" s="192">
        <v>45</v>
      </c>
      <c r="U14" s="192">
        <v>0</v>
      </c>
      <c r="V14" s="192">
        <v>45</v>
      </c>
      <c r="W14" s="192">
        <v>0</v>
      </c>
      <c r="X14" s="192">
        <v>0</v>
      </c>
      <c r="Y14" s="192">
        <v>0</v>
      </c>
      <c r="Z14" s="189" t="s">
        <v>1431</v>
      </c>
      <c r="AA14" s="192">
        <v>2025</v>
      </c>
      <c r="AB14" s="189" t="s">
        <v>1432</v>
      </c>
      <c r="AC14" s="189" t="s">
        <v>1432</v>
      </c>
      <c r="AD14" s="189" t="s">
        <v>1433</v>
      </c>
      <c r="AE14" s="189" t="s">
        <v>1434</v>
      </c>
      <c r="AF14" s="189" t="s">
        <v>1433</v>
      </c>
      <c r="AG14" s="189" t="s">
        <v>782</v>
      </c>
      <c r="AH14" s="189" t="s">
        <v>782</v>
      </c>
      <c r="AI14" s="189" t="s">
        <v>1427</v>
      </c>
      <c r="AJ14" s="192">
        <v>20250228</v>
      </c>
      <c r="AK14" s="192">
        <v>20250301</v>
      </c>
      <c r="AL14" s="192">
        <v>20251231</v>
      </c>
      <c r="AM14" s="192">
        <v>20250301</v>
      </c>
      <c r="AN14" s="189" t="s">
        <v>1427</v>
      </c>
      <c r="AO14" s="189" t="s">
        <v>1432</v>
      </c>
      <c r="AP14" s="189" t="s">
        <v>1433</v>
      </c>
      <c r="AQ14" s="189" t="s">
        <v>1427</v>
      </c>
      <c r="AR14" s="189" t="s">
        <v>1427</v>
      </c>
      <c r="AS14" s="189" t="s">
        <v>1427</v>
      </c>
      <c r="AT14" s="189" t="s">
        <v>1427</v>
      </c>
      <c r="AU14" s="189" t="s">
        <v>1427</v>
      </c>
      <c r="AV14" s="189" t="s">
        <v>1427</v>
      </c>
      <c r="AW14" s="189" t="s">
        <v>1427</v>
      </c>
      <c r="AX14" s="189" t="s">
        <v>1427</v>
      </c>
      <c r="AY14" s="189" t="s">
        <v>1427</v>
      </c>
      <c r="AZ14" s="189" t="s">
        <v>1427</v>
      </c>
      <c r="BA14" s="192">
        <v>0</v>
      </c>
      <c r="BB14" s="192">
        <v>0</v>
      </c>
      <c r="BC14" s="192">
        <v>0</v>
      </c>
      <c r="BD14" s="192">
        <v>0</v>
      </c>
      <c r="BE14" s="192">
        <v>0</v>
      </c>
      <c r="BF14" s="192">
        <v>45</v>
      </c>
      <c r="BG14" s="189" t="s">
        <v>1427</v>
      </c>
      <c r="BH14" s="189" t="s">
        <v>1427</v>
      </c>
      <c r="BI14" s="192">
        <v>520</v>
      </c>
      <c r="BJ14" s="189" t="s">
        <v>1435</v>
      </c>
      <c r="BK14" s="189" t="s">
        <v>1455</v>
      </c>
    </row>
    <row r="15" s="185" customFormat="1" ht="15" spans="1:63">
      <c r="A15" s="189">
        <v>11</v>
      </c>
      <c r="B15" s="189" t="s">
        <v>1425</v>
      </c>
      <c r="C15" s="189" t="s">
        <v>1426</v>
      </c>
      <c r="D15" s="189" t="s">
        <v>80</v>
      </c>
      <c r="E15" s="189" t="s">
        <v>1427</v>
      </c>
      <c r="F15" s="189" t="s">
        <v>84</v>
      </c>
      <c r="G15" s="189" t="s">
        <v>1428</v>
      </c>
      <c r="H15" s="189" t="s">
        <v>1429</v>
      </c>
      <c r="I15" s="189" t="s">
        <v>1456</v>
      </c>
      <c r="J15" s="189" t="s">
        <v>497</v>
      </c>
      <c r="K15" s="189"/>
      <c r="L15" s="189"/>
      <c r="M15" s="189"/>
      <c r="N15" s="189"/>
      <c r="O15" s="189" t="s">
        <v>496</v>
      </c>
      <c r="P15" s="192">
        <v>150</v>
      </c>
      <c r="Q15" s="192">
        <v>100</v>
      </c>
      <c r="R15" s="192">
        <v>100</v>
      </c>
      <c r="S15" s="192">
        <v>0</v>
      </c>
      <c r="T15" s="192">
        <v>100</v>
      </c>
      <c r="U15" s="192">
        <v>100</v>
      </c>
      <c r="V15" s="192">
        <v>0</v>
      </c>
      <c r="W15" s="192">
        <v>0</v>
      </c>
      <c r="X15" s="192">
        <v>0</v>
      </c>
      <c r="Y15" s="192">
        <v>0</v>
      </c>
      <c r="Z15" s="189" t="s">
        <v>1431</v>
      </c>
      <c r="AA15" s="192">
        <v>2025</v>
      </c>
      <c r="AB15" s="189" t="s">
        <v>1432</v>
      </c>
      <c r="AC15" s="189" t="s">
        <v>1432</v>
      </c>
      <c r="AD15" s="189" t="s">
        <v>1433</v>
      </c>
      <c r="AE15" s="189" t="s">
        <v>1457</v>
      </c>
      <c r="AF15" s="189" t="s">
        <v>1433</v>
      </c>
      <c r="AG15" s="189" t="s">
        <v>498</v>
      </c>
      <c r="AH15" s="189" t="s">
        <v>498</v>
      </c>
      <c r="AI15" s="189" t="s">
        <v>1427</v>
      </c>
      <c r="AJ15" s="192">
        <v>20250228</v>
      </c>
      <c r="AK15" s="192">
        <v>20250301</v>
      </c>
      <c r="AL15" s="192">
        <v>20251231</v>
      </c>
      <c r="AM15" s="192">
        <v>20250301</v>
      </c>
      <c r="AN15" s="189" t="s">
        <v>1427</v>
      </c>
      <c r="AO15" s="189" t="s">
        <v>1432</v>
      </c>
      <c r="AP15" s="189" t="s">
        <v>1433</v>
      </c>
      <c r="AQ15" s="189" t="s">
        <v>1427</v>
      </c>
      <c r="AR15" s="189" t="s">
        <v>1427</v>
      </c>
      <c r="AS15" s="189" t="s">
        <v>1427</v>
      </c>
      <c r="AT15" s="189" t="s">
        <v>1427</v>
      </c>
      <c r="AU15" s="189" t="s">
        <v>1427</v>
      </c>
      <c r="AV15" s="189" t="s">
        <v>1427</v>
      </c>
      <c r="AW15" s="189" t="s">
        <v>1427</v>
      </c>
      <c r="AX15" s="189" t="s">
        <v>1427</v>
      </c>
      <c r="AY15" s="189" t="s">
        <v>1427</v>
      </c>
      <c r="AZ15" s="189" t="s">
        <v>1427</v>
      </c>
      <c r="BA15" s="192">
        <v>0</v>
      </c>
      <c r="BB15" s="192">
        <v>0</v>
      </c>
      <c r="BC15" s="192">
        <v>0</v>
      </c>
      <c r="BD15" s="192">
        <v>0</v>
      </c>
      <c r="BE15" s="192">
        <v>0</v>
      </c>
      <c r="BF15" s="192">
        <v>100</v>
      </c>
      <c r="BG15" s="189" t="s">
        <v>1427</v>
      </c>
      <c r="BH15" s="189" t="s">
        <v>1427</v>
      </c>
      <c r="BI15" s="192">
        <v>2305</v>
      </c>
      <c r="BJ15" s="189" t="s">
        <v>1435</v>
      </c>
      <c r="BK15" s="189" t="s">
        <v>1458</v>
      </c>
    </row>
    <row r="16" s="185" customFormat="1" ht="15" spans="1:63">
      <c r="A16" s="189">
        <v>12</v>
      </c>
      <c r="B16" s="189" t="s">
        <v>1425</v>
      </c>
      <c r="C16" s="189" t="s">
        <v>1426</v>
      </c>
      <c r="D16" s="189" t="s">
        <v>80</v>
      </c>
      <c r="E16" s="189" t="s">
        <v>1427</v>
      </c>
      <c r="F16" s="189" t="s">
        <v>84</v>
      </c>
      <c r="G16" s="189" t="s">
        <v>1428</v>
      </c>
      <c r="H16" s="189" t="s">
        <v>1429</v>
      </c>
      <c r="I16" s="189" t="s">
        <v>1459</v>
      </c>
      <c r="J16" s="189" t="s">
        <v>195</v>
      </c>
      <c r="K16" s="189"/>
      <c r="L16" s="189"/>
      <c r="M16" s="189"/>
      <c r="N16" s="189"/>
      <c r="O16" s="189" t="s">
        <v>194</v>
      </c>
      <c r="P16" s="192">
        <v>300</v>
      </c>
      <c r="Q16" s="192">
        <v>250</v>
      </c>
      <c r="R16" s="192">
        <v>250</v>
      </c>
      <c r="S16" s="192">
        <v>0</v>
      </c>
      <c r="T16" s="192">
        <v>250</v>
      </c>
      <c r="U16" s="192">
        <v>250</v>
      </c>
      <c r="V16" s="192">
        <v>0</v>
      </c>
      <c r="W16" s="192">
        <v>0</v>
      </c>
      <c r="X16" s="192">
        <v>0</v>
      </c>
      <c r="Y16" s="192">
        <v>0</v>
      </c>
      <c r="Z16" s="189" t="s">
        <v>1431</v>
      </c>
      <c r="AA16" s="192">
        <v>2025</v>
      </c>
      <c r="AB16" s="189" t="s">
        <v>1432</v>
      </c>
      <c r="AC16" s="189" t="s">
        <v>1432</v>
      </c>
      <c r="AD16" s="189" t="s">
        <v>1433</v>
      </c>
      <c r="AE16" s="189" t="s">
        <v>1457</v>
      </c>
      <c r="AF16" s="189" t="s">
        <v>1433</v>
      </c>
      <c r="AG16" s="189" t="s">
        <v>196</v>
      </c>
      <c r="AH16" s="189" t="s">
        <v>196</v>
      </c>
      <c r="AI16" s="189" t="s">
        <v>1427</v>
      </c>
      <c r="AJ16" s="192">
        <v>20250228</v>
      </c>
      <c r="AK16" s="192">
        <v>20250301</v>
      </c>
      <c r="AL16" s="192">
        <v>20251231</v>
      </c>
      <c r="AM16" s="192">
        <v>20250301</v>
      </c>
      <c r="AN16" s="192">
        <v>0</v>
      </c>
      <c r="AO16" s="189" t="s">
        <v>1432</v>
      </c>
      <c r="AP16" s="189" t="s">
        <v>1433</v>
      </c>
      <c r="AQ16" s="189" t="s">
        <v>1427</v>
      </c>
      <c r="AR16" s="189" t="s">
        <v>1427</v>
      </c>
      <c r="AS16" s="189" t="s">
        <v>1427</v>
      </c>
      <c r="AT16" s="189" t="s">
        <v>1427</v>
      </c>
      <c r="AU16" s="189" t="s">
        <v>1427</v>
      </c>
      <c r="AV16" s="189" t="s">
        <v>1427</v>
      </c>
      <c r="AW16" s="189" t="s">
        <v>1427</v>
      </c>
      <c r="AX16" s="189" t="s">
        <v>1427</v>
      </c>
      <c r="AY16" s="189" t="s">
        <v>1427</v>
      </c>
      <c r="AZ16" s="189" t="s">
        <v>1427</v>
      </c>
      <c r="BA16" s="192">
        <v>0</v>
      </c>
      <c r="BB16" s="192">
        <v>0</v>
      </c>
      <c r="BC16" s="192">
        <v>0</v>
      </c>
      <c r="BD16" s="192">
        <v>0</v>
      </c>
      <c r="BE16" s="192">
        <v>0</v>
      </c>
      <c r="BF16" s="192">
        <v>250</v>
      </c>
      <c r="BG16" s="189" t="s">
        <v>1427</v>
      </c>
      <c r="BH16" s="189" t="s">
        <v>1427</v>
      </c>
      <c r="BI16" s="192">
        <v>3752</v>
      </c>
      <c r="BJ16" s="189" t="s">
        <v>1435</v>
      </c>
      <c r="BK16" s="189" t="s">
        <v>1460</v>
      </c>
    </row>
    <row r="17" s="185" customFormat="1" ht="15" spans="1:63">
      <c r="A17" s="189">
        <v>13</v>
      </c>
      <c r="B17" s="189" t="s">
        <v>1425</v>
      </c>
      <c r="C17" s="189" t="s">
        <v>1426</v>
      </c>
      <c r="D17" s="189" t="s">
        <v>80</v>
      </c>
      <c r="E17" s="189" t="s">
        <v>1427</v>
      </c>
      <c r="F17" s="189" t="s">
        <v>84</v>
      </c>
      <c r="G17" s="189" t="s">
        <v>1428</v>
      </c>
      <c r="H17" s="189" t="s">
        <v>1429</v>
      </c>
      <c r="I17" s="189" t="s">
        <v>1461</v>
      </c>
      <c r="J17" s="189" t="s">
        <v>1462</v>
      </c>
      <c r="K17" s="189"/>
      <c r="L17" s="189"/>
      <c r="M17" s="189"/>
      <c r="N17" s="189"/>
      <c r="O17" s="189" t="s">
        <v>286</v>
      </c>
      <c r="P17" s="192">
        <v>50</v>
      </c>
      <c r="Q17" s="192">
        <v>0</v>
      </c>
      <c r="R17" s="192">
        <v>0</v>
      </c>
      <c r="S17" s="192">
        <v>0</v>
      </c>
      <c r="T17" s="192">
        <v>0</v>
      </c>
      <c r="U17" s="192">
        <v>0</v>
      </c>
      <c r="V17" s="192">
        <v>0</v>
      </c>
      <c r="W17" s="192">
        <v>0</v>
      </c>
      <c r="X17" s="192">
        <v>0</v>
      </c>
      <c r="Y17" s="192">
        <v>0</v>
      </c>
      <c r="Z17" s="189" t="s">
        <v>1448</v>
      </c>
      <c r="AA17" s="192">
        <v>2025</v>
      </c>
      <c r="AB17" s="189" t="s">
        <v>1433</v>
      </c>
      <c r="AC17" s="189" t="s">
        <v>1433</v>
      </c>
      <c r="AD17" s="189" t="s">
        <v>1433</v>
      </c>
      <c r="AE17" s="189" t="s">
        <v>1457</v>
      </c>
      <c r="AF17" s="189" t="s">
        <v>1433</v>
      </c>
      <c r="AG17" s="189" t="s">
        <v>782</v>
      </c>
      <c r="AH17" s="189" t="s">
        <v>1427</v>
      </c>
      <c r="AI17" s="189" t="s">
        <v>1427</v>
      </c>
      <c r="AJ17" s="189" t="s">
        <v>1427</v>
      </c>
      <c r="AK17" s="189" t="s">
        <v>1427</v>
      </c>
      <c r="AL17" s="189" t="s">
        <v>1427</v>
      </c>
      <c r="AM17" s="189" t="s">
        <v>1427</v>
      </c>
      <c r="AN17" s="189" t="s">
        <v>1427</v>
      </c>
      <c r="AO17" s="189" t="s">
        <v>1427</v>
      </c>
      <c r="AP17" s="189" t="s">
        <v>1427</v>
      </c>
      <c r="AQ17" s="189" t="s">
        <v>1427</v>
      </c>
      <c r="AR17" s="189" t="s">
        <v>1427</v>
      </c>
      <c r="AS17" s="189" t="s">
        <v>1427</v>
      </c>
      <c r="AT17" s="189" t="s">
        <v>1427</v>
      </c>
      <c r="AU17" s="189" t="s">
        <v>1427</v>
      </c>
      <c r="AV17" s="189" t="s">
        <v>1427</v>
      </c>
      <c r="AW17" s="189" t="s">
        <v>1427</v>
      </c>
      <c r="AX17" s="189" t="s">
        <v>1427</v>
      </c>
      <c r="AY17" s="189" t="s">
        <v>1427</v>
      </c>
      <c r="AZ17" s="189" t="s">
        <v>1427</v>
      </c>
      <c r="BA17" s="192">
        <v>0</v>
      </c>
      <c r="BB17" s="192">
        <v>0</v>
      </c>
      <c r="BC17" s="192">
        <v>0</v>
      </c>
      <c r="BD17" s="192">
        <v>0</v>
      </c>
      <c r="BE17" s="192">
        <v>0</v>
      </c>
      <c r="BF17" s="192">
        <v>0</v>
      </c>
      <c r="BG17" s="189" t="s">
        <v>1427</v>
      </c>
      <c r="BH17" s="189" t="s">
        <v>1427</v>
      </c>
      <c r="BI17" s="189" t="s">
        <v>1427</v>
      </c>
      <c r="BJ17" s="189" t="s">
        <v>1435</v>
      </c>
      <c r="BK17" s="189" t="s">
        <v>1463</v>
      </c>
    </row>
    <row r="18" s="185" customFormat="1" ht="15" spans="1:63">
      <c r="A18" s="189">
        <v>14</v>
      </c>
      <c r="B18" s="189" t="s">
        <v>1425</v>
      </c>
      <c r="C18" s="189" t="s">
        <v>1426</v>
      </c>
      <c r="D18" s="189" t="s">
        <v>80</v>
      </c>
      <c r="E18" s="189" t="s">
        <v>1427</v>
      </c>
      <c r="F18" s="189" t="s">
        <v>84</v>
      </c>
      <c r="G18" s="189" t="s">
        <v>1428</v>
      </c>
      <c r="H18" s="189" t="s">
        <v>1429</v>
      </c>
      <c r="I18" s="189" t="s">
        <v>1464</v>
      </c>
      <c r="J18" s="189" t="s">
        <v>436</v>
      </c>
      <c r="K18" s="189"/>
      <c r="L18" s="189"/>
      <c r="M18" s="189"/>
      <c r="N18" s="189"/>
      <c r="O18" s="189" t="s">
        <v>435</v>
      </c>
      <c r="P18" s="192">
        <v>300</v>
      </c>
      <c r="Q18" s="192">
        <v>250</v>
      </c>
      <c r="R18" s="192">
        <v>250</v>
      </c>
      <c r="S18" s="192">
        <v>0</v>
      </c>
      <c r="T18" s="192">
        <v>250</v>
      </c>
      <c r="U18" s="192">
        <v>250</v>
      </c>
      <c r="V18" s="192">
        <v>0</v>
      </c>
      <c r="W18" s="192">
        <v>0</v>
      </c>
      <c r="X18" s="192">
        <v>0</v>
      </c>
      <c r="Y18" s="192">
        <v>0</v>
      </c>
      <c r="Z18" s="189" t="s">
        <v>1431</v>
      </c>
      <c r="AA18" s="192">
        <v>2025</v>
      </c>
      <c r="AB18" s="189" t="s">
        <v>1432</v>
      </c>
      <c r="AC18" s="189" t="s">
        <v>1432</v>
      </c>
      <c r="AD18" s="189" t="s">
        <v>1433</v>
      </c>
      <c r="AE18" s="189" t="s">
        <v>1434</v>
      </c>
      <c r="AF18" s="189" t="s">
        <v>1433</v>
      </c>
      <c r="AG18" s="189" t="s">
        <v>437</v>
      </c>
      <c r="AH18" s="189" t="s">
        <v>437</v>
      </c>
      <c r="AI18" s="189" t="s">
        <v>1427</v>
      </c>
      <c r="AJ18" s="192">
        <v>20250228</v>
      </c>
      <c r="AK18" s="192">
        <v>20250301</v>
      </c>
      <c r="AL18" s="192">
        <v>20251231</v>
      </c>
      <c r="AM18" s="192">
        <v>20250301</v>
      </c>
      <c r="AN18" s="189" t="s">
        <v>1427</v>
      </c>
      <c r="AO18" s="189" t="s">
        <v>1432</v>
      </c>
      <c r="AP18" s="189" t="s">
        <v>1433</v>
      </c>
      <c r="AQ18" s="189" t="s">
        <v>1427</v>
      </c>
      <c r="AR18" s="189" t="s">
        <v>1427</v>
      </c>
      <c r="AS18" s="189" t="s">
        <v>1427</v>
      </c>
      <c r="AT18" s="189" t="s">
        <v>1427</v>
      </c>
      <c r="AU18" s="189" t="s">
        <v>1427</v>
      </c>
      <c r="AV18" s="189" t="s">
        <v>1427</v>
      </c>
      <c r="AW18" s="189" t="s">
        <v>1427</v>
      </c>
      <c r="AX18" s="189" t="s">
        <v>1427</v>
      </c>
      <c r="AY18" s="189" t="s">
        <v>1427</v>
      </c>
      <c r="AZ18" s="189" t="s">
        <v>1427</v>
      </c>
      <c r="BA18" s="192">
        <v>0</v>
      </c>
      <c r="BB18" s="192">
        <v>0</v>
      </c>
      <c r="BC18" s="192">
        <v>0</v>
      </c>
      <c r="BD18" s="192">
        <v>0</v>
      </c>
      <c r="BE18" s="192">
        <v>0</v>
      </c>
      <c r="BF18" s="192">
        <v>250</v>
      </c>
      <c r="BG18" s="189" t="s">
        <v>1427</v>
      </c>
      <c r="BH18" s="189" t="s">
        <v>1427</v>
      </c>
      <c r="BI18" s="192">
        <v>2700</v>
      </c>
      <c r="BJ18" s="189" t="s">
        <v>1435</v>
      </c>
      <c r="BK18" s="189" t="s">
        <v>1465</v>
      </c>
    </row>
    <row r="19" s="185" customFormat="1" ht="15" spans="1:63">
      <c r="A19" s="189">
        <v>15</v>
      </c>
      <c r="B19" s="189" t="s">
        <v>1425</v>
      </c>
      <c r="C19" s="189" t="s">
        <v>1426</v>
      </c>
      <c r="D19" s="189" t="s">
        <v>80</v>
      </c>
      <c r="E19" s="189" t="s">
        <v>1427</v>
      </c>
      <c r="F19" s="189" t="s">
        <v>84</v>
      </c>
      <c r="G19" s="189" t="s">
        <v>1428</v>
      </c>
      <c r="H19" s="189" t="s">
        <v>1429</v>
      </c>
      <c r="I19" s="189" t="s">
        <v>1466</v>
      </c>
      <c r="J19" s="189" t="s">
        <v>501</v>
      </c>
      <c r="K19" s="189"/>
      <c r="L19" s="189"/>
      <c r="M19" s="189"/>
      <c r="N19" s="189"/>
      <c r="O19" s="189" t="s">
        <v>500</v>
      </c>
      <c r="P19" s="192">
        <v>10</v>
      </c>
      <c r="Q19" s="192">
        <v>0</v>
      </c>
      <c r="R19" s="192">
        <v>0</v>
      </c>
      <c r="S19" s="192">
        <v>0</v>
      </c>
      <c r="T19" s="192">
        <v>0</v>
      </c>
      <c r="U19" s="192">
        <v>0</v>
      </c>
      <c r="V19" s="192">
        <v>0</v>
      </c>
      <c r="W19" s="192">
        <v>0</v>
      </c>
      <c r="X19" s="192">
        <v>0</v>
      </c>
      <c r="Y19" s="192">
        <v>0</v>
      </c>
      <c r="Z19" s="189" t="s">
        <v>1448</v>
      </c>
      <c r="AA19" s="192">
        <v>2025</v>
      </c>
      <c r="AB19" s="189" t="s">
        <v>1432</v>
      </c>
      <c r="AC19" s="189" t="s">
        <v>1433</v>
      </c>
      <c r="AD19" s="189" t="s">
        <v>1433</v>
      </c>
      <c r="AE19" s="189" t="s">
        <v>1457</v>
      </c>
      <c r="AF19" s="189" t="s">
        <v>1433</v>
      </c>
      <c r="AG19" s="189" t="s">
        <v>498</v>
      </c>
      <c r="AH19" s="189" t="s">
        <v>1427</v>
      </c>
      <c r="AI19" s="189" t="s">
        <v>1427</v>
      </c>
      <c r="AJ19" s="189" t="s">
        <v>1427</v>
      </c>
      <c r="AK19" s="189" t="s">
        <v>1427</v>
      </c>
      <c r="AL19" s="189" t="s">
        <v>1427</v>
      </c>
      <c r="AM19" s="189" t="s">
        <v>1427</v>
      </c>
      <c r="AN19" s="189" t="s">
        <v>1427</v>
      </c>
      <c r="AO19" s="189" t="s">
        <v>1427</v>
      </c>
      <c r="AP19" s="189" t="s">
        <v>1427</v>
      </c>
      <c r="AQ19" s="189" t="s">
        <v>1427</v>
      </c>
      <c r="AR19" s="189" t="s">
        <v>1427</v>
      </c>
      <c r="AS19" s="189" t="s">
        <v>1427</v>
      </c>
      <c r="AT19" s="189" t="s">
        <v>1427</v>
      </c>
      <c r="AU19" s="189" t="s">
        <v>1427</v>
      </c>
      <c r="AV19" s="189" t="s">
        <v>1427</v>
      </c>
      <c r="AW19" s="189" t="s">
        <v>1427</v>
      </c>
      <c r="AX19" s="189" t="s">
        <v>1427</v>
      </c>
      <c r="AY19" s="189" t="s">
        <v>1427</v>
      </c>
      <c r="AZ19" s="189" t="s">
        <v>1427</v>
      </c>
      <c r="BA19" s="192">
        <v>0</v>
      </c>
      <c r="BB19" s="192">
        <v>0</v>
      </c>
      <c r="BC19" s="192">
        <v>0</v>
      </c>
      <c r="BD19" s="192">
        <v>0</v>
      </c>
      <c r="BE19" s="192">
        <v>0</v>
      </c>
      <c r="BF19" s="192">
        <v>0</v>
      </c>
      <c r="BG19" s="189" t="s">
        <v>1427</v>
      </c>
      <c r="BH19" s="189" t="s">
        <v>1427</v>
      </c>
      <c r="BI19" s="189" t="s">
        <v>1427</v>
      </c>
      <c r="BJ19" s="189" t="s">
        <v>1435</v>
      </c>
      <c r="BK19" s="189" t="s">
        <v>1467</v>
      </c>
    </row>
    <row r="20" s="185" customFormat="1" ht="15" spans="1:63">
      <c r="A20" s="189">
        <v>16</v>
      </c>
      <c r="B20" s="189" t="s">
        <v>1425</v>
      </c>
      <c r="C20" s="189" t="s">
        <v>1426</v>
      </c>
      <c r="D20" s="189" t="s">
        <v>80</v>
      </c>
      <c r="E20" s="189" t="s">
        <v>1427</v>
      </c>
      <c r="F20" s="189" t="s">
        <v>84</v>
      </c>
      <c r="G20" s="189" t="s">
        <v>1428</v>
      </c>
      <c r="H20" s="189" t="s">
        <v>1429</v>
      </c>
      <c r="I20" s="189" t="s">
        <v>1468</v>
      </c>
      <c r="J20" s="189" t="s">
        <v>806</v>
      </c>
      <c r="K20" s="189"/>
      <c r="L20" s="189"/>
      <c r="M20" s="189"/>
      <c r="N20" s="189"/>
      <c r="O20" s="189" t="s">
        <v>80</v>
      </c>
      <c r="P20" s="192">
        <v>200</v>
      </c>
      <c r="Q20" s="192">
        <v>90</v>
      </c>
      <c r="R20" s="192">
        <v>90</v>
      </c>
      <c r="S20" s="192">
        <v>0</v>
      </c>
      <c r="T20" s="192">
        <v>90</v>
      </c>
      <c r="U20" s="192">
        <v>0</v>
      </c>
      <c r="V20" s="192">
        <v>90</v>
      </c>
      <c r="W20" s="192">
        <v>0</v>
      </c>
      <c r="X20" s="192">
        <v>0</v>
      </c>
      <c r="Y20" s="192">
        <v>0</v>
      </c>
      <c r="Z20" s="189" t="s">
        <v>1431</v>
      </c>
      <c r="AA20" s="192">
        <v>2025</v>
      </c>
      <c r="AB20" s="189" t="s">
        <v>1432</v>
      </c>
      <c r="AC20" s="189" t="s">
        <v>1432</v>
      </c>
      <c r="AD20" s="189" t="s">
        <v>1433</v>
      </c>
      <c r="AE20" s="189" t="s">
        <v>1434</v>
      </c>
      <c r="AF20" s="189" t="s">
        <v>1433</v>
      </c>
      <c r="AG20" s="189" t="s">
        <v>782</v>
      </c>
      <c r="AH20" s="189" t="s">
        <v>782</v>
      </c>
      <c r="AI20" s="189" t="s">
        <v>1427</v>
      </c>
      <c r="AJ20" s="192">
        <v>20250228</v>
      </c>
      <c r="AK20" s="192">
        <v>20250301</v>
      </c>
      <c r="AL20" s="192">
        <v>20251231</v>
      </c>
      <c r="AM20" s="192">
        <v>20250301</v>
      </c>
      <c r="AN20" s="189" t="s">
        <v>1427</v>
      </c>
      <c r="AO20" s="189" t="s">
        <v>1432</v>
      </c>
      <c r="AP20" s="189" t="s">
        <v>1433</v>
      </c>
      <c r="AQ20" s="189" t="s">
        <v>1427</v>
      </c>
      <c r="AR20" s="189" t="s">
        <v>1427</v>
      </c>
      <c r="AS20" s="189" t="s">
        <v>1427</v>
      </c>
      <c r="AT20" s="189" t="s">
        <v>1427</v>
      </c>
      <c r="AU20" s="189" t="s">
        <v>1427</v>
      </c>
      <c r="AV20" s="189" t="s">
        <v>1427</v>
      </c>
      <c r="AW20" s="189" t="s">
        <v>1427</v>
      </c>
      <c r="AX20" s="189" t="s">
        <v>1427</v>
      </c>
      <c r="AY20" s="189" t="s">
        <v>1427</v>
      </c>
      <c r="AZ20" s="189" t="s">
        <v>1427</v>
      </c>
      <c r="BA20" s="192">
        <v>0</v>
      </c>
      <c r="BB20" s="192">
        <v>0</v>
      </c>
      <c r="BC20" s="192">
        <v>0</v>
      </c>
      <c r="BD20" s="192">
        <v>0</v>
      </c>
      <c r="BE20" s="192">
        <v>0</v>
      </c>
      <c r="BF20" s="192">
        <v>90</v>
      </c>
      <c r="BG20" s="189" t="s">
        <v>1427</v>
      </c>
      <c r="BH20" s="189" t="s">
        <v>1427</v>
      </c>
      <c r="BI20" s="192">
        <v>1300</v>
      </c>
      <c r="BJ20" s="189" t="s">
        <v>1435</v>
      </c>
      <c r="BK20" s="189" t="s">
        <v>1469</v>
      </c>
    </row>
    <row r="21" s="185" customFormat="1" ht="15" spans="1:63">
      <c r="A21" s="189">
        <v>17</v>
      </c>
      <c r="B21" s="189" t="s">
        <v>1425</v>
      </c>
      <c r="C21" s="189" t="s">
        <v>1426</v>
      </c>
      <c r="D21" s="189" t="s">
        <v>80</v>
      </c>
      <c r="E21" s="189" t="s">
        <v>1427</v>
      </c>
      <c r="F21" s="189" t="s">
        <v>84</v>
      </c>
      <c r="G21" s="189" t="s">
        <v>1428</v>
      </c>
      <c r="H21" s="189" t="s">
        <v>1429</v>
      </c>
      <c r="I21" s="189" t="s">
        <v>1470</v>
      </c>
      <c r="J21" s="189" t="s">
        <v>812</v>
      </c>
      <c r="K21" s="189"/>
      <c r="L21" s="189"/>
      <c r="M21" s="189"/>
      <c r="N21" s="189"/>
      <c r="O21" s="189" t="s">
        <v>80</v>
      </c>
      <c r="P21" s="192">
        <v>120</v>
      </c>
      <c r="Q21" s="192">
        <v>60</v>
      </c>
      <c r="R21" s="192">
        <v>60</v>
      </c>
      <c r="S21" s="192">
        <v>0</v>
      </c>
      <c r="T21" s="192">
        <v>60</v>
      </c>
      <c r="U21" s="192">
        <v>0</v>
      </c>
      <c r="V21" s="192">
        <v>60</v>
      </c>
      <c r="W21" s="192">
        <v>0</v>
      </c>
      <c r="X21" s="192">
        <v>0</v>
      </c>
      <c r="Y21" s="192">
        <v>0</v>
      </c>
      <c r="Z21" s="189" t="s">
        <v>1471</v>
      </c>
      <c r="AA21" s="192">
        <v>2025</v>
      </c>
      <c r="AB21" s="189" t="s">
        <v>1432</v>
      </c>
      <c r="AC21" s="189" t="s">
        <v>1432</v>
      </c>
      <c r="AD21" s="189" t="s">
        <v>1433</v>
      </c>
      <c r="AE21" s="189" t="s">
        <v>1434</v>
      </c>
      <c r="AF21" s="189" t="s">
        <v>1433</v>
      </c>
      <c r="AG21" s="189" t="s">
        <v>782</v>
      </c>
      <c r="AH21" s="189" t="s">
        <v>782</v>
      </c>
      <c r="AI21" s="189" t="s">
        <v>1427</v>
      </c>
      <c r="AJ21" s="192">
        <v>20250228</v>
      </c>
      <c r="AK21" s="192">
        <v>20250301</v>
      </c>
      <c r="AL21" s="192">
        <v>20251231</v>
      </c>
      <c r="AM21" s="189" t="s">
        <v>1427</v>
      </c>
      <c r="AN21" s="189" t="s">
        <v>1427</v>
      </c>
      <c r="AO21" s="189" t="s">
        <v>1427</v>
      </c>
      <c r="AP21" s="189" t="s">
        <v>1427</v>
      </c>
      <c r="AQ21" s="189" t="s">
        <v>1427</v>
      </c>
      <c r="AR21" s="189" t="s">
        <v>1427</v>
      </c>
      <c r="AS21" s="189" t="s">
        <v>1427</v>
      </c>
      <c r="AT21" s="189" t="s">
        <v>1427</v>
      </c>
      <c r="AU21" s="189" t="s">
        <v>1427</v>
      </c>
      <c r="AV21" s="189" t="s">
        <v>1427</v>
      </c>
      <c r="AW21" s="189" t="s">
        <v>1427</v>
      </c>
      <c r="AX21" s="189" t="s">
        <v>1427</v>
      </c>
      <c r="AY21" s="189" t="s">
        <v>1427</v>
      </c>
      <c r="AZ21" s="189" t="s">
        <v>1427</v>
      </c>
      <c r="BA21" s="192">
        <v>0</v>
      </c>
      <c r="BB21" s="192">
        <v>0</v>
      </c>
      <c r="BC21" s="192">
        <v>0</v>
      </c>
      <c r="BD21" s="192">
        <v>0</v>
      </c>
      <c r="BE21" s="192">
        <v>0</v>
      </c>
      <c r="BF21" s="192">
        <v>60</v>
      </c>
      <c r="BG21" s="189" t="s">
        <v>1427</v>
      </c>
      <c r="BH21" s="189" t="s">
        <v>1427</v>
      </c>
      <c r="BI21" s="192">
        <v>200</v>
      </c>
      <c r="BJ21" s="189" t="s">
        <v>1435</v>
      </c>
      <c r="BK21" s="189" t="s">
        <v>1472</v>
      </c>
    </row>
    <row r="22" s="185" customFormat="1" ht="15" spans="1:63">
      <c r="A22" s="189">
        <v>18</v>
      </c>
      <c r="B22" s="189" t="s">
        <v>1425</v>
      </c>
      <c r="C22" s="189" t="s">
        <v>1426</v>
      </c>
      <c r="D22" s="189" t="s">
        <v>80</v>
      </c>
      <c r="E22" s="189" t="s">
        <v>1427</v>
      </c>
      <c r="F22" s="189" t="s">
        <v>84</v>
      </c>
      <c r="G22" s="189" t="s">
        <v>1428</v>
      </c>
      <c r="H22" s="189" t="s">
        <v>1473</v>
      </c>
      <c r="I22" s="189" t="s">
        <v>1474</v>
      </c>
      <c r="J22" s="189" t="s">
        <v>829</v>
      </c>
      <c r="K22" s="189"/>
      <c r="L22" s="189"/>
      <c r="M22" s="189"/>
      <c r="N22" s="189"/>
      <c r="O22" s="189" t="s">
        <v>80</v>
      </c>
      <c r="P22" s="192">
        <v>396</v>
      </c>
      <c r="Q22" s="192">
        <v>0</v>
      </c>
      <c r="R22" s="192">
        <v>0</v>
      </c>
      <c r="S22" s="192">
        <v>0</v>
      </c>
      <c r="T22" s="192">
        <v>0</v>
      </c>
      <c r="U22" s="192">
        <v>0</v>
      </c>
      <c r="V22" s="192">
        <v>0</v>
      </c>
      <c r="W22" s="192">
        <v>0</v>
      </c>
      <c r="X22" s="192">
        <v>0</v>
      </c>
      <c r="Y22" s="192">
        <v>0</v>
      </c>
      <c r="Z22" s="189" t="s">
        <v>1448</v>
      </c>
      <c r="AA22" s="192">
        <v>2025</v>
      </c>
      <c r="AB22" s="189" t="s">
        <v>1432</v>
      </c>
      <c r="AC22" s="189" t="s">
        <v>1432</v>
      </c>
      <c r="AD22" s="189" t="s">
        <v>1433</v>
      </c>
      <c r="AE22" s="189" t="s">
        <v>1434</v>
      </c>
      <c r="AF22" s="189" t="s">
        <v>1433</v>
      </c>
      <c r="AG22" s="189" t="s">
        <v>782</v>
      </c>
      <c r="AH22" s="189" t="s">
        <v>1427</v>
      </c>
      <c r="AI22" s="189" t="s">
        <v>1427</v>
      </c>
      <c r="AJ22" s="189" t="s">
        <v>1427</v>
      </c>
      <c r="AK22" s="189" t="s">
        <v>1427</v>
      </c>
      <c r="AL22" s="189" t="s">
        <v>1427</v>
      </c>
      <c r="AM22" s="189" t="s">
        <v>1427</v>
      </c>
      <c r="AN22" s="189" t="s">
        <v>1427</v>
      </c>
      <c r="AO22" s="189" t="s">
        <v>1427</v>
      </c>
      <c r="AP22" s="189" t="s">
        <v>1427</v>
      </c>
      <c r="AQ22" s="189" t="s">
        <v>1427</v>
      </c>
      <c r="AR22" s="189" t="s">
        <v>1427</v>
      </c>
      <c r="AS22" s="189" t="s">
        <v>1427</v>
      </c>
      <c r="AT22" s="189" t="s">
        <v>1427</v>
      </c>
      <c r="AU22" s="189" t="s">
        <v>1427</v>
      </c>
      <c r="AV22" s="189" t="s">
        <v>1427</v>
      </c>
      <c r="AW22" s="189" t="s">
        <v>1427</v>
      </c>
      <c r="AX22" s="189" t="s">
        <v>1427</v>
      </c>
      <c r="AY22" s="189" t="s">
        <v>1427</v>
      </c>
      <c r="AZ22" s="189" t="s">
        <v>1427</v>
      </c>
      <c r="BA22" s="192">
        <v>0</v>
      </c>
      <c r="BB22" s="192">
        <v>0</v>
      </c>
      <c r="BC22" s="192">
        <v>0</v>
      </c>
      <c r="BD22" s="192">
        <v>0</v>
      </c>
      <c r="BE22" s="192">
        <v>0</v>
      </c>
      <c r="BF22" s="192">
        <v>0</v>
      </c>
      <c r="BG22" s="189" t="s">
        <v>1427</v>
      </c>
      <c r="BH22" s="189" t="s">
        <v>1427</v>
      </c>
      <c r="BI22" s="189" t="s">
        <v>1427</v>
      </c>
      <c r="BJ22" s="189" t="s">
        <v>1435</v>
      </c>
      <c r="BK22" s="189" t="s">
        <v>1475</v>
      </c>
    </row>
    <row r="23" s="185" customFormat="1" ht="15" spans="1:63">
      <c r="A23" s="189">
        <v>19</v>
      </c>
      <c r="B23" s="189" t="s">
        <v>1425</v>
      </c>
      <c r="C23" s="189" t="s">
        <v>1426</v>
      </c>
      <c r="D23" s="189" t="s">
        <v>80</v>
      </c>
      <c r="E23" s="189" t="s">
        <v>1427</v>
      </c>
      <c r="F23" s="189" t="s">
        <v>84</v>
      </c>
      <c r="G23" s="189" t="s">
        <v>1428</v>
      </c>
      <c r="H23" s="189" t="s">
        <v>1473</v>
      </c>
      <c r="I23" s="189" t="s">
        <v>1476</v>
      </c>
      <c r="J23" s="189" t="s">
        <v>835</v>
      </c>
      <c r="K23" s="189"/>
      <c r="L23" s="189"/>
      <c r="M23" s="189"/>
      <c r="N23" s="189"/>
      <c r="O23" s="189" t="s">
        <v>80</v>
      </c>
      <c r="P23" s="192">
        <v>120</v>
      </c>
      <c r="Q23" s="192">
        <v>0</v>
      </c>
      <c r="R23" s="192">
        <v>0</v>
      </c>
      <c r="S23" s="192">
        <v>0</v>
      </c>
      <c r="T23" s="192">
        <v>0</v>
      </c>
      <c r="U23" s="192">
        <v>0</v>
      </c>
      <c r="V23" s="192">
        <v>0</v>
      </c>
      <c r="W23" s="192">
        <v>0</v>
      </c>
      <c r="X23" s="192">
        <v>0</v>
      </c>
      <c r="Y23" s="192">
        <v>0</v>
      </c>
      <c r="Z23" s="189" t="s">
        <v>1448</v>
      </c>
      <c r="AA23" s="192">
        <v>2025</v>
      </c>
      <c r="AB23" s="189" t="s">
        <v>1432</v>
      </c>
      <c r="AC23" s="189" t="s">
        <v>1432</v>
      </c>
      <c r="AD23" s="189" t="s">
        <v>1433</v>
      </c>
      <c r="AE23" s="189" t="s">
        <v>1434</v>
      </c>
      <c r="AF23" s="189" t="s">
        <v>1433</v>
      </c>
      <c r="AG23" s="189" t="s">
        <v>782</v>
      </c>
      <c r="AH23" s="189" t="s">
        <v>1427</v>
      </c>
      <c r="AI23" s="189" t="s">
        <v>1427</v>
      </c>
      <c r="AJ23" s="189" t="s">
        <v>1427</v>
      </c>
      <c r="AK23" s="189" t="s">
        <v>1427</v>
      </c>
      <c r="AL23" s="189" t="s">
        <v>1427</v>
      </c>
      <c r="AM23" s="189" t="s">
        <v>1427</v>
      </c>
      <c r="AN23" s="189" t="s">
        <v>1427</v>
      </c>
      <c r="AO23" s="189" t="s">
        <v>1427</v>
      </c>
      <c r="AP23" s="189" t="s">
        <v>1427</v>
      </c>
      <c r="AQ23" s="189" t="s">
        <v>1427</v>
      </c>
      <c r="AR23" s="189" t="s">
        <v>1427</v>
      </c>
      <c r="AS23" s="189" t="s">
        <v>1427</v>
      </c>
      <c r="AT23" s="189" t="s">
        <v>1427</v>
      </c>
      <c r="AU23" s="189" t="s">
        <v>1427</v>
      </c>
      <c r="AV23" s="189" t="s">
        <v>1427</v>
      </c>
      <c r="AW23" s="189" t="s">
        <v>1427</v>
      </c>
      <c r="AX23" s="189" t="s">
        <v>1427</v>
      </c>
      <c r="AY23" s="189" t="s">
        <v>1427</v>
      </c>
      <c r="AZ23" s="189" t="s">
        <v>1427</v>
      </c>
      <c r="BA23" s="192">
        <v>0</v>
      </c>
      <c r="BB23" s="192">
        <v>0</v>
      </c>
      <c r="BC23" s="192">
        <v>0</v>
      </c>
      <c r="BD23" s="192">
        <v>0</v>
      </c>
      <c r="BE23" s="192">
        <v>0</v>
      </c>
      <c r="BF23" s="192">
        <v>0</v>
      </c>
      <c r="BG23" s="189" t="s">
        <v>1427</v>
      </c>
      <c r="BH23" s="189" t="s">
        <v>1427</v>
      </c>
      <c r="BI23" s="189" t="s">
        <v>1427</v>
      </c>
      <c r="BJ23" s="189" t="s">
        <v>1435</v>
      </c>
      <c r="BK23" s="189" t="s">
        <v>1477</v>
      </c>
    </row>
    <row r="24" s="185" customFormat="1" ht="15" spans="1:63">
      <c r="A24" s="189">
        <v>20</v>
      </c>
      <c r="B24" s="189" t="s">
        <v>1425</v>
      </c>
      <c r="C24" s="189" t="s">
        <v>1426</v>
      </c>
      <c r="D24" s="189" t="s">
        <v>80</v>
      </c>
      <c r="E24" s="189" t="s">
        <v>1427</v>
      </c>
      <c r="F24" s="189" t="s">
        <v>84</v>
      </c>
      <c r="G24" s="189" t="s">
        <v>1428</v>
      </c>
      <c r="H24" s="189" t="s">
        <v>1473</v>
      </c>
      <c r="I24" s="189" t="s">
        <v>1478</v>
      </c>
      <c r="J24" s="189" t="s">
        <v>847</v>
      </c>
      <c r="K24" s="189"/>
      <c r="L24" s="189"/>
      <c r="M24" s="189"/>
      <c r="N24" s="189"/>
      <c r="O24" s="189" t="s">
        <v>80</v>
      </c>
      <c r="P24" s="192">
        <v>120</v>
      </c>
      <c r="Q24" s="192">
        <v>120</v>
      </c>
      <c r="R24" s="192">
        <v>120</v>
      </c>
      <c r="S24" s="192">
        <v>0</v>
      </c>
      <c r="T24" s="192">
        <v>120</v>
      </c>
      <c r="U24" s="192">
        <v>0</v>
      </c>
      <c r="V24" s="192">
        <v>120</v>
      </c>
      <c r="W24" s="192">
        <v>0</v>
      </c>
      <c r="X24" s="192">
        <v>0</v>
      </c>
      <c r="Y24" s="192">
        <v>0</v>
      </c>
      <c r="Z24" s="189" t="s">
        <v>1431</v>
      </c>
      <c r="AA24" s="192">
        <v>2025</v>
      </c>
      <c r="AB24" s="189" t="s">
        <v>1432</v>
      </c>
      <c r="AC24" s="189" t="s">
        <v>1432</v>
      </c>
      <c r="AD24" s="189" t="s">
        <v>1433</v>
      </c>
      <c r="AE24" s="189" t="s">
        <v>1434</v>
      </c>
      <c r="AF24" s="189" t="s">
        <v>1433</v>
      </c>
      <c r="AG24" s="189" t="s">
        <v>782</v>
      </c>
      <c r="AH24" s="189" t="s">
        <v>782</v>
      </c>
      <c r="AI24" s="189" t="s">
        <v>1427</v>
      </c>
      <c r="AJ24" s="192">
        <v>20250228</v>
      </c>
      <c r="AK24" s="192">
        <v>20250301</v>
      </c>
      <c r="AL24" s="192">
        <v>20251231</v>
      </c>
      <c r="AM24" s="192">
        <v>20250301</v>
      </c>
      <c r="AN24" s="189" t="s">
        <v>1427</v>
      </c>
      <c r="AO24" s="189" t="s">
        <v>1432</v>
      </c>
      <c r="AP24" s="189" t="s">
        <v>1433</v>
      </c>
      <c r="AQ24" s="189" t="s">
        <v>1427</v>
      </c>
      <c r="AR24" s="189" t="s">
        <v>1427</v>
      </c>
      <c r="AS24" s="189" t="s">
        <v>1427</v>
      </c>
      <c r="AT24" s="189" t="s">
        <v>1427</v>
      </c>
      <c r="AU24" s="189" t="s">
        <v>1427</v>
      </c>
      <c r="AV24" s="189" t="s">
        <v>1427</v>
      </c>
      <c r="AW24" s="189" t="s">
        <v>1427</v>
      </c>
      <c r="AX24" s="189" t="s">
        <v>1427</v>
      </c>
      <c r="AY24" s="189" t="s">
        <v>1427</v>
      </c>
      <c r="AZ24" s="189" t="s">
        <v>1427</v>
      </c>
      <c r="BA24" s="192">
        <v>0</v>
      </c>
      <c r="BB24" s="192">
        <v>0</v>
      </c>
      <c r="BC24" s="192">
        <v>0</v>
      </c>
      <c r="BD24" s="192">
        <v>0</v>
      </c>
      <c r="BE24" s="192">
        <v>0</v>
      </c>
      <c r="BF24" s="192">
        <v>120</v>
      </c>
      <c r="BG24" s="189" t="s">
        <v>1427</v>
      </c>
      <c r="BH24" s="189" t="s">
        <v>1427</v>
      </c>
      <c r="BI24" s="192">
        <v>2863</v>
      </c>
      <c r="BJ24" s="189" t="s">
        <v>1435</v>
      </c>
      <c r="BK24" s="189" t="s">
        <v>1479</v>
      </c>
    </row>
    <row r="25" s="185" customFormat="1" ht="15" spans="1:63">
      <c r="A25" s="189">
        <v>21</v>
      </c>
      <c r="B25" s="189" t="s">
        <v>1425</v>
      </c>
      <c r="C25" s="189" t="s">
        <v>1426</v>
      </c>
      <c r="D25" s="189" t="s">
        <v>80</v>
      </c>
      <c r="E25" s="189" t="s">
        <v>1427</v>
      </c>
      <c r="F25" s="189" t="s">
        <v>84</v>
      </c>
      <c r="G25" s="189" t="s">
        <v>1428</v>
      </c>
      <c r="H25" s="189" t="s">
        <v>111</v>
      </c>
      <c r="I25" s="189" t="s">
        <v>1480</v>
      </c>
      <c r="J25" s="189" t="s">
        <v>110</v>
      </c>
      <c r="K25" s="189"/>
      <c r="L25" s="189"/>
      <c r="M25" s="189"/>
      <c r="N25" s="189"/>
      <c r="O25" s="189" t="s">
        <v>109</v>
      </c>
      <c r="P25" s="192">
        <v>87.2</v>
      </c>
      <c r="Q25" s="192">
        <v>87.2</v>
      </c>
      <c r="R25" s="192">
        <v>87.2</v>
      </c>
      <c r="S25" s="192">
        <v>0</v>
      </c>
      <c r="T25" s="192">
        <v>87.2</v>
      </c>
      <c r="U25" s="192">
        <v>0</v>
      </c>
      <c r="V25" s="192">
        <v>87.2</v>
      </c>
      <c r="W25" s="192">
        <v>0</v>
      </c>
      <c r="X25" s="192">
        <v>0</v>
      </c>
      <c r="Y25" s="192">
        <v>0</v>
      </c>
      <c r="Z25" s="189" t="s">
        <v>1471</v>
      </c>
      <c r="AA25" s="192">
        <v>2025</v>
      </c>
      <c r="AB25" s="189" t="s">
        <v>1432</v>
      </c>
      <c r="AC25" s="189" t="s">
        <v>1433</v>
      </c>
      <c r="AD25" s="189" t="s">
        <v>1433</v>
      </c>
      <c r="AE25" s="189" t="s">
        <v>1434</v>
      </c>
      <c r="AF25" s="189" t="s">
        <v>1433</v>
      </c>
      <c r="AG25" s="189" t="s">
        <v>88</v>
      </c>
      <c r="AH25" s="189" t="s">
        <v>88</v>
      </c>
      <c r="AI25" s="189" t="s">
        <v>1427</v>
      </c>
      <c r="AJ25" s="192">
        <v>20250228</v>
      </c>
      <c r="AK25" s="192">
        <v>20250415</v>
      </c>
      <c r="AL25" s="192">
        <v>20251231</v>
      </c>
      <c r="AM25" s="189" t="s">
        <v>1427</v>
      </c>
      <c r="AN25" s="189" t="s">
        <v>1427</v>
      </c>
      <c r="AO25" s="189" t="s">
        <v>1427</v>
      </c>
      <c r="AP25" s="189" t="s">
        <v>1427</v>
      </c>
      <c r="AQ25" s="189" t="s">
        <v>1427</v>
      </c>
      <c r="AR25" s="189" t="s">
        <v>1427</v>
      </c>
      <c r="AS25" s="189" t="s">
        <v>1427</v>
      </c>
      <c r="AT25" s="189" t="s">
        <v>1427</v>
      </c>
      <c r="AU25" s="189" t="s">
        <v>1427</v>
      </c>
      <c r="AV25" s="189" t="s">
        <v>1427</v>
      </c>
      <c r="AW25" s="189" t="s">
        <v>1427</v>
      </c>
      <c r="AX25" s="189" t="s">
        <v>1427</v>
      </c>
      <c r="AY25" s="189" t="s">
        <v>1427</v>
      </c>
      <c r="AZ25" s="189" t="s">
        <v>1427</v>
      </c>
      <c r="BA25" s="192">
        <v>0</v>
      </c>
      <c r="BB25" s="192">
        <v>0</v>
      </c>
      <c r="BC25" s="192">
        <v>0</v>
      </c>
      <c r="BD25" s="192">
        <v>0</v>
      </c>
      <c r="BE25" s="192">
        <v>0</v>
      </c>
      <c r="BF25" s="192">
        <v>87.2</v>
      </c>
      <c r="BG25" s="189" t="s">
        <v>1427</v>
      </c>
      <c r="BH25" s="189" t="s">
        <v>1427</v>
      </c>
      <c r="BI25" s="192">
        <v>153</v>
      </c>
      <c r="BJ25" s="189" t="s">
        <v>1435</v>
      </c>
      <c r="BK25" s="189" t="s">
        <v>1481</v>
      </c>
    </row>
    <row r="26" s="185" customFormat="1" ht="15" spans="1:63">
      <c r="A26" s="189">
        <v>22</v>
      </c>
      <c r="B26" s="189" t="s">
        <v>1425</v>
      </c>
      <c r="C26" s="189" t="s">
        <v>1426</v>
      </c>
      <c r="D26" s="189" t="s">
        <v>80</v>
      </c>
      <c r="E26" s="189" t="s">
        <v>1427</v>
      </c>
      <c r="F26" s="189" t="s">
        <v>84</v>
      </c>
      <c r="G26" s="189" t="s">
        <v>1482</v>
      </c>
      <c r="H26" s="189" t="s">
        <v>1483</v>
      </c>
      <c r="I26" s="189" t="s">
        <v>1484</v>
      </c>
      <c r="J26" s="189" t="s">
        <v>824</v>
      </c>
      <c r="K26" s="189"/>
      <c r="L26" s="189"/>
      <c r="M26" s="189"/>
      <c r="N26" s="189"/>
      <c r="O26" s="189" t="s">
        <v>80</v>
      </c>
      <c r="P26" s="192">
        <v>200</v>
      </c>
      <c r="Q26" s="192">
        <v>0</v>
      </c>
      <c r="R26" s="192">
        <v>0</v>
      </c>
      <c r="S26" s="192">
        <v>0</v>
      </c>
      <c r="T26" s="192">
        <v>0</v>
      </c>
      <c r="U26" s="192">
        <v>0</v>
      </c>
      <c r="V26" s="192">
        <v>0</v>
      </c>
      <c r="W26" s="192">
        <v>0</v>
      </c>
      <c r="X26" s="192">
        <v>0</v>
      </c>
      <c r="Y26" s="192">
        <v>0</v>
      </c>
      <c r="Z26" s="189" t="s">
        <v>1448</v>
      </c>
      <c r="AA26" s="192">
        <v>2025</v>
      </c>
      <c r="AB26" s="189" t="s">
        <v>1432</v>
      </c>
      <c r="AC26" s="189" t="s">
        <v>1432</v>
      </c>
      <c r="AD26" s="189" t="s">
        <v>1433</v>
      </c>
      <c r="AE26" s="189" t="s">
        <v>1434</v>
      </c>
      <c r="AF26" s="189" t="s">
        <v>1433</v>
      </c>
      <c r="AG26" s="189" t="s">
        <v>782</v>
      </c>
      <c r="AH26" s="189" t="s">
        <v>1427</v>
      </c>
      <c r="AI26" s="189" t="s">
        <v>1427</v>
      </c>
      <c r="AJ26" s="189" t="s">
        <v>1427</v>
      </c>
      <c r="AK26" s="189" t="s">
        <v>1427</v>
      </c>
      <c r="AL26" s="189" t="s">
        <v>1427</v>
      </c>
      <c r="AM26" s="189" t="s">
        <v>1427</v>
      </c>
      <c r="AN26" s="189" t="s">
        <v>1427</v>
      </c>
      <c r="AO26" s="189" t="s">
        <v>1427</v>
      </c>
      <c r="AP26" s="189" t="s">
        <v>1427</v>
      </c>
      <c r="AQ26" s="189" t="s">
        <v>1427</v>
      </c>
      <c r="AR26" s="189" t="s">
        <v>1427</v>
      </c>
      <c r="AS26" s="189" t="s">
        <v>1427</v>
      </c>
      <c r="AT26" s="189" t="s">
        <v>1427</v>
      </c>
      <c r="AU26" s="189" t="s">
        <v>1427</v>
      </c>
      <c r="AV26" s="189" t="s">
        <v>1427</v>
      </c>
      <c r="AW26" s="189" t="s">
        <v>1427</v>
      </c>
      <c r="AX26" s="189" t="s">
        <v>1427</v>
      </c>
      <c r="AY26" s="189" t="s">
        <v>1427</v>
      </c>
      <c r="AZ26" s="189" t="s">
        <v>1427</v>
      </c>
      <c r="BA26" s="192">
        <v>0</v>
      </c>
      <c r="BB26" s="192">
        <v>0</v>
      </c>
      <c r="BC26" s="192">
        <v>0</v>
      </c>
      <c r="BD26" s="192">
        <v>0</v>
      </c>
      <c r="BE26" s="192">
        <v>0</v>
      </c>
      <c r="BF26" s="192">
        <v>0</v>
      </c>
      <c r="BG26" s="189" t="s">
        <v>1427</v>
      </c>
      <c r="BH26" s="189" t="s">
        <v>1427</v>
      </c>
      <c r="BI26" s="189" t="s">
        <v>1427</v>
      </c>
      <c r="BJ26" s="189" t="s">
        <v>1435</v>
      </c>
      <c r="BK26" s="189" t="s">
        <v>1485</v>
      </c>
    </row>
    <row r="27" s="185" customFormat="1" ht="15" spans="1:63">
      <c r="A27" s="189">
        <v>23</v>
      </c>
      <c r="B27" s="189" t="s">
        <v>1425</v>
      </c>
      <c r="C27" s="189" t="s">
        <v>1426</v>
      </c>
      <c r="D27" s="189" t="s">
        <v>80</v>
      </c>
      <c r="E27" s="189" t="s">
        <v>1427</v>
      </c>
      <c r="F27" s="189" t="s">
        <v>84</v>
      </c>
      <c r="G27" s="189" t="s">
        <v>1486</v>
      </c>
      <c r="H27" s="189" t="s">
        <v>1487</v>
      </c>
      <c r="I27" s="189" t="s">
        <v>1488</v>
      </c>
      <c r="J27" s="189" t="s">
        <v>507</v>
      </c>
      <c r="K27" s="189"/>
      <c r="L27" s="189"/>
      <c r="M27" s="189"/>
      <c r="N27" s="189"/>
      <c r="O27" s="189" t="s">
        <v>1489</v>
      </c>
      <c r="P27" s="192">
        <v>10</v>
      </c>
      <c r="Q27" s="192">
        <v>10</v>
      </c>
      <c r="R27" s="192">
        <v>10</v>
      </c>
      <c r="S27" s="192">
        <v>0</v>
      </c>
      <c r="T27" s="192">
        <v>10</v>
      </c>
      <c r="U27" s="192">
        <v>0</v>
      </c>
      <c r="V27" s="192">
        <v>10</v>
      </c>
      <c r="W27" s="192">
        <v>0</v>
      </c>
      <c r="X27" s="192">
        <v>0</v>
      </c>
      <c r="Y27" s="192">
        <v>0</v>
      </c>
      <c r="Z27" s="189" t="s">
        <v>1431</v>
      </c>
      <c r="AA27" s="192">
        <v>2025</v>
      </c>
      <c r="AB27" s="189" t="s">
        <v>1432</v>
      </c>
      <c r="AC27" s="189" t="s">
        <v>1433</v>
      </c>
      <c r="AD27" s="189" t="s">
        <v>1433</v>
      </c>
      <c r="AE27" s="189" t="s">
        <v>1457</v>
      </c>
      <c r="AF27" s="189" t="s">
        <v>1433</v>
      </c>
      <c r="AG27" s="189" t="s">
        <v>498</v>
      </c>
      <c r="AH27" s="189" t="s">
        <v>498</v>
      </c>
      <c r="AI27" s="189" t="s">
        <v>1427</v>
      </c>
      <c r="AJ27" s="192">
        <v>20250228</v>
      </c>
      <c r="AK27" s="192">
        <v>20250415</v>
      </c>
      <c r="AL27" s="192">
        <v>20251231</v>
      </c>
      <c r="AM27" s="189">
        <v>20250408</v>
      </c>
      <c r="AN27" s="189" t="s">
        <v>1427</v>
      </c>
      <c r="AO27" s="189" t="s">
        <v>1432</v>
      </c>
      <c r="AP27" s="189" t="s">
        <v>1433</v>
      </c>
      <c r="AQ27" s="189" t="s">
        <v>1427</v>
      </c>
      <c r="AR27" s="189" t="s">
        <v>1427</v>
      </c>
      <c r="AS27" s="189" t="s">
        <v>1427</v>
      </c>
      <c r="AT27" s="189" t="s">
        <v>1427</v>
      </c>
      <c r="AU27" s="189" t="s">
        <v>1427</v>
      </c>
      <c r="AV27" s="189" t="s">
        <v>1427</v>
      </c>
      <c r="AW27" s="189" t="s">
        <v>1427</v>
      </c>
      <c r="AX27" s="189">
        <v>3.09</v>
      </c>
      <c r="AY27" s="189">
        <v>0</v>
      </c>
      <c r="AZ27" s="189">
        <v>3.09</v>
      </c>
      <c r="BA27" s="192">
        <v>0</v>
      </c>
      <c r="BB27" s="192">
        <v>3.09</v>
      </c>
      <c r="BC27" s="192">
        <v>0</v>
      </c>
      <c r="BD27" s="192">
        <v>0</v>
      </c>
      <c r="BE27" s="192">
        <v>0</v>
      </c>
      <c r="BF27" s="192">
        <v>10</v>
      </c>
      <c r="BG27" s="189">
        <v>6.91</v>
      </c>
      <c r="BH27" s="189" t="s">
        <v>1427</v>
      </c>
      <c r="BI27" s="192">
        <v>473</v>
      </c>
      <c r="BJ27" s="189" t="s">
        <v>1490</v>
      </c>
      <c r="BK27" s="189" t="s">
        <v>1491</v>
      </c>
    </row>
    <row r="28" s="185" customFormat="1" ht="15" spans="1:63">
      <c r="A28" s="189">
        <v>24</v>
      </c>
      <c r="B28" s="189" t="s">
        <v>1425</v>
      </c>
      <c r="C28" s="189" t="s">
        <v>1426</v>
      </c>
      <c r="D28" s="189" t="s">
        <v>80</v>
      </c>
      <c r="E28" s="189" t="s">
        <v>1427</v>
      </c>
      <c r="F28" s="189" t="s">
        <v>84</v>
      </c>
      <c r="G28" s="189" t="s">
        <v>1486</v>
      </c>
      <c r="H28" s="189" t="s">
        <v>1487</v>
      </c>
      <c r="I28" s="189" t="s">
        <v>1492</v>
      </c>
      <c r="J28" s="189" t="s">
        <v>116</v>
      </c>
      <c r="K28" s="189"/>
      <c r="L28" s="189"/>
      <c r="M28" s="189"/>
      <c r="N28" s="189"/>
      <c r="O28" s="189" t="s">
        <v>94</v>
      </c>
      <c r="P28" s="192">
        <v>24</v>
      </c>
      <c r="Q28" s="192">
        <v>24</v>
      </c>
      <c r="R28" s="192">
        <v>24</v>
      </c>
      <c r="S28" s="192">
        <v>0</v>
      </c>
      <c r="T28" s="192">
        <v>24</v>
      </c>
      <c r="U28" s="192">
        <v>0</v>
      </c>
      <c r="V28" s="192">
        <v>24</v>
      </c>
      <c r="W28" s="192">
        <v>0</v>
      </c>
      <c r="X28" s="192">
        <v>0</v>
      </c>
      <c r="Y28" s="192">
        <v>0</v>
      </c>
      <c r="Z28" s="189" t="s">
        <v>1471</v>
      </c>
      <c r="AA28" s="192">
        <v>2025</v>
      </c>
      <c r="AB28" s="189" t="s">
        <v>1432</v>
      </c>
      <c r="AC28" s="189" t="s">
        <v>1433</v>
      </c>
      <c r="AD28" s="189" t="s">
        <v>1433</v>
      </c>
      <c r="AE28" s="189" t="s">
        <v>1434</v>
      </c>
      <c r="AF28" s="189" t="s">
        <v>1433</v>
      </c>
      <c r="AG28" s="189" t="s">
        <v>88</v>
      </c>
      <c r="AH28" s="189" t="s">
        <v>88</v>
      </c>
      <c r="AI28" s="189" t="s">
        <v>1427</v>
      </c>
      <c r="AJ28" s="192">
        <v>20250228</v>
      </c>
      <c r="AK28" s="192">
        <v>20250415</v>
      </c>
      <c r="AL28" s="192">
        <v>20251231</v>
      </c>
      <c r="AM28" s="189" t="s">
        <v>1427</v>
      </c>
      <c r="AN28" s="189" t="s">
        <v>1427</v>
      </c>
      <c r="AO28" s="189" t="s">
        <v>1427</v>
      </c>
      <c r="AP28" s="189" t="s">
        <v>1427</v>
      </c>
      <c r="AQ28" s="189" t="s">
        <v>1427</v>
      </c>
      <c r="AR28" s="189" t="s">
        <v>1427</v>
      </c>
      <c r="AS28" s="189" t="s">
        <v>1427</v>
      </c>
      <c r="AT28" s="189" t="s">
        <v>1427</v>
      </c>
      <c r="AU28" s="189" t="s">
        <v>1427</v>
      </c>
      <c r="AV28" s="189" t="s">
        <v>1427</v>
      </c>
      <c r="AW28" s="189" t="s">
        <v>1427</v>
      </c>
      <c r="AX28" s="189" t="s">
        <v>1427</v>
      </c>
      <c r="AY28" s="189" t="s">
        <v>1427</v>
      </c>
      <c r="AZ28" s="189" t="s">
        <v>1427</v>
      </c>
      <c r="BA28" s="192">
        <v>0</v>
      </c>
      <c r="BB28" s="192">
        <v>0</v>
      </c>
      <c r="BC28" s="192">
        <v>0</v>
      </c>
      <c r="BD28" s="192">
        <v>0</v>
      </c>
      <c r="BE28" s="192">
        <v>0</v>
      </c>
      <c r="BF28" s="192">
        <v>24</v>
      </c>
      <c r="BG28" s="189" t="s">
        <v>1427</v>
      </c>
      <c r="BH28" s="189" t="s">
        <v>1427</v>
      </c>
      <c r="BI28" s="192">
        <v>149</v>
      </c>
      <c r="BJ28" s="189" t="s">
        <v>1490</v>
      </c>
      <c r="BK28" s="189" t="s">
        <v>1493</v>
      </c>
    </row>
    <row r="29" s="185" customFormat="1" ht="15" spans="1:63">
      <c r="A29" s="189">
        <v>25</v>
      </c>
      <c r="B29" s="189" t="s">
        <v>1425</v>
      </c>
      <c r="C29" s="189" t="s">
        <v>1426</v>
      </c>
      <c r="D29" s="189" t="s">
        <v>80</v>
      </c>
      <c r="E29" s="189" t="s">
        <v>1427</v>
      </c>
      <c r="F29" s="189" t="s">
        <v>84</v>
      </c>
      <c r="G29" s="189" t="s">
        <v>1486</v>
      </c>
      <c r="H29" s="189" t="s">
        <v>1487</v>
      </c>
      <c r="I29" s="189" t="s">
        <v>1494</v>
      </c>
      <c r="J29" s="189" t="s">
        <v>513</v>
      </c>
      <c r="K29" s="189"/>
      <c r="L29" s="189"/>
      <c r="M29" s="189"/>
      <c r="N29" s="189"/>
      <c r="O29" s="189" t="s">
        <v>1495</v>
      </c>
      <c r="P29" s="192">
        <v>19</v>
      </c>
      <c r="Q29" s="192">
        <v>19</v>
      </c>
      <c r="R29" s="192">
        <v>19</v>
      </c>
      <c r="S29" s="192">
        <v>0</v>
      </c>
      <c r="T29" s="192">
        <v>19</v>
      </c>
      <c r="U29" s="192">
        <v>0</v>
      </c>
      <c r="V29" s="192">
        <v>19</v>
      </c>
      <c r="W29" s="192">
        <v>0</v>
      </c>
      <c r="X29" s="192">
        <v>0</v>
      </c>
      <c r="Y29" s="192">
        <v>0</v>
      </c>
      <c r="Z29" s="189" t="s">
        <v>1431</v>
      </c>
      <c r="AA29" s="192">
        <v>2025</v>
      </c>
      <c r="AB29" s="189" t="s">
        <v>1432</v>
      </c>
      <c r="AC29" s="189" t="s">
        <v>1433</v>
      </c>
      <c r="AD29" s="189" t="s">
        <v>1433</v>
      </c>
      <c r="AE29" s="189" t="s">
        <v>1457</v>
      </c>
      <c r="AF29" s="189" t="s">
        <v>1433</v>
      </c>
      <c r="AG29" s="189" t="s">
        <v>498</v>
      </c>
      <c r="AH29" s="189" t="s">
        <v>498</v>
      </c>
      <c r="AI29" s="189" t="s">
        <v>1427</v>
      </c>
      <c r="AJ29" s="192">
        <v>20250228</v>
      </c>
      <c r="AK29" s="192">
        <v>20250415</v>
      </c>
      <c r="AL29" s="192">
        <v>20251231</v>
      </c>
      <c r="AM29" s="189">
        <v>20250408</v>
      </c>
      <c r="AN29" s="189" t="s">
        <v>1427</v>
      </c>
      <c r="AO29" s="189" t="s">
        <v>1432</v>
      </c>
      <c r="AP29" s="189" t="s">
        <v>1433</v>
      </c>
      <c r="AQ29" s="189" t="s">
        <v>1427</v>
      </c>
      <c r="AR29" s="189" t="s">
        <v>1427</v>
      </c>
      <c r="AS29" s="189" t="s">
        <v>1427</v>
      </c>
      <c r="AT29" s="189" t="s">
        <v>1427</v>
      </c>
      <c r="AU29" s="189" t="s">
        <v>1427</v>
      </c>
      <c r="AV29" s="189" t="s">
        <v>1427</v>
      </c>
      <c r="AW29" s="189" t="s">
        <v>1427</v>
      </c>
      <c r="AX29" s="189">
        <v>5.694</v>
      </c>
      <c r="AY29" s="189" t="s">
        <v>1427</v>
      </c>
      <c r="AZ29" s="189">
        <v>5.694</v>
      </c>
      <c r="BA29" s="192">
        <v>0</v>
      </c>
      <c r="BB29" s="192">
        <v>5.694</v>
      </c>
      <c r="BC29" s="192">
        <v>0</v>
      </c>
      <c r="BD29" s="192">
        <v>0</v>
      </c>
      <c r="BE29" s="192">
        <v>0</v>
      </c>
      <c r="BF29" s="192">
        <v>19</v>
      </c>
      <c r="BG29" s="189" t="s">
        <v>1427</v>
      </c>
      <c r="BH29" s="189" t="s">
        <v>1427</v>
      </c>
      <c r="BI29" s="192">
        <v>722</v>
      </c>
      <c r="BJ29" s="189" t="s">
        <v>1490</v>
      </c>
      <c r="BK29" s="189" t="s">
        <v>1496</v>
      </c>
    </row>
    <row r="30" s="185" customFormat="1" ht="15" spans="1:63">
      <c r="A30" s="189">
        <v>26</v>
      </c>
      <c r="B30" s="189" t="s">
        <v>1425</v>
      </c>
      <c r="C30" s="189" t="s">
        <v>1426</v>
      </c>
      <c r="D30" s="189" t="s">
        <v>80</v>
      </c>
      <c r="E30" s="189" t="s">
        <v>1427</v>
      </c>
      <c r="F30" s="189" t="s">
        <v>84</v>
      </c>
      <c r="G30" s="189" t="s">
        <v>1486</v>
      </c>
      <c r="H30" s="189" t="s">
        <v>1487</v>
      </c>
      <c r="I30" s="189" t="s">
        <v>1497</v>
      </c>
      <c r="J30" s="189" t="s">
        <v>205</v>
      </c>
      <c r="K30" s="189"/>
      <c r="L30" s="189"/>
      <c r="M30" s="189"/>
      <c r="N30" s="189"/>
      <c r="O30" s="189" t="s">
        <v>204</v>
      </c>
      <c r="P30" s="192">
        <v>18</v>
      </c>
      <c r="Q30" s="192">
        <v>18</v>
      </c>
      <c r="R30" s="192">
        <v>18</v>
      </c>
      <c r="S30" s="192">
        <v>0</v>
      </c>
      <c r="T30" s="192">
        <v>18</v>
      </c>
      <c r="U30" s="192">
        <v>0</v>
      </c>
      <c r="V30" s="192">
        <v>18</v>
      </c>
      <c r="W30" s="192">
        <v>0</v>
      </c>
      <c r="X30" s="192">
        <v>0</v>
      </c>
      <c r="Y30" s="192">
        <v>0</v>
      </c>
      <c r="Z30" s="189" t="s">
        <v>1471</v>
      </c>
      <c r="AA30" s="192">
        <v>2025</v>
      </c>
      <c r="AB30" s="189" t="s">
        <v>1432</v>
      </c>
      <c r="AC30" s="189" t="s">
        <v>1433</v>
      </c>
      <c r="AD30" s="189" t="s">
        <v>1433</v>
      </c>
      <c r="AE30" s="189" t="s">
        <v>1434</v>
      </c>
      <c r="AF30" s="189" t="s">
        <v>1433</v>
      </c>
      <c r="AG30" s="189" t="s">
        <v>196</v>
      </c>
      <c r="AH30" s="189" t="s">
        <v>196</v>
      </c>
      <c r="AI30" s="189" t="s">
        <v>1427</v>
      </c>
      <c r="AJ30" s="192">
        <v>20250228</v>
      </c>
      <c r="AK30" s="192">
        <v>20250415</v>
      </c>
      <c r="AL30" s="192">
        <v>20251231</v>
      </c>
      <c r="AM30" s="189" t="s">
        <v>1427</v>
      </c>
      <c r="AN30" s="189" t="s">
        <v>1427</v>
      </c>
      <c r="AO30" s="189" t="s">
        <v>1427</v>
      </c>
      <c r="AP30" s="189" t="s">
        <v>1427</v>
      </c>
      <c r="AQ30" s="189" t="s">
        <v>1427</v>
      </c>
      <c r="AR30" s="189" t="s">
        <v>1427</v>
      </c>
      <c r="AS30" s="189" t="s">
        <v>1427</v>
      </c>
      <c r="AT30" s="189" t="s">
        <v>1427</v>
      </c>
      <c r="AU30" s="189" t="s">
        <v>1427</v>
      </c>
      <c r="AV30" s="189" t="s">
        <v>1427</v>
      </c>
      <c r="AW30" s="189" t="s">
        <v>1427</v>
      </c>
      <c r="AX30" s="189" t="s">
        <v>1427</v>
      </c>
      <c r="AY30" s="189" t="s">
        <v>1427</v>
      </c>
      <c r="AZ30" s="189" t="s">
        <v>1427</v>
      </c>
      <c r="BA30" s="192">
        <v>0</v>
      </c>
      <c r="BB30" s="192">
        <v>0</v>
      </c>
      <c r="BC30" s="192">
        <v>0</v>
      </c>
      <c r="BD30" s="192">
        <v>0</v>
      </c>
      <c r="BE30" s="192">
        <v>0</v>
      </c>
      <c r="BF30" s="192">
        <v>18</v>
      </c>
      <c r="BG30" s="189" t="s">
        <v>1427</v>
      </c>
      <c r="BH30" s="189" t="s">
        <v>1427</v>
      </c>
      <c r="BI30" s="192">
        <v>137</v>
      </c>
      <c r="BJ30" s="189" t="s">
        <v>1435</v>
      </c>
      <c r="BK30" s="189" t="s">
        <v>1498</v>
      </c>
    </row>
    <row r="31" s="185" customFormat="1" ht="15" spans="1:63">
      <c r="A31" s="189">
        <v>27</v>
      </c>
      <c r="B31" s="189" t="s">
        <v>1425</v>
      </c>
      <c r="C31" s="189" t="s">
        <v>1426</v>
      </c>
      <c r="D31" s="189" t="s">
        <v>80</v>
      </c>
      <c r="E31" s="189" t="s">
        <v>1427</v>
      </c>
      <c r="F31" s="189" t="s">
        <v>84</v>
      </c>
      <c r="G31" s="189" t="s">
        <v>1486</v>
      </c>
      <c r="H31" s="189" t="s">
        <v>1487</v>
      </c>
      <c r="I31" s="189" t="s">
        <v>1499</v>
      </c>
      <c r="J31" s="189" t="s">
        <v>211</v>
      </c>
      <c r="K31" s="189"/>
      <c r="L31" s="189"/>
      <c r="M31" s="189"/>
      <c r="N31" s="189"/>
      <c r="O31" s="189" t="s">
        <v>210</v>
      </c>
      <c r="P31" s="192">
        <v>26</v>
      </c>
      <c r="Q31" s="192">
        <v>26</v>
      </c>
      <c r="R31" s="192">
        <v>26</v>
      </c>
      <c r="S31" s="192">
        <v>0</v>
      </c>
      <c r="T31" s="192">
        <v>26</v>
      </c>
      <c r="U31" s="192">
        <v>0</v>
      </c>
      <c r="V31" s="192">
        <v>26</v>
      </c>
      <c r="W31" s="192">
        <v>0</v>
      </c>
      <c r="X31" s="192">
        <v>0</v>
      </c>
      <c r="Y31" s="192">
        <v>0</v>
      </c>
      <c r="Z31" s="189" t="s">
        <v>1471</v>
      </c>
      <c r="AA31" s="192">
        <v>2025</v>
      </c>
      <c r="AB31" s="189" t="s">
        <v>1432</v>
      </c>
      <c r="AC31" s="189" t="s">
        <v>1433</v>
      </c>
      <c r="AD31" s="189" t="s">
        <v>1433</v>
      </c>
      <c r="AE31" s="189" t="s">
        <v>1434</v>
      </c>
      <c r="AF31" s="189" t="s">
        <v>1433</v>
      </c>
      <c r="AG31" s="189" t="s">
        <v>196</v>
      </c>
      <c r="AH31" s="189" t="s">
        <v>196</v>
      </c>
      <c r="AI31" s="189" t="s">
        <v>1427</v>
      </c>
      <c r="AJ31" s="192">
        <v>20250228</v>
      </c>
      <c r="AK31" s="192">
        <v>20250415</v>
      </c>
      <c r="AL31" s="192">
        <v>20251231</v>
      </c>
      <c r="AM31" s="189" t="s">
        <v>1427</v>
      </c>
      <c r="AN31" s="189" t="s">
        <v>1427</v>
      </c>
      <c r="AO31" s="189" t="s">
        <v>1427</v>
      </c>
      <c r="AP31" s="189" t="s">
        <v>1427</v>
      </c>
      <c r="AQ31" s="189" t="s">
        <v>1427</v>
      </c>
      <c r="AR31" s="189" t="s">
        <v>1427</v>
      </c>
      <c r="AS31" s="189" t="s">
        <v>1427</v>
      </c>
      <c r="AT31" s="189" t="s">
        <v>1427</v>
      </c>
      <c r="AU31" s="189" t="s">
        <v>1427</v>
      </c>
      <c r="AV31" s="189" t="s">
        <v>1427</v>
      </c>
      <c r="AW31" s="189" t="s">
        <v>1427</v>
      </c>
      <c r="AX31" s="189" t="s">
        <v>1427</v>
      </c>
      <c r="AY31" s="189" t="s">
        <v>1427</v>
      </c>
      <c r="AZ31" s="189" t="s">
        <v>1427</v>
      </c>
      <c r="BA31" s="192">
        <v>0</v>
      </c>
      <c r="BB31" s="192">
        <v>0</v>
      </c>
      <c r="BC31" s="192">
        <v>0</v>
      </c>
      <c r="BD31" s="192">
        <v>0</v>
      </c>
      <c r="BE31" s="192">
        <v>0</v>
      </c>
      <c r="BF31" s="192">
        <v>26</v>
      </c>
      <c r="BG31" s="189" t="s">
        <v>1427</v>
      </c>
      <c r="BH31" s="189" t="s">
        <v>1427</v>
      </c>
      <c r="BI31" s="192">
        <v>221</v>
      </c>
      <c r="BJ31" s="189" t="s">
        <v>1435</v>
      </c>
      <c r="BK31" s="189" t="s">
        <v>1500</v>
      </c>
    </row>
    <row r="32" s="185" customFormat="1" ht="15" spans="1:63">
      <c r="A32" s="189">
        <v>28</v>
      </c>
      <c r="B32" s="189" t="s">
        <v>1425</v>
      </c>
      <c r="C32" s="189" t="s">
        <v>1426</v>
      </c>
      <c r="D32" s="189" t="s">
        <v>80</v>
      </c>
      <c r="E32" s="189" t="s">
        <v>1427</v>
      </c>
      <c r="F32" s="189" t="s">
        <v>84</v>
      </c>
      <c r="G32" s="189" t="s">
        <v>1486</v>
      </c>
      <c r="H32" s="189" t="s">
        <v>1487</v>
      </c>
      <c r="I32" s="189" t="s">
        <v>1501</v>
      </c>
      <c r="J32" s="189" t="s">
        <v>556</v>
      </c>
      <c r="K32" s="189"/>
      <c r="L32" s="189"/>
      <c r="M32" s="189"/>
      <c r="N32" s="189"/>
      <c r="O32" s="189" t="s">
        <v>555</v>
      </c>
      <c r="P32" s="192">
        <v>12</v>
      </c>
      <c r="Q32" s="192">
        <v>12</v>
      </c>
      <c r="R32" s="192">
        <v>12</v>
      </c>
      <c r="S32" s="192">
        <v>0</v>
      </c>
      <c r="T32" s="192">
        <v>12</v>
      </c>
      <c r="U32" s="192">
        <v>0</v>
      </c>
      <c r="V32" s="192">
        <v>12</v>
      </c>
      <c r="W32" s="192">
        <v>0</v>
      </c>
      <c r="X32" s="192">
        <v>0</v>
      </c>
      <c r="Y32" s="192">
        <v>0</v>
      </c>
      <c r="Z32" s="189" t="s">
        <v>1431</v>
      </c>
      <c r="AA32" s="192">
        <v>2025</v>
      </c>
      <c r="AB32" s="189" t="s">
        <v>1432</v>
      </c>
      <c r="AC32" s="189" t="s">
        <v>1433</v>
      </c>
      <c r="AD32" s="189" t="s">
        <v>1433</v>
      </c>
      <c r="AE32" s="189" t="s">
        <v>1434</v>
      </c>
      <c r="AF32" s="189" t="s">
        <v>1433</v>
      </c>
      <c r="AG32" s="189" t="s">
        <v>547</v>
      </c>
      <c r="AH32" s="189" t="s">
        <v>547</v>
      </c>
      <c r="AI32" s="189" t="s">
        <v>1427</v>
      </c>
      <c r="AJ32" s="192">
        <v>20250228</v>
      </c>
      <c r="AK32" s="192">
        <v>20250401</v>
      </c>
      <c r="AL32" s="192">
        <v>20251231</v>
      </c>
      <c r="AM32" s="192">
        <v>20250401</v>
      </c>
      <c r="AN32" s="189" t="s">
        <v>1427</v>
      </c>
      <c r="AO32" s="189" t="s">
        <v>1432</v>
      </c>
      <c r="AP32" s="189" t="s">
        <v>1433</v>
      </c>
      <c r="AQ32" s="189" t="s">
        <v>1427</v>
      </c>
      <c r="AR32" s="189" t="s">
        <v>1427</v>
      </c>
      <c r="AS32" s="189" t="s">
        <v>1427</v>
      </c>
      <c r="AT32" s="189" t="s">
        <v>1427</v>
      </c>
      <c r="AU32" s="189" t="s">
        <v>1427</v>
      </c>
      <c r="AV32" s="189" t="s">
        <v>1427</v>
      </c>
      <c r="AW32" s="189" t="s">
        <v>1427</v>
      </c>
      <c r="AX32" s="192">
        <v>3.63358</v>
      </c>
      <c r="AY32" s="192">
        <v>0</v>
      </c>
      <c r="AZ32" s="192">
        <v>3.63358</v>
      </c>
      <c r="BA32" s="192">
        <v>0</v>
      </c>
      <c r="BB32" s="192">
        <v>3.63358</v>
      </c>
      <c r="BC32" s="192">
        <v>0</v>
      </c>
      <c r="BD32" s="192">
        <v>0</v>
      </c>
      <c r="BE32" s="192">
        <v>0</v>
      </c>
      <c r="BF32" s="192">
        <v>12</v>
      </c>
      <c r="BG32" s="192">
        <v>8.36642</v>
      </c>
      <c r="BH32" s="189" t="s">
        <v>1427</v>
      </c>
      <c r="BI32" s="192">
        <v>540</v>
      </c>
      <c r="BJ32" s="189" t="s">
        <v>1435</v>
      </c>
      <c r="BK32" s="189" t="s">
        <v>1502</v>
      </c>
    </row>
    <row r="33" s="185" customFormat="1" ht="15" spans="1:63">
      <c r="A33" s="189">
        <v>29</v>
      </c>
      <c r="B33" s="189" t="s">
        <v>1425</v>
      </c>
      <c r="C33" s="189" t="s">
        <v>1426</v>
      </c>
      <c r="D33" s="189" t="s">
        <v>80</v>
      </c>
      <c r="E33" s="189" t="s">
        <v>1427</v>
      </c>
      <c r="F33" s="189" t="s">
        <v>84</v>
      </c>
      <c r="G33" s="189" t="s">
        <v>1486</v>
      </c>
      <c r="H33" s="189" t="s">
        <v>1487</v>
      </c>
      <c r="I33" s="189" t="s">
        <v>1503</v>
      </c>
      <c r="J33" s="189" t="s">
        <v>440</v>
      </c>
      <c r="K33" s="189"/>
      <c r="L33" s="189"/>
      <c r="M33" s="189"/>
      <c r="N33" s="189"/>
      <c r="O33" s="189" t="s">
        <v>80</v>
      </c>
      <c r="P33" s="192">
        <v>20</v>
      </c>
      <c r="Q33" s="192">
        <v>20</v>
      </c>
      <c r="R33" s="192">
        <v>20</v>
      </c>
      <c r="S33" s="192">
        <v>0</v>
      </c>
      <c r="T33" s="192">
        <v>20</v>
      </c>
      <c r="U33" s="192">
        <v>0</v>
      </c>
      <c r="V33" s="192">
        <v>20</v>
      </c>
      <c r="W33" s="192">
        <v>0</v>
      </c>
      <c r="X33" s="192">
        <v>0</v>
      </c>
      <c r="Y33" s="192">
        <v>0</v>
      </c>
      <c r="Z33" s="189" t="s">
        <v>1471</v>
      </c>
      <c r="AA33" s="192">
        <v>2025</v>
      </c>
      <c r="AB33" s="189" t="s">
        <v>1432</v>
      </c>
      <c r="AC33" s="189" t="s">
        <v>1433</v>
      </c>
      <c r="AD33" s="189" t="s">
        <v>1433</v>
      </c>
      <c r="AE33" s="189" t="s">
        <v>1457</v>
      </c>
      <c r="AF33" s="189" t="s">
        <v>1433</v>
      </c>
      <c r="AG33" s="189" t="s">
        <v>437</v>
      </c>
      <c r="AH33" s="189" t="s">
        <v>437</v>
      </c>
      <c r="AI33" s="189" t="s">
        <v>1427</v>
      </c>
      <c r="AJ33" s="192">
        <v>20250228</v>
      </c>
      <c r="AK33" s="192">
        <v>20250415</v>
      </c>
      <c r="AL33" s="192">
        <v>20251231</v>
      </c>
      <c r="AM33" s="189" t="s">
        <v>1427</v>
      </c>
      <c r="AN33" s="189" t="s">
        <v>1427</v>
      </c>
      <c r="AO33" s="189" t="s">
        <v>1427</v>
      </c>
      <c r="AP33" s="189" t="s">
        <v>1427</v>
      </c>
      <c r="AQ33" s="189" t="s">
        <v>1427</v>
      </c>
      <c r="AR33" s="189" t="s">
        <v>1427</v>
      </c>
      <c r="AS33" s="189" t="s">
        <v>1427</v>
      </c>
      <c r="AT33" s="189" t="s">
        <v>1427</v>
      </c>
      <c r="AU33" s="189" t="s">
        <v>1427</v>
      </c>
      <c r="AV33" s="189" t="s">
        <v>1427</v>
      </c>
      <c r="AW33" s="189" t="s">
        <v>1427</v>
      </c>
      <c r="AX33" s="189" t="s">
        <v>1427</v>
      </c>
      <c r="AY33" s="189" t="s">
        <v>1427</v>
      </c>
      <c r="AZ33" s="189" t="s">
        <v>1427</v>
      </c>
      <c r="BA33" s="192">
        <v>0</v>
      </c>
      <c r="BB33" s="192">
        <v>0</v>
      </c>
      <c r="BC33" s="192">
        <v>0</v>
      </c>
      <c r="BD33" s="192">
        <v>0</v>
      </c>
      <c r="BE33" s="192">
        <v>0</v>
      </c>
      <c r="BF33" s="192">
        <v>20</v>
      </c>
      <c r="BG33" s="189" t="s">
        <v>1427</v>
      </c>
      <c r="BH33" s="189" t="s">
        <v>1427</v>
      </c>
      <c r="BI33" s="192">
        <v>98</v>
      </c>
      <c r="BJ33" s="189" t="s">
        <v>1435</v>
      </c>
      <c r="BK33" s="189" t="s">
        <v>1504</v>
      </c>
    </row>
    <row r="34" s="185" customFormat="1" ht="15" spans="1:63">
      <c r="A34" s="189">
        <v>30</v>
      </c>
      <c r="B34" s="189" t="s">
        <v>1425</v>
      </c>
      <c r="C34" s="189" t="s">
        <v>1426</v>
      </c>
      <c r="D34" s="189" t="s">
        <v>80</v>
      </c>
      <c r="E34" s="189" t="s">
        <v>1427</v>
      </c>
      <c r="F34" s="189" t="s">
        <v>84</v>
      </c>
      <c r="G34" s="189" t="s">
        <v>1486</v>
      </c>
      <c r="H34" s="189" t="s">
        <v>1487</v>
      </c>
      <c r="I34" s="189" t="s">
        <v>1505</v>
      </c>
      <c r="J34" s="189" t="s">
        <v>636</v>
      </c>
      <c r="K34" s="189"/>
      <c r="L34" s="189"/>
      <c r="M34" s="189"/>
      <c r="N34" s="189"/>
      <c r="O34" s="189" t="s">
        <v>635</v>
      </c>
      <c r="P34" s="192">
        <v>35</v>
      </c>
      <c r="Q34" s="192">
        <v>35</v>
      </c>
      <c r="R34" s="192">
        <v>35</v>
      </c>
      <c r="S34" s="192">
        <v>0</v>
      </c>
      <c r="T34" s="192">
        <v>35</v>
      </c>
      <c r="U34" s="192">
        <v>0</v>
      </c>
      <c r="V34" s="192">
        <v>35</v>
      </c>
      <c r="W34" s="192">
        <v>0</v>
      </c>
      <c r="X34" s="192">
        <v>0</v>
      </c>
      <c r="Y34" s="192">
        <v>0</v>
      </c>
      <c r="Z34" s="189" t="s">
        <v>1471</v>
      </c>
      <c r="AA34" s="192">
        <v>2025</v>
      </c>
      <c r="AB34" s="189" t="s">
        <v>1432</v>
      </c>
      <c r="AC34" s="189" t="s">
        <v>1433</v>
      </c>
      <c r="AD34" s="189" t="s">
        <v>1433</v>
      </c>
      <c r="AE34" s="189" t="s">
        <v>1434</v>
      </c>
      <c r="AF34" s="189" t="s">
        <v>1433</v>
      </c>
      <c r="AG34" s="189" t="s">
        <v>1506</v>
      </c>
      <c r="AH34" s="189" t="s">
        <v>633</v>
      </c>
      <c r="AI34" s="189" t="s">
        <v>1427</v>
      </c>
      <c r="AJ34" s="192">
        <v>20250228</v>
      </c>
      <c r="AK34" s="192">
        <v>20250415</v>
      </c>
      <c r="AL34" s="192">
        <v>20251231</v>
      </c>
      <c r="AM34" s="189" t="s">
        <v>1427</v>
      </c>
      <c r="AN34" s="189" t="s">
        <v>1427</v>
      </c>
      <c r="AO34" s="189" t="s">
        <v>1427</v>
      </c>
      <c r="AP34" s="189" t="s">
        <v>1427</v>
      </c>
      <c r="AQ34" s="189" t="s">
        <v>1427</v>
      </c>
      <c r="AR34" s="189" t="s">
        <v>1427</v>
      </c>
      <c r="AS34" s="189" t="s">
        <v>1427</v>
      </c>
      <c r="AT34" s="189" t="s">
        <v>1427</v>
      </c>
      <c r="AU34" s="189" t="s">
        <v>1427</v>
      </c>
      <c r="AV34" s="189" t="s">
        <v>1427</v>
      </c>
      <c r="AW34" s="189" t="s">
        <v>1427</v>
      </c>
      <c r="AX34" s="189" t="s">
        <v>1427</v>
      </c>
      <c r="AY34" s="189" t="s">
        <v>1427</v>
      </c>
      <c r="AZ34" s="189" t="s">
        <v>1427</v>
      </c>
      <c r="BA34" s="192">
        <v>0</v>
      </c>
      <c r="BB34" s="192">
        <v>0</v>
      </c>
      <c r="BC34" s="192">
        <v>0</v>
      </c>
      <c r="BD34" s="192">
        <v>0</v>
      </c>
      <c r="BE34" s="192">
        <v>0</v>
      </c>
      <c r="BF34" s="192">
        <v>35</v>
      </c>
      <c r="BG34" s="189" t="s">
        <v>1427</v>
      </c>
      <c r="BH34" s="189" t="s">
        <v>1427</v>
      </c>
      <c r="BI34" s="192">
        <v>141</v>
      </c>
      <c r="BJ34" s="189" t="s">
        <v>1435</v>
      </c>
      <c r="BK34" s="189" t="s">
        <v>1507</v>
      </c>
    </row>
    <row r="35" s="185" customFormat="1" ht="15" spans="1:63">
      <c r="A35" s="189">
        <v>31</v>
      </c>
      <c r="B35" s="189" t="s">
        <v>1425</v>
      </c>
      <c r="C35" s="189" t="s">
        <v>1426</v>
      </c>
      <c r="D35" s="189" t="s">
        <v>80</v>
      </c>
      <c r="E35" s="189" t="s">
        <v>1427</v>
      </c>
      <c r="F35" s="189" t="s">
        <v>84</v>
      </c>
      <c r="G35" s="189" t="s">
        <v>1486</v>
      </c>
      <c r="H35" s="189" t="s">
        <v>1487</v>
      </c>
      <c r="I35" s="189" t="s">
        <v>1508</v>
      </c>
      <c r="J35" s="189" t="s">
        <v>445</v>
      </c>
      <c r="K35" s="189"/>
      <c r="L35" s="189"/>
      <c r="M35" s="189"/>
      <c r="N35" s="189"/>
      <c r="O35" s="189" t="s">
        <v>444</v>
      </c>
      <c r="P35" s="192">
        <v>70</v>
      </c>
      <c r="Q35" s="192">
        <v>50</v>
      </c>
      <c r="R35" s="192">
        <v>50</v>
      </c>
      <c r="S35" s="192">
        <v>0</v>
      </c>
      <c r="T35" s="192">
        <v>50</v>
      </c>
      <c r="U35" s="192">
        <v>0</v>
      </c>
      <c r="V35" s="192">
        <v>50</v>
      </c>
      <c r="W35" s="192">
        <v>0</v>
      </c>
      <c r="X35" s="192">
        <v>0</v>
      </c>
      <c r="Y35" s="192">
        <v>0</v>
      </c>
      <c r="Z35" s="189" t="s">
        <v>1471</v>
      </c>
      <c r="AA35" s="192">
        <v>2025</v>
      </c>
      <c r="AB35" s="189" t="s">
        <v>1432</v>
      </c>
      <c r="AC35" s="189" t="s">
        <v>1433</v>
      </c>
      <c r="AD35" s="189" t="s">
        <v>1433</v>
      </c>
      <c r="AE35" s="189" t="s">
        <v>1457</v>
      </c>
      <c r="AF35" s="189" t="s">
        <v>1433</v>
      </c>
      <c r="AG35" s="189" t="s">
        <v>437</v>
      </c>
      <c r="AH35" s="189" t="s">
        <v>437</v>
      </c>
      <c r="AI35" s="189" t="s">
        <v>1427</v>
      </c>
      <c r="AJ35" s="192">
        <v>20250228</v>
      </c>
      <c r="AK35" s="192">
        <v>20250415</v>
      </c>
      <c r="AL35" s="192">
        <v>20251231</v>
      </c>
      <c r="AM35" s="189" t="s">
        <v>1427</v>
      </c>
      <c r="AN35" s="189" t="s">
        <v>1427</v>
      </c>
      <c r="AO35" s="189" t="s">
        <v>1427</v>
      </c>
      <c r="AP35" s="189" t="s">
        <v>1427</v>
      </c>
      <c r="AQ35" s="189" t="s">
        <v>1427</v>
      </c>
      <c r="AR35" s="189" t="s">
        <v>1427</v>
      </c>
      <c r="AS35" s="189" t="s">
        <v>1427</v>
      </c>
      <c r="AT35" s="189" t="s">
        <v>1427</v>
      </c>
      <c r="AU35" s="189" t="s">
        <v>1427</v>
      </c>
      <c r="AV35" s="189" t="s">
        <v>1427</v>
      </c>
      <c r="AW35" s="189" t="s">
        <v>1427</v>
      </c>
      <c r="AX35" s="189" t="s">
        <v>1427</v>
      </c>
      <c r="AY35" s="189" t="s">
        <v>1427</v>
      </c>
      <c r="AZ35" s="189" t="s">
        <v>1427</v>
      </c>
      <c r="BA35" s="192">
        <v>0</v>
      </c>
      <c r="BB35" s="192">
        <v>0</v>
      </c>
      <c r="BC35" s="192">
        <v>0</v>
      </c>
      <c r="BD35" s="192">
        <v>0</v>
      </c>
      <c r="BE35" s="192">
        <v>0</v>
      </c>
      <c r="BF35" s="192">
        <v>50</v>
      </c>
      <c r="BG35" s="189" t="s">
        <v>1427</v>
      </c>
      <c r="BH35" s="189" t="s">
        <v>1427</v>
      </c>
      <c r="BI35" s="192">
        <v>1567</v>
      </c>
      <c r="BJ35" s="189" t="s">
        <v>1435</v>
      </c>
      <c r="BK35" s="189" t="s">
        <v>1509</v>
      </c>
    </row>
    <row r="36" s="185" customFormat="1" ht="15" spans="1:63">
      <c r="A36" s="189">
        <v>32</v>
      </c>
      <c r="B36" s="189" t="s">
        <v>1425</v>
      </c>
      <c r="C36" s="189" t="s">
        <v>1426</v>
      </c>
      <c r="D36" s="189" t="s">
        <v>80</v>
      </c>
      <c r="E36" s="189" t="s">
        <v>1427</v>
      </c>
      <c r="F36" s="189" t="s">
        <v>84</v>
      </c>
      <c r="G36" s="189" t="s">
        <v>1486</v>
      </c>
      <c r="H36" s="189" t="s">
        <v>1510</v>
      </c>
      <c r="I36" s="189" t="s">
        <v>1511</v>
      </c>
      <c r="J36" s="189" t="s">
        <v>702</v>
      </c>
      <c r="K36" s="189"/>
      <c r="L36" s="189"/>
      <c r="M36" s="189"/>
      <c r="N36" s="189"/>
      <c r="O36" s="189" t="s">
        <v>210</v>
      </c>
      <c r="P36" s="192">
        <v>30</v>
      </c>
      <c r="Q36" s="192">
        <v>30</v>
      </c>
      <c r="R36" s="192">
        <v>30</v>
      </c>
      <c r="S36" s="192">
        <v>0</v>
      </c>
      <c r="T36" s="192">
        <v>30</v>
      </c>
      <c r="U36" s="192">
        <v>0</v>
      </c>
      <c r="V36" s="192">
        <v>30</v>
      </c>
      <c r="W36" s="192">
        <v>0</v>
      </c>
      <c r="X36" s="192">
        <v>0</v>
      </c>
      <c r="Y36" s="192">
        <v>0</v>
      </c>
      <c r="Z36" s="189" t="s">
        <v>1471</v>
      </c>
      <c r="AA36" s="192">
        <v>2025</v>
      </c>
      <c r="AB36" s="189" t="s">
        <v>1432</v>
      </c>
      <c r="AC36" s="189" t="s">
        <v>1433</v>
      </c>
      <c r="AD36" s="189" t="s">
        <v>1433</v>
      </c>
      <c r="AE36" s="189" t="s">
        <v>1434</v>
      </c>
      <c r="AF36" s="189" t="s">
        <v>1433</v>
      </c>
      <c r="AG36" s="189" t="s">
        <v>680</v>
      </c>
      <c r="AH36" s="189" t="s">
        <v>680</v>
      </c>
      <c r="AI36" s="189" t="s">
        <v>1427</v>
      </c>
      <c r="AJ36" s="192">
        <v>20250228</v>
      </c>
      <c r="AK36" s="192">
        <v>20250415</v>
      </c>
      <c r="AL36" s="192">
        <v>20251231</v>
      </c>
      <c r="AM36" s="189" t="s">
        <v>1427</v>
      </c>
      <c r="AN36" s="189" t="s">
        <v>1427</v>
      </c>
      <c r="AO36" s="189" t="s">
        <v>1427</v>
      </c>
      <c r="AP36" s="189" t="s">
        <v>1427</v>
      </c>
      <c r="AQ36" s="189" t="s">
        <v>1427</v>
      </c>
      <c r="AR36" s="189" t="s">
        <v>1427</v>
      </c>
      <c r="AS36" s="189" t="s">
        <v>1427</v>
      </c>
      <c r="AT36" s="189" t="s">
        <v>1427</v>
      </c>
      <c r="AU36" s="189" t="s">
        <v>1427</v>
      </c>
      <c r="AV36" s="189" t="s">
        <v>1427</v>
      </c>
      <c r="AW36" s="189" t="s">
        <v>1427</v>
      </c>
      <c r="AX36" s="189" t="s">
        <v>1427</v>
      </c>
      <c r="AY36" s="189" t="s">
        <v>1427</v>
      </c>
      <c r="AZ36" s="189" t="s">
        <v>1427</v>
      </c>
      <c r="BA36" s="192">
        <v>0</v>
      </c>
      <c r="BB36" s="192">
        <v>0</v>
      </c>
      <c r="BC36" s="192">
        <v>0</v>
      </c>
      <c r="BD36" s="192">
        <v>0</v>
      </c>
      <c r="BE36" s="192">
        <v>0</v>
      </c>
      <c r="BF36" s="192">
        <v>30</v>
      </c>
      <c r="BG36" s="189" t="s">
        <v>1427</v>
      </c>
      <c r="BH36" s="189" t="s">
        <v>1427</v>
      </c>
      <c r="BI36" s="192">
        <v>505</v>
      </c>
      <c r="BJ36" s="189" t="s">
        <v>1435</v>
      </c>
      <c r="BK36" s="189" t="s">
        <v>1512</v>
      </c>
    </row>
    <row r="37" s="185" customFormat="1" ht="15" spans="1:63">
      <c r="A37" s="189">
        <v>33</v>
      </c>
      <c r="B37" s="189" t="s">
        <v>1425</v>
      </c>
      <c r="C37" s="189" t="s">
        <v>1426</v>
      </c>
      <c r="D37" s="189" t="s">
        <v>80</v>
      </c>
      <c r="E37" s="189" t="s">
        <v>1427</v>
      </c>
      <c r="F37" s="189" t="s">
        <v>84</v>
      </c>
      <c r="G37" s="189" t="s">
        <v>1486</v>
      </c>
      <c r="H37" s="189" t="s">
        <v>1510</v>
      </c>
      <c r="I37" s="189" t="s">
        <v>1513</v>
      </c>
      <c r="J37" s="189" t="s">
        <v>1514</v>
      </c>
      <c r="K37" s="189"/>
      <c r="L37" s="189"/>
      <c r="M37" s="189"/>
      <c r="N37" s="189"/>
      <c r="O37" s="189" t="s">
        <v>418</v>
      </c>
      <c r="P37" s="192">
        <v>240</v>
      </c>
      <c r="Q37" s="192">
        <v>0</v>
      </c>
      <c r="R37" s="192">
        <v>0</v>
      </c>
      <c r="S37" s="192">
        <v>0</v>
      </c>
      <c r="T37" s="192">
        <v>0</v>
      </c>
      <c r="U37" s="192">
        <v>0</v>
      </c>
      <c r="V37" s="192">
        <v>0</v>
      </c>
      <c r="W37" s="192">
        <v>0</v>
      </c>
      <c r="X37" s="192">
        <v>0</v>
      </c>
      <c r="Y37" s="192">
        <v>0</v>
      </c>
      <c r="Z37" s="189" t="s">
        <v>1448</v>
      </c>
      <c r="AA37" s="192">
        <v>2025</v>
      </c>
      <c r="AB37" s="189" t="s">
        <v>1433</v>
      </c>
      <c r="AC37" s="189" t="s">
        <v>1433</v>
      </c>
      <c r="AD37" s="189" t="s">
        <v>1433</v>
      </c>
      <c r="AE37" s="189" t="s">
        <v>1434</v>
      </c>
      <c r="AF37" s="189" t="s">
        <v>1433</v>
      </c>
      <c r="AG37" s="189" t="s">
        <v>782</v>
      </c>
      <c r="AH37" s="189" t="s">
        <v>1427</v>
      </c>
      <c r="AI37" s="189" t="s">
        <v>1427</v>
      </c>
      <c r="AJ37" s="189" t="s">
        <v>1427</v>
      </c>
      <c r="AK37" s="189" t="s">
        <v>1427</v>
      </c>
      <c r="AL37" s="189" t="s">
        <v>1427</v>
      </c>
      <c r="AM37" s="189" t="s">
        <v>1427</v>
      </c>
      <c r="AN37" s="189" t="s">
        <v>1427</v>
      </c>
      <c r="AO37" s="189" t="s">
        <v>1427</v>
      </c>
      <c r="AP37" s="189" t="s">
        <v>1427</v>
      </c>
      <c r="AQ37" s="189" t="s">
        <v>1427</v>
      </c>
      <c r="AR37" s="189" t="s">
        <v>1427</v>
      </c>
      <c r="AS37" s="189" t="s">
        <v>1427</v>
      </c>
      <c r="AT37" s="189" t="s">
        <v>1427</v>
      </c>
      <c r="AU37" s="189" t="s">
        <v>1427</v>
      </c>
      <c r="AV37" s="189" t="s">
        <v>1427</v>
      </c>
      <c r="AW37" s="189" t="s">
        <v>1427</v>
      </c>
      <c r="AX37" s="189" t="s">
        <v>1427</v>
      </c>
      <c r="AY37" s="189" t="s">
        <v>1427</v>
      </c>
      <c r="AZ37" s="189" t="s">
        <v>1427</v>
      </c>
      <c r="BA37" s="192">
        <v>0</v>
      </c>
      <c r="BB37" s="192">
        <v>0</v>
      </c>
      <c r="BC37" s="192">
        <v>0</v>
      </c>
      <c r="BD37" s="192">
        <v>0</v>
      </c>
      <c r="BE37" s="192">
        <v>0</v>
      </c>
      <c r="BF37" s="192">
        <v>0</v>
      </c>
      <c r="BG37" s="189" t="s">
        <v>1427</v>
      </c>
      <c r="BH37" s="189" t="s">
        <v>1427</v>
      </c>
      <c r="BI37" s="189" t="s">
        <v>1427</v>
      </c>
      <c r="BJ37" s="189" t="s">
        <v>1435</v>
      </c>
      <c r="BK37" s="189" t="s">
        <v>1515</v>
      </c>
    </row>
    <row r="38" s="185" customFormat="1" ht="15" spans="1:63">
      <c r="A38" s="189">
        <v>34</v>
      </c>
      <c r="B38" s="189" t="s">
        <v>1425</v>
      </c>
      <c r="C38" s="189" t="s">
        <v>1426</v>
      </c>
      <c r="D38" s="189" t="s">
        <v>80</v>
      </c>
      <c r="E38" s="189" t="s">
        <v>1427</v>
      </c>
      <c r="F38" s="189" t="s">
        <v>84</v>
      </c>
      <c r="G38" s="189" t="s">
        <v>1486</v>
      </c>
      <c r="H38" s="189" t="s">
        <v>1510</v>
      </c>
      <c r="I38" s="189" t="s">
        <v>1516</v>
      </c>
      <c r="J38" s="189" t="s">
        <v>748</v>
      </c>
      <c r="K38" s="189"/>
      <c r="L38" s="189"/>
      <c r="M38" s="189"/>
      <c r="N38" s="189"/>
      <c r="O38" s="189" t="s">
        <v>624</v>
      </c>
      <c r="P38" s="192">
        <v>175</v>
      </c>
      <c r="Q38" s="192">
        <v>175</v>
      </c>
      <c r="R38" s="192">
        <v>175</v>
      </c>
      <c r="S38" s="192">
        <v>0</v>
      </c>
      <c r="T38" s="192">
        <v>175</v>
      </c>
      <c r="U38" s="192">
        <v>175</v>
      </c>
      <c r="V38" s="192">
        <v>0</v>
      </c>
      <c r="W38" s="192">
        <v>0</v>
      </c>
      <c r="X38" s="192">
        <v>0</v>
      </c>
      <c r="Y38" s="192">
        <v>0</v>
      </c>
      <c r="Z38" s="189" t="s">
        <v>1471</v>
      </c>
      <c r="AA38" s="192">
        <v>2025</v>
      </c>
      <c r="AB38" s="189" t="s">
        <v>1432</v>
      </c>
      <c r="AC38" s="189" t="s">
        <v>1433</v>
      </c>
      <c r="AD38" s="189" t="s">
        <v>1433</v>
      </c>
      <c r="AE38" s="189" t="s">
        <v>1434</v>
      </c>
      <c r="AF38" s="189" t="s">
        <v>1433</v>
      </c>
      <c r="AG38" s="189" t="s">
        <v>733</v>
      </c>
      <c r="AH38" s="189" t="s">
        <v>733</v>
      </c>
      <c r="AI38" s="189" t="s">
        <v>1427</v>
      </c>
      <c r="AJ38" s="192">
        <v>20250228</v>
      </c>
      <c r="AK38" s="192">
        <v>20250415</v>
      </c>
      <c r="AL38" s="192">
        <v>20251231</v>
      </c>
      <c r="AM38" s="189" t="s">
        <v>1427</v>
      </c>
      <c r="AN38" s="189" t="s">
        <v>1427</v>
      </c>
      <c r="AO38" s="189" t="s">
        <v>1427</v>
      </c>
      <c r="AP38" s="189" t="s">
        <v>1427</v>
      </c>
      <c r="AQ38" s="189" t="s">
        <v>1427</v>
      </c>
      <c r="AR38" s="189" t="s">
        <v>1427</v>
      </c>
      <c r="AS38" s="189" t="s">
        <v>1427</v>
      </c>
      <c r="AT38" s="189" t="s">
        <v>1427</v>
      </c>
      <c r="AU38" s="189" t="s">
        <v>1427</v>
      </c>
      <c r="AV38" s="189" t="s">
        <v>1427</v>
      </c>
      <c r="AW38" s="189" t="s">
        <v>1427</v>
      </c>
      <c r="AX38" s="189" t="s">
        <v>1427</v>
      </c>
      <c r="AY38" s="189" t="s">
        <v>1427</v>
      </c>
      <c r="AZ38" s="189" t="s">
        <v>1427</v>
      </c>
      <c r="BA38" s="192">
        <v>0</v>
      </c>
      <c r="BB38" s="192">
        <v>0</v>
      </c>
      <c r="BC38" s="192">
        <v>0</v>
      </c>
      <c r="BD38" s="192">
        <v>0</v>
      </c>
      <c r="BE38" s="192">
        <v>0</v>
      </c>
      <c r="BF38" s="192">
        <v>175</v>
      </c>
      <c r="BG38" s="189" t="s">
        <v>1427</v>
      </c>
      <c r="BH38" s="189" t="s">
        <v>1427</v>
      </c>
      <c r="BI38" s="192">
        <v>196</v>
      </c>
      <c r="BJ38" s="189" t="s">
        <v>1435</v>
      </c>
      <c r="BK38" s="189" t="s">
        <v>1517</v>
      </c>
    </row>
    <row r="39" s="185" customFormat="1" ht="15" spans="1:63">
      <c r="A39" s="189">
        <v>35</v>
      </c>
      <c r="B39" s="189" t="s">
        <v>1425</v>
      </c>
      <c r="C39" s="189" t="s">
        <v>1426</v>
      </c>
      <c r="D39" s="189" t="s">
        <v>80</v>
      </c>
      <c r="E39" s="189" t="s">
        <v>1427</v>
      </c>
      <c r="F39" s="189" t="s">
        <v>84</v>
      </c>
      <c r="G39" s="189" t="s">
        <v>1486</v>
      </c>
      <c r="H39" s="189" t="s">
        <v>1510</v>
      </c>
      <c r="I39" s="189" t="s">
        <v>1518</v>
      </c>
      <c r="J39" s="189" t="s">
        <v>978</v>
      </c>
      <c r="K39" s="189"/>
      <c r="L39" s="189"/>
      <c r="M39" s="189"/>
      <c r="N39" s="189"/>
      <c r="O39" s="189" t="s">
        <v>595</v>
      </c>
      <c r="P39" s="192">
        <v>197.371928</v>
      </c>
      <c r="Q39" s="192">
        <v>120</v>
      </c>
      <c r="R39" s="192">
        <v>120</v>
      </c>
      <c r="S39" s="192">
        <v>0</v>
      </c>
      <c r="T39" s="192">
        <v>120</v>
      </c>
      <c r="U39" s="192">
        <v>0</v>
      </c>
      <c r="V39" s="192">
        <v>120</v>
      </c>
      <c r="W39" s="192">
        <v>0</v>
      </c>
      <c r="X39" s="192">
        <v>0</v>
      </c>
      <c r="Y39" s="192">
        <v>0</v>
      </c>
      <c r="Z39" s="189" t="s">
        <v>1471</v>
      </c>
      <c r="AA39" s="192">
        <v>2025</v>
      </c>
      <c r="AB39" s="189" t="s">
        <v>1432</v>
      </c>
      <c r="AC39" s="189" t="s">
        <v>1433</v>
      </c>
      <c r="AD39" s="189" t="s">
        <v>1433</v>
      </c>
      <c r="AE39" s="189" t="s">
        <v>1434</v>
      </c>
      <c r="AF39" s="189" t="s">
        <v>1433</v>
      </c>
      <c r="AG39" s="189" t="s">
        <v>782</v>
      </c>
      <c r="AH39" s="189" t="s">
        <v>782</v>
      </c>
      <c r="AI39" s="189" t="s">
        <v>1427</v>
      </c>
      <c r="AJ39" s="192">
        <v>20250228</v>
      </c>
      <c r="AK39" s="192">
        <v>20250415</v>
      </c>
      <c r="AL39" s="192">
        <v>20251231</v>
      </c>
      <c r="AM39" s="189" t="s">
        <v>1427</v>
      </c>
      <c r="AN39" s="189" t="s">
        <v>1427</v>
      </c>
      <c r="AO39" s="189" t="s">
        <v>1427</v>
      </c>
      <c r="AP39" s="189" t="s">
        <v>1427</v>
      </c>
      <c r="AQ39" s="189" t="s">
        <v>1427</v>
      </c>
      <c r="AR39" s="189" t="s">
        <v>1427</v>
      </c>
      <c r="AS39" s="189" t="s">
        <v>1427</v>
      </c>
      <c r="AT39" s="189" t="s">
        <v>1427</v>
      </c>
      <c r="AU39" s="189" t="s">
        <v>1427</v>
      </c>
      <c r="AV39" s="189" t="s">
        <v>1427</v>
      </c>
      <c r="AW39" s="189" t="s">
        <v>1427</v>
      </c>
      <c r="AX39" s="189" t="s">
        <v>1427</v>
      </c>
      <c r="AY39" s="189" t="s">
        <v>1427</v>
      </c>
      <c r="AZ39" s="189" t="s">
        <v>1427</v>
      </c>
      <c r="BA39" s="192">
        <v>0</v>
      </c>
      <c r="BB39" s="192">
        <v>0</v>
      </c>
      <c r="BC39" s="192">
        <v>0</v>
      </c>
      <c r="BD39" s="192">
        <v>0</v>
      </c>
      <c r="BE39" s="192">
        <v>0</v>
      </c>
      <c r="BF39" s="192">
        <v>120</v>
      </c>
      <c r="BG39" s="189" t="s">
        <v>1427</v>
      </c>
      <c r="BH39" s="189" t="s">
        <v>1427</v>
      </c>
      <c r="BI39" s="192">
        <v>176</v>
      </c>
      <c r="BJ39" s="189" t="s">
        <v>1435</v>
      </c>
      <c r="BK39" s="189" t="s">
        <v>1519</v>
      </c>
    </row>
    <row r="40" s="185" customFormat="1" ht="15" spans="1:63">
      <c r="A40" s="189">
        <v>36</v>
      </c>
      <c r="B40" s="189" t="s">
        <v>1425</v>
      </c>
      <c r="C40" s="189" t="s">
        <v>1426</v>
      </c>
      <c r="D40" s="189" t="s">
        <v>80</v>
      </c>
      <c r="E40" s="189" t="s">
        <v>1427</v>
      </c>
      <c r="F40" s="189" t="s">
        <v>84</v>
      </c>
      <c r="G40" s="189" t="s">
        <v>1486</v>
      </c>
      <c r="H40" s="189" t="s">
        <v>1510</v>
      </c>
      <c r="I40" s="189" t="s">
        <v>1520</v>
      </c>
      <c r="J40" s="189" t="s">
        <v>983</v>
      </c>
      <c r="K40" s="189"/>
      <c r="L40" s="189"/>
      <c r="M40" s="189"/>
      <c r="N40" s="189"/>
      <c r="O40" s="189" t="s">
        <v>624</v>
      </c>
      <c r="P40" s="192">
        <v>157.47788</v>
      </c>
      <c r="Q40" s="192">
        <v>95</v>
      </c>
      <c r="R40" s="192">
        <v>95</v>
      </c>
      <c r="S40" s="192">
        <v>0</v>
      </c>
      <c r="T40" s="192">
        <v>95</v>
      </c>
      <c r="U40" s="192">
        <v>95</v>
      </c>
      <c r="V40" s="192">
        <v>0</v>
      </c>
      <c r="W40" s="192">
        <v>0</v>
      </c>
      <c r="X40" s="192">
        <v>0</v>
      </c>
      <c r="Y40" s="192">
        <v>0</v>
      </c>
      <c r="Z40" s="189" t="s">
        <v>1471</v>
      </c>
      <c r="AA40" s="192">
        <v>2025</v>
      </c>
      <c r="AB40" s="189" t="s">
        <v>1432</v>
      </c>
      <c r="AC40" s="189" t="s">
        <v>1433</v>
      </c>
      <c r="AD40" s="189" t="s">
        <v>1433</v>
      </c>
      <c r="AE40" s="189" t="s">
        <v>1434</v>
      </c>
      <c r="AF40" s="189" t="s">
        <v>1433</v>
      </c>
      <c r="AG40" s="189" t="s">
        <v>782</v>
      </c>
      <c r="AH40" s="189" t="s">
        <v>782</v>
      </c>
      <c r="AI40" s="189" t="s">
        <v>1427</v>
      </c>
      <c r="AJ40" s="192">
        <v>20250228</v>
      </c>
      <c r="AK40" s="192">
        <v>20250415</v>
      </c>
      <c r="AL40" s="192">
        <v>20251231</v>
      </c>
      <c r="AM40" s="189" t="s">
        <v>1427</v>
      </c>
      <c r="AN40" s="189" t="s">
        <v>1427</v>
      </c>
      <c r="AO40" s="189" t="s">
        <v>1427</v>
      </c>
      <c r="AP40" s="189" t="s">
        <v>1427</v>
      </c>
      <c r="AQ40" s="189" t="s">
        <v>1427</v>
      </c>
      <c r="AR40" s="189" t="s">
        <v>1427</v>
      </c>
      <c r="AS40" s="189" t="s">
        <v>1427</v>
      </c>
      <c r="AT40" s="189" t="s">
        <v>1427</v>
      </c>
      <c r="AU40" s="189" t="s">
        <v>1427</v>
      </c>
      <c r="AV40" s="189" t="s">
        <v>1427</v>
      </c>
      <c r="AW40" s="189" t="s">
        <v>1427</v>
      </c>
      <c r="AX40" s="189" t="s">
        <v>1427</v>
      </c>
      <c r="AY40" s="189" t="s">
        <v>1427</v>
      </c>
      <c r="AZ40" s="189" t="s">
        <v>1427</v>
      </c>
      <c r="BA40" s="192">
        <v>0</v>
      </c>
      <c r="BB40" s="192">
        <v>0</v>
      </c>
      <c r="BC40" s="192">
        <v>0</v>
      </c>
      <c r="BD40" s="192">
        <v>0</v>
      </c>
      <c r="BE40" s="192">
        <v>0</v>
      </c>
      <c r="BF40" s="192">
        <v>95</v>
      </c>
      <c r="BG40" s="189" t="s">
        <v>1427</v>
      </c>
      <c r="BH40" s="189" t="s">
        <v>1427</v>
      </c>
      <c r="BI40" s="192">
        <v>333</v>
      </c>
      <c r="BJ40" s="189" t="s">
        <v>1435</v>
      </c>
      <c r="BK40" s="189" t="s">
        <v>1521</v>
      </c>
    </row>
    <row r="41" s="185" customFormat="1" ht="15" spans="1:63">
      <c r="A41" s="189">
        <v>37</v>
      </c>
      <c r="B41" s="189" t="s">
        <v>1425</v>
      </c>
      <c r="C41" s="189" t="s">
        <v>1426</v>
      </c>
      <c r="D41" s="189" t="s">
        <v>80</v>
      </c>
      <c r="E41" s="189" t="s">
        <v>1427</v>
      </c>
      <c r="F41" s="189" t="s">
        <v>84</v>
      </c>
      <c r="G41" s="189" t="s">
        <v>1486</v>
      </c>
      <c r="H41" s="189" t="s">
        <v>1510</v>
      </c>
      <c r="I41" s="189" t="s">
        <v>1522</v>
      </c>
      <c r="J41" s="189" t="s">
        <v>1523</v>
      </c>
      <c r="K41" s="189"/>
      <c r="L41" s="189"/>
      <c r="M41" s="189"/>
      <c r="N41" s="189"/>
      <c r="O41" s="189" t="s">
        <v>624</v>
      </c>
      <c r="P41" s="192">
        <v>100</v>
      </c>
      <c r="Q41" s="192">
        <v>0</v>
      </c>
      <c r="R41" s="192">
        <v>0</v>
      </c>
      <c r="S41" s="192">
        <v>0</v>
      </c>
      <c r="T41" s="192">
        <v>0</v>
      </c>
      <c r="U41" s="192">
        <v>0</v>
      </c>
      <c r="V41" s="192">
        <v>0</v>
      </c>
      <c r="W41" s="192">
        <v>0</v>
      </c>
      <c r="X41" s="192">
        <v>0</v>
      </c>
      <c r="Y41" s="192">
        <v>0</v>
      </c>
      <c r="Z41" s="189" t="s">
        <v>1448</v>
      </c>
      <c r="AA41" s="192">
        <v>2025</v>
      </c>
      <c r="AB41" s="189" t="s">
        <v>1433</v>
      </c>
      <c r="AC41" s="189" t="s">
        <v>1433</v>
      </c>
      <c r="AD41" s="189" t="s">
        <v>1433</v>
      </c>
      <c r="AE41" s="189" t="s">
        <v>1434</v>
      </c>
      <c r="AF41" s="189" t="s">
        <v>1433</v>
      </c>
      <c r="AG41" s="189" t="s">
        <v>782</v>
      </c>
      <c r="AH41" s="189" t="s">
        <v>1427</v>
      </c>
      <c r="AI41" s="189" t="s">
        <v>1427</v>
      </c>
      <c r="AJ41" s="189" t="s">
        <v>1427</v>
      </c>
      <c r="AK41" s="189" t="s">
        <v>1427</v>
      </c>
      <c r="AL41" s="189" t="s">
        <v>1427</v>
      </c>
      <c r="AM41" s="189" t="s">
        <v>1427</v>
      </c>
      <c r="AN41" s="189" t="s">
        <v>1427</v>
      </c>
      <c r="AO41" s="189" t="s">
        <v>1427</v>
      </c>
      <c r="AP41" s="189" t="s">
        <v>1427</v>
      </c>
      <c r="AQ41" s="189" t="s">
        <v>1427</v>
      </c>
      <c r="AR41" s="189" t="s">
        <v>1427</v>
      </c>
      <c r="AS41" s="189" t="s">
        <v>1427</v>
      </c>
      <c r="AT41" s="189" t="s">
        <v>1427</v>
      </c>
      <c r="AU41" s="189" t="s">
        <v>1427</v>
      </c>
      <c r="AV41" s="189" t="s">
        <v>1427</v>
      </c>
      <c r="AW41" s="189" t="s">
        <v>1427</v>
      </c>
      <c r="AX41" s="189" t="s">
        <v>1427</v>
      </c>
      <c r="AY41" s="189" t="s">
        <v>1427</v>
      </c>
      <c r="AZ41" s="189" t="s">
        <v>1427</v>
      </c>
      <c r="BA41" s="192">
        <v>0</v>
      </c>
      <c r="BB41" s="192">
        <v>0</v>
      </c>
      <c r="BC41" s="192">
        <v>0</v>
      </c>
      <c r="BD41" s="192">
        <v>0</v>
      </c>
      <c r="BE41" s="192">
        <v>0</v>
      </c>
      <c r="BF41" s="192">
        <v>0</v>
      </c>
      <c r="BG41" s="189" t="s">
        <v>1427</v>
      </c>
      <c r="BH41" s="189" t="s">
        <v>1427</v>
      </c>
      <c r="BI41" s="189" t="s">
        <v>1427</v>
      </c>
      <c r="BJ41" s="189" t="s">
        <v>1435</v>
      </c>
      <c r="BK41" s="189" t="s">
        <v>1524</v>
      </c>
    </row>
    <row r="42" s="185" customFormat="1" ht="15" spans="1:63">
      <c r="A42" s="189">
        <v>38</v>
      </c>
      <c r="B42" s="189" t="s">
        <v>1425</v>
      </c>
      <c r="C42" s="189" t="s">
        <v>1426</v>
      </c>
      <c r="D42" s="189" t="s">
        <v>80</v>
      </c>
      <c r="E42" s="189" t="s">
        <v>1427</v>
      </c>
      <c r="F42" s="189" t="s">
        <v>84</v>
      </c>
      <c r="G42" s="189" t="s">
        <v>1486</v>
      </c>
      <c r="H42" s="189" t="s">
        <v>1510</v>
      </c>
      <c r="I42" s="189" t="s">
        <v>1525</v>
      </c>
      <c r="J42" s="189" t="s">
        <v>1526</v>
      </c>
      <c r="K42" s="189"/>
      <c r="L42" s="189"/>
      <c r="M42" s="189"/>
      <c r="N42" s="189"/>
      <c r="O42" s="189" t="s">
        <v>1527</v>
      </c>
      <c r="P42" s="192">
        <v>160</v>
      </c>
      <c r="Q42" s="192">
        <v>0</v>
      </c>
      <c r="R42" s="192">
        <v>0</v>
      </c>
      <c r="S42" s="192">
        <v>0</v>
      </c>
      <c r="T42" s="192">
        <v>0</v>
      </c>
      <c r="U42" s="192">
        <v>0</v>
      </c>
      <c r="V42" s="192">
        <v>0</v>
      </c>
      <c r="W42" s="192">
        <v>0</v>
      </c>
      <c r="X42" s="192">
        <v>0</v>
      </c>
      <c r="Y42" s="192">
        <v>0</v>
      </c>
      <c r="Z42" s="189" t="s">
        <v>1448</v>
      </c>
      <c r="AA42" s="192">
        <v>2025</v>
      </c>
      <c r="AB42" s="189" t="s">
        <v>1433</v>
      </c>
      <c r="AC42" s="189" t="s">
        <v>1433</v>
      </c>
      <c r="AD42" s="189" t="s">
        <v>1433</v>
      </c>
      <c r="AE42" s="189" t="s">
        <v>1434</v>
      </c>
      <c r="AF42" s="189" t="s">
        <v>1433</v>
      </c>
      <c r="AG42" s="189" t="s">
        <v>782</v>
      </c>
      <c r="AH42" s="189" t="s">
        <v>1427</v>
      </c>
      <c r="AI42" s="189" t="s">
        <v>1427</v>
      </c>
      <c r="AJ42" s="189" t="s">
        <v>1427</v>
      </c>
      <c r="AK42" s="189" t="s">
        <v>1427</v>
      </c>
      <c r="AL42" s="189" t="s">
        <v>1427</v>
      </c>
      <c r="AM42" s="189" t="s">
        <v>1427</v>
      </c>
      <c r="AN42" s="189" t="s">
        <v>1427</v>
      </c>
      <c r="AO42" s="189" t="s">
        <v>1427</v>
      </c>
      <c r="AP42" s="189" t="s">
        <v>1427</v>
      </c>
      <c r="AQ42" s="189" t="s">
        <v>1427</v>
      </c>
      <c r="AR42" s="189" t="s">
        <v>1427</v>
      </c>
      <c r="AS42" s="189" t="s">
        <v>1427</v>
      </c>
      <c r="AT42" s="189" t="s">
        <v>1427</v>
      </c>
      <c r="AU42" s="189" t="s">
        <v>1427</v>
      </c>
      <c r="AV42" s="189" t="s">
        <v>1427</v>
      </c>
      <c r="AW42" s="189" t="s">
        <v>1427</v>
      </c>
      <c r="AX42" s="189" t="s">
        <v>1427</v>
      </c>
      <c r="AY42" s="189" t="s">
        <v>1427</v>
      </c>
      <c r="AZ42" s="189" t="s">
        <v>1427</v>
      </c>
      <c r="BA42" s="192">
        <v>0</v>
      </c>
      <c r="BB42" s="192">
        <v>0</v>
      </c>
      <c r="BC42" s="192">
        <v>0</v>
      </c>
      <c r="BD42" s="192">
        <v>0</v>
      </c>
      <c r="BE42" s="192">
        <v>0</v>
      </c>
      <c r="BF42" s="192">
        <v>0</v>
      </c>
      <c r="BG42" s="189" t="s">
        <v>1427</v>
      </c>
      <c r="BH42" s="189" t="s">
        <v>1427</v>
      </c>
      <c r="BI42" s="189" t="s">
        <v>1427</v>
      </c>
      <c r="BJ42" s="189" t="s">
        <v>1435</v>
      </c>
      <c r="BK42" s="189" t="s">
        <v>1528</v>
      </c>
    </row>
    <row r="43" s="185" customFormat="1" ht="15" spans="1:63">
      <c r="A43" s="189">
        <v>39</v>
      </c>
      <c r="B43" s="189" t="s">
        <v>1425</v>
      </c>
      <c r="C43" s="189" t="s">
        <v>1426</v>
      </c>
      <c r="D43" s="189" t="s">
        <v>80</v>
      </c>
      <c r="E43" s="189" t="s">
        <v>1427</v>
      </c>
      <c r="F43" s="189" t="s">
        <v>84</v>
      </c>
      <c r="G43" s="189" t="s">
        <v>1486</v>
      </c>
      <c r="H43" s="189" t="s">
        <v>1510</v>
      </c>
      <c r="I43" s="189" t="s">
        <v>1529</v>
      </c>
      <c r="J43" s="189" t="s">
        <v>1530</v>
      </c>
      <c r="K43" s="189"/>
      <c r="L43" s="189"/>
      <c r="M43" s="189"/>
      <c r="N43" s="189"/>
      <c r="O43" s="189" t="s">
        <v>477</v>
      </c>
      <c r="P43" s="192">
        <v>180</v>
      </c>
      <c r="Q43" s="192">
        <v>0</v>
      </c>
      <c r="R43" s="192">
        <v>0</v>
      </c>
      <c r="S43" s="192">
        <v>0</v>
      </c>
      <c r="T43" s="192">
        <v>0</v>
      </c>
      <c r="U43" s="192">
        <v>0</v>
      </c>
      <c r="V43" s="192">
        <v>0</v>
      </c>
      <c r="W43" s="192">
        <v>0</v>
      </c>
      <c r="X43" s="192">
        <v>0</v>
      </c>
      <c r="Y43" s="192">
        <v>0</v>
      </c>
      <c r="Z43" s="189" t="s">
        <v>1448</v>
      </c>
      <c r="AA43" s="192">
        <v>2025</v>
      </c>
      <c r="AB43" s="189" t="s">
        <v>1433</v>
      </c>
      <c r="AC43" s="189" t="s">
        <v>1433</v>
      </c>
      <c r="AD43" s="189" t="s">
        <v>1433</v>
      </c>
      <c r="AE43" s="189" t="s">
        <v>1434</v>
      </c>
      <c r="AF43" s="189" t="s">
        <v>1433</v>
      </c>
      <c r="AG43" s="189" t="s">
        <v>782</v>
      </c>
      <c r="AH43" s="189" t="s">
        <v>1427</v>
      </c>
      <c r="AI43" s="189" t="s">
        <v>1427</v>
      </c>
      <c r="AJ43" s="189" t="s">
        <v>1427</v>
      </c>
      <c r="AK43" s="189" t="s">
        <v>1427</v>
      </c>
      <c r="AL43" s="189" t="s">
        <v>1427</v>
      </c>
      <c r="AM43" s="189" t="s">
        <v>1427</v>
      </c>
      <c r="AN43" s="189" t="s">
        <v>1427</v>
      </c>
      <c r="AO43" s="189" t="s">
        <v>1427</v>
      </c>
      <c r="AP43" s="189" t="s">
        <v>1427</v>
      </c>
      <c r="AQ43" s="189" t="s">
        <v>1427</v>
      </c>
      <c r="AR43" s="189" t="s">
        <v>1427</v>
      </c>
      <c r="AS43" s="189" t="s">
        <v>1427</v>
      </c>
      <c r="AT43" s="189" t="s">
        <v>1427</v>
      </c>
      <c r="AU43" s="189" t="s">
        <v>1427</v>
      </c>
      <c r="AV43" s="189" t="s">
        <v>1427</v>
      </c>
      <c r="AW43" s="189" t="s">
        <v>1427</v>
      </c>
      <c r="AX43" s="189" t="s">
        <v>1427</v>
      </c>
      <c r="AY43" s="189" t="s">
        <v>1427</v>
      </c>
      <c r="AZ43" s="189" t="s">
        <v>1427</v>
      </c>
      <c r="BA43" s="192">
        <v>0</v>
      </c>
      <c r="BB43" s="192">
        <v>0</v>
      </c>
      <c r="BC43" s="192">
        <v>0</v>
      </c>
      <c r="BD43" s="192">
        <v>0</v>
      </c>
      <c r="BE43" s="192">
        <v>0</v>
      </c>
      <c r="BF43" s="192">
        <v>0</v>
      </c>
      <c r="BG43" s="189" t="s">
        <v>1427</v>
      </c>
      <c r="BH43" s="189" t="s">
        <v>1427</v>
      </c>
      <c r="BI43" s="189" t="s">
        <v>1427</v>
      </c>
      <c r="BJ43" s="189" t="s">
        <v>1435</v>
      </c>
      <c r="BK43" s="189" t="s">
        <v>1531</v>
      </c>
    </row>
    <row r="44" s="185" customFormat="1" ht="15" spans="1:63">
      <c r="A44" s="189">
        <v>40</v>
      </c>
      <c r="B44" s="189" t="s">
        <v>1425</v>
      </c>
      <c r="C44" s="189" t="s">
        <v>1426</v>
      </c>
      <c r="D44" s="189" t="s">
        <v>80</v>
      </c>
      <c r="E44" s="189" t="s">
        <v>1427</v>
      </c>
      <c r="F44" s="189" t="s">
        <v>84</v>
      </c>
      <c r="G44" s="189" t="s">
        <v>1486</v>
      </c>
      <c r="H44" s="189" t="s">
        <v>1510</v>
      </c>
      <c r="I44" s="189" t="s">
        <v>1532</v>
      </c>
      <c r="J44" s="189" t="s">
        <v>963</v>
      </c>
      <c r="K44" s="189"/>
      <c r="L44" s="189"/>
      <c r="M44" s="189"/>
      <c r="N44" s="189"/>
      <c r="O44" s="189" t="s">
        <v>489</v>
      </c>
      <c r="P44" s="192">
        <v>134.3853</v>
      </c>
      <c r="Q44" s="192">
        <v>80</v>
      </c>
      <c r="R44" s="192">
        <v>80</v>
      </c>
      <c r="S44" s="192">
        <v>0</v>
      </c>
      <c r="T44" s="192">
        <v>80</v>
      </c>
      <c r="U44" s="192">
        <v>80</v>
      </c>
      <c r="V44" s="192">
        <v>0</v>
      </c>
      <c r="W44" s="192">
        <v>0</v>
      </c>
      <c r="X44" s="192">
        <v>0</v>
      </c>
      <c r="Y44" s="192">
        <v>0</v>
      </c>
      <c r="Z44" s="189" t="s">
        <v>1471</v>
      </c>
      <c r="AA44" s="192">
        <v>2025</v>
      </c>
      <c r="AB44" s="189" t="s">
        <v>1432</v>
      </c>
      <c r="AC44" s="189" t="s">
        <v>1433</v>
      </c>
      <c r="AD44" s="189" t="s">
        <v>1433</v>
      </c>
      <c r="AE44" s="189" t="s">
        <v>1457</v>
      </c>
      <c r="AF44" s="189" t="s">
        <v>1433</v>
      </c>
      <c r="AG44" s="189" t="s">
        <v>782</v>
      </c>
      <c r="AH44" s="189" t="s">
        <v>782</v>
      </c>
      <c r="AI44" s="189" t="s">
        <v>1427</v>
      </c>
      <c r="AJ44" s="192">
        <v>20250228</v>
      </c>
      <c r="AK44" s="192">
        <v>20250415</v>
      </c>
      <c r="AL44" s="192">
        <v>20251231</v>
      </c>
      <c r="AM44" s="189" t="s">
        <v>1427</v>
      </c>
      <c r="AN44" s="189" t="s">
        <v>1427</v>
      </c>
      <c r="AO44" s="189" t="s">
        <v>1427</v>
      </c>
      <c r="AP44" s="189" t="s">
        <v>1427</v>
      </c>
      <c r="AQ44" s="189" t="s">
        <v>1427</v>
      </c>
      <c r="AR44" s="189" t="s">
        <v>1427</v>
      </c>
      <c r="AS44" s="189" t="s">
        <v>1427</v>
      </c>
      <c r="AT44" s="189" t="s">
        <v>1427</v>
      </c>
      <c r="AU44" s="189" t="s">
        <v>1427</v>
      </c>
      <c r="AV44" s="189" t="s">
        <v>1427</v>
      </c>
      <c r="AW44" s="189" t="s">
        <v>1427</v>
      </c>
      <c r="AX44" s="189" t="s">
        <v>1427</v>
      </c>
      <c r="AY44" s="189" t="s">
        <v>1427</v>
      </c>
      <c r="AZ44" s="189" t="s">
        <v>1427</v>
      </c>
      <c r="BA44" s="192">
        <v>0</v>
      </c>
      <c r="BB44" s="192">
        <v>0</v>
      </c>
      <c r="BC44" s="192">
        <v>0</v>
      </c>
      <c r="BD44" s="192">
        <v>0</v>
      </c>
      <c r="BE44" s="192">
        <v>0</v>
      </c>
      <c r="BF44" s="192">
        <v>80</v>
      </c>
      <c r="BG44" s="189" t="s">
        <v>1427</v>
      </c>
      <c r="BH44" s="189" t="s">
        <v>1427</v>
      </c>
      <c r="BI44" s="192">
        <v>130</v>
      </c>
      <c r="BJ44" s="189" t="s">
        <v>1435</v>
      </c>
      <c r="BK44" s="189" t="s">
        <v>1533</v>
      </c>
    </row>
    <row r="45" s="185" customFormat="1" ht="15" spans="1:63">
      <c r="A45" s="189">
        <v>41</v>
      </c>
      <c r="B45" s="189" t="s">
        <v>1425</v>
      </c>
      <c r="C45" s="189" t="s">
        <v>1426</v>
      </c>
      <c r="D45" s="189" t="s">
        <v>80</v>
      </c>
      <c r="E45" s="189" t="s">
        <v>1427</v>
      </c>
      <c r="F45" s="189" t="s">
        <v>84</v>
      </c>
      <c r="G45" s="189" t="s">
        <v>1486</v>
      </c>
      <c r="H45" s="189" t="s">
        <v>1510</v>
      </c>
      <c r="I45" s="189" t="s">
        <v>1534</v>
      </c>
      <c r="J45" s="189" t="s">
        <v>751</v>
      </c>
      <c r="K45" s="189"/>
      <c r="L45" s="189"/>
      <c r="M45" s="189"/>
      <c r="N45" s="189"/>
      <c r="O45" s="189" t="s">
        <v>582</v>
      </c>
      <c r="P45" s="192">
        <v>130</v>
      </c>
      <c r="Q45" s="192">
        <v>130</v>
      </c>
      <c r="R45" s="192">
        <v>130</v>
      </c>
      <c r="S45" s="192">
        <v>0</v>
      </c>
      <c r="T45" s="192">
        <v>130</v>
      </c>
      <c r="U45" s="192">
        <v>130</v>
      </c>
      <c r="V45" s="192">
        <v>0</v>
      </c>
      <c r="W45" s="192">
        <v>0</v>
      </c>
      <c r="X45" s="192">
        <v>0</v>
      </c>
      <c r="Y45" s="192">
        <v>0</v>
      </c>
      <c r="Z45" s="189" t="s">
        <v>1471</v>
      </c>
      <c r="AA45" s="192">
        <v>2025</v>
      </c>
      <c r="AB45" s="189" t="s">
        <v>1432</v>
      </c>
      <c r="AC45" s="189" t="s">
        <v>1433</v>
      </c>
      <c r="AD45" s="189" t="s">
        <v>1433</v>
      </c>
      <c r="AE45" s="189" t="s">
        <v>1434</v>
      </c>
      <c r="AF45" s="189" t="s">
        <v>1433</v>
      </c>
      <c r="AG45" s="189" t="s">
        <v>733</v>
      </c>
      <c r="AH45" s="189" t="s">
        <v>733</v>
      </c>
      <c r="AI45" s="189" t="s">
        <v>1427</v>
      </c>
      <c r="AJ45" s="192">
        <v>20250228</v>
      </c>
      <c r="AK45" s="192">
        <v>20250415</v>
      </c>
      <c r="AL45" s="192">
        <v>20251231</v>
      </c>
      <c r="AM45" s="189" t="s">
        <v>1427</v>
      </c>
      <c r="AN45" s="189" t="s">
        <v>1427</v>
      </c>
      <c r="AO45" s="189" t="s">
        <v>1427</v>
      </c>
      <c r="AP45" s="189" t="s">
        <v>1427</v>
      </c>
      <c r="AQ45" s="189" t="s">
        <v>1427</v>
      </c>
      <c r="AR45" s="189" t="s">
        <v>1427</v>
      </c>
      <c r="AS45" s="189" t="s">
        <v>1427</v>
      </c>
      <c r="AT45" s="189" t="s">
        <v>1427</v>
      </c>
      <c r="AU45" s="189" t="s">
        <v>1427</v>
      </c>
      <c r="AV45" s="189" t="s">
        <v>1427</v>
      </c>
      <c r="AW45" s="189" t="s">
        <v>1427</v>
      </c>
      <c r="AX45" s="189" t="s">
        <v>1427</v>
      </c>
      <c r="AY45" s="189" t="s">
        <v>1427</v>
      </c>
      <c r="AZ45" s="189" t="s">
        <v>1427</v>
      </c>
      <c r="BA45" s="192">
        <v>0</v>
      </c>
      <c r="BB45" s="192">
        <v>0</v>
      </c>
      <c r="BC45" s="192">
        <v>0</v>
      </c>
      <c r="BD45" s="192">
        <v>0</v>
      </c>
      <c r="BE45" s="192">
        <v>0</v>
      </c>
      <c r="BF45" s="192">
        <v>130</v>
      </c>
      <c r="BG45" s="189" t="s">
        <v>1427</v>
      </c>
      <c r="BH45" s="189" t="s">
        <v>1427</v>
      </c>
      <c r="BI45" s="192">
        <v>87</v>
      </c>
      <c r="BJ45" s="189" t="s">
        <v>1435</v>
      </c>
      <c r="BK45" s="189" t="s">
        <v>1535</v>
      </c>
    </row>
    <row r="46" s="185" customFormat="1" ht="15" spans="1:63">
      <c r="A46" s="189">
        <v>42</v>
      </c>
      <c r="B46" s="189" t="s">
        <v>1425</v>
      </c>
      <c r="C46" s="189" t="s">
        <v>1426</v>
      </c>
      <c r="D46" s="189" t="s">
        <v>80</v>
      </c>
      <c r="E46" s="189" t="s">
        <v>1427</v>
      </c>
      <c r="F46" s="189" t="s">
        <v>84</v>
      </c>
      <c r="G46" s="189" t="s">
        <v>1486</v>
      </c>
      <c r="H46" s="189" t="s">
        <v>1510</v>
      </c>
      <c r="I46" s="189" t="s">
        <v>1536</v>
      </c>
      <c r="J46" s="189" t="s">
        <v>988</v>
      </c>
      <c r="K46" s="189"/>
      <c r="L46" s="189"/>
      <c r="M46" s="189"/>
      <c r="N46" s="189"/>
      <c r="O46" s="189" t="s">
        <v>571</v>
      </c>
      <c r="P46" s="192">
        <v>102.786021</v>
      </c>
      <c r="Q46" s="192">
        <v>65</v>
      </c>
      <c r="R46" s="192">
        <v>65</v>
      </c>
      <c r="S46" s="192">
        <v>0</v>
      </c>
      <c r="T46" s="192">
        <v>65</v>
      </c>
      <c r="U46" s="192">
        <v>65</v>
      </c>
      <c r="V46" s="192">
        <v>0</v>
      </c>
      <c r="W46" s="192">
        <v>0</v>
      </c>
      <c r="X46" s="192">
        <v>0</v>
      </c>
      <c r="Y46" s="192">
        <v>0</v>
      </c>
      <c r="Z46" s="189" t="s">
        <v>1471</v>
      </c>
      <c r="AA46" s="192">
        <v>2025</v>
      </c>
      <c r="AB46" s="189" t="s">
        <v>1432</v>
      </c>
      <c r="AC46" s="189" t="s">
        <v>1433</v>
      </c>
      <c r="AD46" s="189" t="s">
        <v>1433</v>
      </c>
      <c r="AE46" s="189" t="s">
        <v>1434</v>
      </c>
      <c r="AF46" s="189" t="s">
        <v>1433</v>
      </c>
      <c r="AG46" s="189" t="s">
        <v>782</v>
      </c>
      <c r="AH46" s="189" t="s">
        <v>782</v>
      </c>
      <c r="AI46" s="189" t="s">
        <v>1427</v>
      </c>
      <c r="AJ46" s="192">
        <v>20250228</v>
      </c>
      <c r="AK46" s="192">
        <v>20250415</v>
      </c>
      <c r="AL46" s="192">
        <v>20251231</v>
      </c>
      <c r="AM46" s="189" t="s">
        <v>1427</v>
      </c>
      <c r="AN46" s="189" t="s">
        <v>1427</v>
      </c>
      <c r="AO46" s="189" t="s">
        <v>1427</v>
      </c>
      <c r="AP46" s="189" t="s">
        <v>1427</v>
      </c>
      <c r="AQ46" s="189" t="s">
        <v>1427</v>
      </c>
      <c r="AR46" s="189" t="s">
        <v>1427</v>
      </c>
      <c r="AS46" s="189" t="s">
        <v>1427</v>
      </c>
      <c r="AT46" s="189" t="s">
        <v>1427</v>
      </c>
      <c r="AU46" s="189" t="s">
        <v>1427</v>
      </c>
      <c r="AV46" s="189" t="s">
        <v>1427</v>
      </c>
      <c r="AW46" s="189" t="s">
        <v>1427</v>
      </c>
      <c r="AX46" s="189" t="s">
        <v>1427</v>
      </c>
      <c r="AY46" s="189" t="s">
        <v>1427</v>
      </c>
      <c r="AZ46" s="189" t="s">
        <v>1427</v>
      </c>
      <c r="BA46" s="192">
        <v>0</v>
      </c>
      <c r="BB46" s="192">
        <v>0</v>
      </c>
      <c r="BC46" s="192">
        <v>0</v>
      </c>
      <c r="BD46" s="192">
        <v>0</v>
      </c>
      <c r="BE46" s="192">
        <v>0</v>
      </c>
      <c r="BF46" s="192">
        <v>65</v>
      </c>
      <c r="BG46" s="189" t="s">
        <v>1427</v>
      </c>
      <c r="BH46" s="189" t="s">
        <v>1427</v>
      </c>
      <c r="BI46" s="192">
        <v>260</v>
      </c>
      <c r="BJ46" s="189" t="s">
        <v>1435</v>
      </c>
      <c r="BK46" s="189" t="s">
        <v>1537</v>
      </c>
    </row>
    <row r="47" s="185" customFormat="1" ht="15" spans="1:63">
      <c r="A47" s="189">
        <v>43</v>
      </c>
      <c r="B47" s="189" t="s">
        <v>1425</v>
      </c>
      <c r="C47" s="189" t="s">
        <v>1426</v>
      </c>
      <c r="D47" s="189" t="s">
        <v>80</v>
      </c>
      <c r="E47" s="189" t="s">
        <v>1427</v>
      </c>
      <c r="F47" s="189" t="s">
        <v>84</v>
      </c>
      <c r="G47" s="189" t="s">
        <v>1486</v>
      </c>
      <c r="H47" s="189" t="s">
        <v>1510</v>
      </c>
      <c r="I47" s="189" t="s">
        <v>1538</v>
      </c>
      <c r="J47" s="189" t="s">
        <v>1539</v>
      </c>
      <c r="K47" s="189"/>
      <c r="L47" s="189"/>
      <c r="M47" s="189"/>
      <c r="N47" s="189"/>
      <c r="O47" s="189" t="s">
        <v>1305</v>
      </c>
      <c r="P47" s="192">
        <v>80</v>
      </c>
      <c r="Q47" s="192">
        <v>0</v>
      </c>
      <c r="R47" s="192">
        <v>0</v>
      </c>
      <c r="S47" s="192">
        <v>0</v>
      </c>
      <c r="T47" s="192">
        <v>0</v>
      </c>
      <c r="U47" s="192">
        <v>0</v>
      </c>
      <c r="V47" s="192">
        <v>0</v>
      </c>
      <c r="W47" s="192">
        <v>0</v>
      </c>
      <c r="X47" s="192">
        <v>0</v>
      </c>
      <c r="Y47" s="192">
        <v>0</v>
      </c>
      <c r="Z47" s="189" t="s">
        <v>1448</v>
      </c>
      <c r="AA47" s="192">
        <v>2025</v>
      </c>
      <c r="AB47" s="189" t="s">
        <v>1433</v>
      </c>
      <c r="AC47" s="189" t="s">
        <v>1433</v>
      </c>
      <c r="AD47" s="189" t="s">
        <v>1433</v>
      </c>
      <c r="AE47" s="189" t="s">
        <v>1434</v>
      </c>
      <c r="AF47" s="189" t="s">
        <v>1433</v>
      </c>
      <c r="AG47" s="189" t="s">
        <v>782</v>
      </c>
      <c r="AH47" s="189" t="s">
        <v>1427</v>
      </c>
      <c r="AI47" s="189" t="s">
        <v>1427</v>
      </c>
      <c r="AJ47" s="189" t="s">
        <v>1427</v>
      </c>
      <c r="AK47" s="189" t="s">
        <v>1427</v>
      </c>
      <c r="AL47" s="189" t="s">
        <v>1427</v>
      </c>
      <c r="AM47" s="189" t="s">
        <v>1427</v>
      </c>
      <c r="AN47" s="189" t="s">
        <v>1427</v>
      </c>
      <c r="AO47" s="189" t="s">
        <v>1427</v>
      </c>
      <c r="AP47" s="189" t="s">
        <v>1427</v>
      </c>
      <c r="AQ47" s="189" t="s">
        <v>1427</v>
      </c>
      <c r="AR47" s="189" t="s">
        <v>1427</v>
      </c>
      <c r="AS47" s="189" t="s">
        <v>1427</v>
      </c>
      <c r="AT47" s="189" t="s">
        <v>1427</v>
      </c>
      <c r="AU47" s="189" t="s">
        <v>1427</v>
      </c>
      <c r="AV47" s="189" t="s">
        <v>1427</v>
      </c>
      <c r="AW47" s="189" t="s">
        <v>1427</v>
      </c>
      <c r="AX47" s="189" t="s">
        <v>1427</v>
      </c>
      <c r="AY47" s="189" t="s">
        <v>1427</v>
      </c>
      <c r="AZ47" s="189" t="s">
        <v>1427</v>
      </c>
      <c r="BA47" s="192">
        <v>0</v>
      </c>
      <c r="BB47" s="192">
        <v>0</v>
      </c>
      <c r="BC47" s="192">
        <v>0</v>
      </c>
      <c r="BD47" s="192">
        <v>0</v>
      </c>
      <c r="BE47" s="192">
        <v>0</v>
      </c>
      <c r="BF47" s="192">
        <v>0</v>
      </c>
      <c r="BG47" s="189" t="s">
        <v>1427</v>
      </c>
      <c r="BH47" s="189" t="s">
        <v>1427</v>
      </c>
      <c r="BI47" s="189" t="s">
        <v>1427</v>
      </c>
      <c r="BJ47" s="189" t="s">
        <v>1435</v>
      </c>
      <c r="BK47" s="189" t="s">
        <v>1540</v>
      </c>
    </row>
    <row r="48" s="185" customFormat="1" ht="15" spans="1:63">
      <c r="A48" s="189">
        <v>44</v>
      </c>
      <c r="B48" s="189" t="s">
        <v>1425</v>
      </c>
      <c r="C48" s="189" t="s">
        <v>1426</v>
      </c>
      <c r="D48" s="189" t="s">
        <v>80</v>
      </c>
      <c r="E48" s="189" t="s">
        <v>1427</v>
      </c>
      <c r="F48" s="189" t="s">
        <v>84</v>
      </c>
      <c r="G48" s="189" t="s">
        <v>1486</v>
      </c>
      <c r="H48" s="189" t="s">
        <v>1510</v>
      </c>
      <c r="I48" s="189" t="s">
        <v>1541</v>
      </c>
      <c r="J48" s="189" t="s">
        <v>1542</v>
      </c>
      <c r="K48" s="189"/>
      <c r="L48" s="189"/>
      <c r="M48" s="189"/>
      <c r="N48" s="189"/>
      <c r="O48" s="189" t="s">
        <v>1543</v>
      </c>
      <c r="P48" s="192">
        <v>180</v>
      </c>
      <c r="Q48" s="192">
        <v>0</v>
      </c>
      <c r="R48" s="192">
        <v>0</v>
      </c>
      <c r="S48" s="192">
        <v>0</v>
      </c>
      <c r="T48" s="192">
        <v>0</v>
      </c>
      <c r="U48" s="192">
        <v>0</v>
      </c>
      <c r="V48" s="192">
        <v>0</v>
      </c>
      <c r="W48" s="192">
        <v>0</v>
      </c>
      <c r="X48" s="192">
        <v>0</v>
      </c>
      <c r="Y48" s="192">
        <v>0</v>
      </c>
      <c r="Z48" s="189" t="s">
        <v>1448</v>
      </c>
      <c r="AA48" s="192">
        <v>2025</v>
      </c>
      <c r="AB48" s="189" t="s">
        <v>1433</v>
      </c>
      <c r="AC48" s="189" t="s">
        <v>1433</v>
      </c>
      <c r="AD48" s="189" t="s">
        <v>1433</v>
      </c>
      <c r="AE48" s="189" t="s">
        <v>1434</v>
      </c>
      <c r="AF48" s="189" t="s">
        <v>1433</v>
      </c>
      <c r="AG48" s="189" t="s">
        <v>782</v>
      </c>
      <c r="AH48" s="189" t="s">
        <v>1427</v>
      </c>
      <c r="AI48" s="189" t="s">
        <v>1427</v>
      </c>
      <c r="AJ48" s="189" t="s">
        <v>1427</v>
      </c>
      <c r="AK48" s="189" t="s">
        <v>1427</v>
      </c>
      <c r="AL48" s="189" t="s">
        <v>1427</v>
      </c>
      <c r="AM48" s="189" t="s">
        <v>1427</v>
      </c>
      <c r="AN48" s="189" t="s">
        <v>1427</v>
      </c>
      <c r="AO48" s="189" t="s">
        <v>1427</v>
      </c>
      <c r="AP48" s="189" t="s">
        <v>1427</v>
      </c>
      <c r="AQ48" s="189" t="s">
        <v>1427</v>
      </c>
      <c r="AR48" s="189" t="s">
        <v>1427</v>
      </c>
      <c r="AS48" s="189" t="s">
        <v>1427</v>
      </c>
      <c r="AT48" s="189" t="s">
        <v>1427</v>
      </c>
      <c r="AU48" s="189" t="s">
        <v>1427</v>
      </c>
      <c r="AV48" s="189" t="s">
        <v>1427</v>
      </c>
      <c r="AW48" s="189" t="s">
        <v>1427</v>
      </c>
      <c r="AX48" s="189" t="s">
        <v>1427</v>
      </c>
      <c r="AY48" s="189" t="s">
        <v>1427</v>
      </c>
      <c r="AZ48" s="189" t="s">
        <v>1427</v>
      </c>
      <c r="BA48" s="192">
        <v>0</v>
      </c>
      <c r="BB48" s="192">
        <v>0</v>
      </c>
      <c r="BC48" s="192">
        <v>0</v>
      </c>
      <c r="BD48" s="192">
        <v>0</v>
      </c>
      <c r="BE48" s="192">
        <v>0</v>
      </c>
      <c r="BF48" s="192">
        <v>0</v>
      </c>
      <c r="BG48" s="189" t="s">
        <v>1427</v>
      </c>
      <c r="BH48" s="189" t="s">
        <v>1427</v>
      </c>
      <c r="BI48" s="189" t="s">
        <v>1427</v>
      </c>
      <c r="BJ48" s="189" t="s">
        <v>1435</v>
      </c>
      <c r="BK48" s="189" t="s">
        <v>1544</v>
      </c>
    </row>
    <row r="49" s="185" customFormat="1" ht="15" spans="1:63">
      <c r="A49" s="189">
        <v>45</v>
      </c>
      <c r="B49" s="189" t="s">
        <v>1425</v>
      </c>
      <c r="C49" s="189" t="s">
        <v>1426</v>
      </c>
      <c r="D49" s="189" t="s">
        <v>80</v>
      </c>
      <c r="E49" s="189" t="s">
        <v>1427</v>
      </c>
      <c r="F49" s="189" t="s">
        <v>84</v>
      </c>
      <c r="G49" s="189" t="s">
        <v>1486</v>
      </c>
      <c r="H49" s="189" t="s">
        <v>1510</v>
      </c>
      <c r="I49" s="189" t="s">
        <v>1545</v>
      </c>
      <c r="J49" s="189" t="s">
        <v>1546</v>
      </c>
      <c r="K49" s="189"/>
      <c r="L49" s="189"/>
      <c r="M49" s="189"/>
      <c r="N49" s="189"/>
      <c r="O49" s="189" t="s">
        <v>1305</v>
      </c>
      <c r="P49" s="192">
        <v>170</v>
      </c>
      <c r="Q49" s="192">
        <v>0</v>
      </c>
      <c r="R49" s="192">
        <v>0</v>
      </c>
      <c r="S49" s="192">
        <v>0</v>
      </c>
      <c r="T49" s="192">
        <v>0</v>
      </c>
      <c r="U49" s="192">
        <v>0</v>
      </c>
      <c r="V49" s="192">
        <v>0</v>
      </c>
      <c r="W49" s="192">
        <v>0</v>
      </c>
      <c r="X49" s="192">
        <v>0</v>
      </c>
      <c r="Y49" s="192">
        <v>0</v>
      </c>
      <c r="Z49" s="189" t="s">
        <v>1448</v>
      </c>
      <c r="AA49" s="192">
        <v>2025</v>
      </c>
      <c r="AB49" s="189" t="s">
        <v>1433</v>
      </c>
      <c r="AC49" s="189" t="s">
        <v>1433</v>
      </c>
      <c r="AD49" s="189" t="s">
        <v>1433</v>
      </c>
      <c r="AE49" s="189" t="s">
        <v>1434</v>
      </c>
      <c r="AF49" s="189" t="s">
        <v>1433</v>
      </c>
      <c r="AG49" s="189" t="s">
        <v>782</v>
      </c>
      <c r="AH49" s="189" t="s">
        <v>1427</v>
      </c>
      <c r="AI49" s="189" t="s">
        <v>1427</v>
      </c>
      <c r="AJ49" s="189" t="s">
        <v>1427</v>
      </c>
      <c r="AK49" s="189" t="s">
        <v>1427</v>
      </c>
      <c r="AL49" s="189" t="s">
        <v>1427</v>
      </c>
      <c r="AM49" s="189" t="s">
        <v>1427</v>
      </c>
      <c r="AN49" s="189" t="s">
        <v>1427</v>
      </c>
      <c r="AO49" s="189" t="s">
        <v>1427</v>
      </c>
      <c r="AP49" s="189" t="s">
        <v>1427</v>
      </c>
      <c r="AQ49" s="189" t="s">
        <v>1427</v>
      </c>
      <c r="AR49" s="189" t="s">
        <v>1427</v>
      </c>
      <c r="AS49" s="189" t="s">
        <v>1427</v>
      </c>
      <c r="AT49" s="189" t="s">
        <v>1427</v>
      </c>
      <c r="AU49" s="189" t="s">
        <v>1427</v>
      </c>
      <c r="AV49" s="189" t="s">
        <v>1427</v>
      </c>
      <c r="AW49" s="189" t="s">
        <v>1427</v>
      </c>
      <c r="AX49" s="189" t="s">
        <v>1427</v>
      </c>
      <c r="AY49" s="189" t="s">
        <v>1427</v>
      </c>
      <c r="AZ49" s="189" t="s">
        <v>1427</v>
      </c>
      <c r="BA49" s="192">
        <v>0</v>
      </c>
      <c r="BB49" s="192">
        <v>0</v>
      </c>
      <c r="BC49" s="192">
        <v>0</v>
      </c>
      <c r="BD49" s="192">
        <v>0</v>
      </c>
      <c r="BE49" s="192">
        <v>0</v>
      </c>
      <c r="BF49" s="192">
        <v>0</v>
      </c>
      <c r="BG49" s="189" t="s">
        <v>1427</v>
      </c>
      <c r="BH49" s="189" t="s">
        <v>1427</v>
      </c>
      <c r="BI49" s="189" t="s">
        <v>1427</v>
      </c>
      <c r="BJ49" s="189" t="s">
        <v>1435</v>
      </c>
      <c r="BK49" s="189" t="s">
        <v>1547</v>
      </c>
    </row>
    <row r="50" s="185" customFormat="1" ht="15" spans="1:63">
      <c r="A50" s="189">
        <v>46</v>
      </c>
      <c r="B50" s="189" t="s">
        <v>1425</v>
      </c>
      <c r="C50" s="189" t="s">
        <v>1426</v>
      </c>
      <c r="D50" s="189" t="s">
        <v>80</v>
      </c>
      <c r="E50" s="189" t="s">
        <v>1427</v>
      </c>
      <c r="F50" s="189" t="s">
        <v>84</v>
      </c>
      <c r="G50" s="189" t="s">
        <v>1486</v>
      </c>
      <c r="H50" s="189" t="s">
        <v>1510</v>
      </c>
      <c r="I50" s="189" t="s">
        <v>1548</v>
      </c>
      <c r="J50" s="189" t="s">
        <v>1549</v>
      </c>
      <c r="K50" s="189"/>
      <c r="L50" s="189"/>
      <c r="M50" s="189"/>
      <c r="N50" s="189"/>
      <c r="O50" s="189" t="s">
        <v>439</v>
      </c>
      <c r="P50" s="192">
        <v>90</v>
      </c>
      <c r="Q50" s="192">
        <v>0</v>
      </c>
      <c r="R50" s="192">
        <v>0</v>
      </c>
      <c r="S50" s="192">
        <v>0</v>
      </c>
      <c r="T50" s="192">
        <v>0</v>
      </c>
      <c r="U50" s="192">
        <v>0</v>
      </c>
      <c r="V50" s="192">
        <v>0</v>
      </c>
      <c r="W50" s="192">
        <v>0</v>
      </c>
      <c r="X50" s="192">
        <v>0</v>
      </c>
      <c r="Y50" s="192">
        <v>0</v>
      </c>
      <c r="Z50" s="189" t="s">
        <v>1448</v>
      </c>
      <c r="AA50" s="192">
        <v>2025</v>
      </c>
      <c r="AB50" s="189" t="s">
        <v>1433</v>
      </c>
      <c r="AC50" s="189" t="s">
        <v>1433</v>
      </c>
      <c r="AD50" s="189" t="s">
        <v>1433</v>
      </c>
      <c r="AE50" s="189" t="s">
        <v>1434</v>
      </c>
      <c r="AF50" s="189" t="s">
        <v>1433</v>
      </c>
      <c r="AG50" s="189" t="s">
        <v>782</v>
      </c>
      <c r="AH50" s="189" t="s">
        <v>1427</v>
      </c>
      <c r="AI50" s="189" t="s">
        <v>1427</v>
      </c>
      <c r="AJ50" s="189" t="s">
        <v>1427</v>
      </c>
      <c r="AK50" s="189" t="s">
        <v>1427</v>
      </c>
      <c r="AL50" s="189" t="s">
        <v>1427</v>
      </c>
      <c r="AM50" s="189" t="s">
        <v>1427</v>
      </c>
      <c r="AN50" s="189" t="s">
        <v>1427</v>
      </c>
      <c r="AO50" s="189" t="s">
        <v>1427</v>
      </c>
      <c r="AP50" s="189" t="s">
        <v>1427</v>
      </c>
      <c r="AQ50" s="189" t="s">
        <v>1427</v>
      </c>
      <c r="AR50" s="189" t="s">
        <v>1427</v>
      </c>
      <c r="AS50" s="189" t="s">
        <v>1427</v>
      </c>
      <c r="AT50" s="189" t="s">
        <v>1427</v>
      </c>
      <c r="AU50" s="189" t="s">
        <v>1427</v>
      </c>
      <c r="AV50" s="189" t="s">
        <v>1427</v>
      </c>
      <c r="AW50" s="189" t="s">
        <v>1427</v>
      </c>
      <c r="AX50" s="189" t="s">
        <v>1427</v>
      </c>
      <c r="AY50" s="189" t="s">
        <v>1427</v>
      </c>
      <c r="AZ50" s="189" t="s">
        <v>1427</v>
      </c>
      <c r="BA50" s="192">
        <v>0</v>
      </c>
      <c r="BB50" s="192">
        <v>0</v>
      </c>
      <c r="BC50" s="192">
        <v>0</v>
      </c>
      <c r="BD50" s="192">
        <v>0</v>
      </c>
      <c r="BE50" s="192">
        <v>0</v>
      </c>
      <c r="BF50" s="192">
        <v>0</v>
      </c>
      <c r="BG50" s="189" t="s">
        <v>1427</v>
      </c>
      <c r="BH50" s="189" t="s">
        <v>1427</v>
      </c>
      <c r="BI50" s="189" t="s">
        <v>1427</v>
      </c>
      <c r="BJ50" s="189" t="s">
        <v>1435</v>
      </c>
      <c r="BK50" s="189" t="s">
        <v>1550</v>
      </c>
    </row>
    <row r="51" s="185" customFormat="1" ht="15" spans="1:63">
      <c r="A51" s="189">
        <v>47</v>
      </c>
      <c r="B51" s="189" t="s">
        <v>1425</v>
      </c>
      <c r="C51" s="189" t="s">
        <v>1426</v>
      </c>
      <c r="D51" s="189" t="s">
        <v>80</v>
      </c>
      <c r="E51" s="189" t="s">
        <v>1427</v>
      </c>
      <c r="F51" s="189" t="s">
        <v>84</v>
      </c>
      <c r="G51" s="189" t="s">
        <v>1486</v>
      </c>
      <c r="H51" s="189" t="s">
        <v>1510</v>
      </c>
      <c r="I51" s="189" t="s">
        <v>1551</v>
      </c>
      <c r="J51" s="189" t="s">
        <v>737</v>
      </c>
      <c r="K51" s="189"/>
      <c r="L51" s="189"/>
      <c r="M51" s="189"/>
      <c r="N51" s="189"/>
      <c r="O51" s="189" t="s">
        <v>453</v>
      </c>
      <c r="P51" s="192">
        <v>225</v>
      </c>
      <c r="Q51" s="192">
        <v>225</v>
      </c>
      <c r="R51" s="192">
        <v>225</v>
      </c>
      <c r="S51" s="192">
        <v>0</v>
      </c>
      <c r="T51" s="192">
        <v>225</v>
      </c>
      <c r="U51" s="192">
        <v>225</v>
      </c>
      <c r="V51" s="192">
        <v>0</v>
      </c>
      <c r="W51" s="192">
        <v>0</v>
      </c>
      <c r="X51" s="192">
        <v>0</v>
      </c>
      <c r="Y51" s="192">
        <v>0</v>
      </c>
      <c r="Z51" s="189" t="s">
        <v>1471</v>
      </c>
      <c r="AA51" s="192">
        <v>2025</v>
      </c>
      <c r="AB51" s="189" t="s">
        <v>1432</v>
      </c>
      <c r="AC51" s="189" t="s">
        <v>1433</v>
      </c>
      <c r="AD51" s="189" t="s">
        <v>1433</v>
      </c>
      <c r="AE51" s="189" t="s">
        <v>1434</v>
      </c>
      <c r="AF51" s="189" t="s">
        <v>1433</v>
      </c>
      <c r="AG51" s="189" t="s">
        <v>733</v>
      </c>
      <c r="AH51" s="189" t="s">
        <v>733</v>
      </c>
      <c r="AI51" s="189" t="s">
        <v>1427</v>
      </c>
      <c r="AJ51" s="192">
        <v>20250228</v>
      </c>
      <c r="AK51" s="192">
        <v>20250415</v>
      </c>
      <c r="AL51" s="192">
        <v>20251231</v>
      </c>
      <c r="AM51" s="189" t="s">
        <v>1427</v>
      </c>
      <c r="AN51" s="189" t="s">
        <v>1427</v>
      </c>
      <c r="AO51" s="189" t="s">
        <v>1427</v>
      </c>
      <c r="AP51" s="189" t="s">
        <v>1427</v>
      </c>
      <c r="AQ51" s="189" t="s">
        <v>1427</v>
      </c>
      <c r="AR51" s="189" t="s">
        <v>1427</v>
      </c>
      <c r="AS51" s="189" t="s">
        <v>1427</v>
      </c>
      <c r="AT51" s="189" t="s">
        <v>1427</v>
      </c>
      <c r="AU51" s="189" t="s">
        <v>1427</v>
      </c>
      <c r="AV51" s="189" t="s">
        <v>1427</v>
      </c>
      <c r="AW51" s="189" t="s">
        <v>1427</v>
      </c>
      <c r="AX51" s="189" t="s">
        <v>1427</v>
      </c>
      <c r="AY51" s="189" t="s">
        <v>1427</v>
      </c>
      <c r="AZ51" s="189" t="s">
        <v>1427</v>
      </c>
      <c r="BA51" s="192">
        <v>0</v>
      </c>
      <c r="BB51" s="192">
        <v>0</v>
      </c>
      <c r="BC51" s="192">
        <v>0</v>
      </c>
      <c r="BD51" s="192">
        <v>0</v>
      </c>
      <c r="BE51" s="192">
        <v>0</v>
      </c>
      <c r="BF51" s="192">
        <v>225</v>
      </c>
      <c r="BG51" s="189" t="s">
        <v>1427</v>
      </c>
      <c r="BH51" s="189" t="s">
        <v>1427</v>
      </c>
      <c r="BI51" s="192">
        <v>213</v>
      </c>
      <c r="BJ51" s="189" t="s">
        <v>1435</v>
      </c>
      <c r="BK51" s="189" t="s">
        <v>1552</v>
      </c>
    </row>
    <row r="52" s="185" customFormat="1" ht="15" spans="1:63">
      <c r="A52" s="189">
        <v>48</v>
      </c>
      <c r="B52" s="189" t="s">
        <v>1425</v>
      </c>
      <c r="C52" s="189" t="s">
        <v>1426</v>
      </c>
      <c r="D52" s="189" t="s">
        <v>80</v>
      </c>
      <c r="E52" s="189" t="s">
        <v>1427</v>
      </c>
      <c r="F52" s="189" t="s">
        <v>84</v>
      </c>
      <c r="G52" s="189" t="s">
        <v>1486</v>
      </c>
      <c r="H52" s="189" t="s">
        <v>1510</v>
      </c>
      <c r="I52" s="189" t="s">
        <v>1553</v>
      </c>
      <c r="J52" s="189" t="s">
        <v>550</v>
      </c>
      <c r="K52" s="189"/>
      <c r="L52" s="189"/>
      <c r="M52" s="189"/>
      <c r="N52" s="189"/>
      <c r="O52" s="189" t="s">
        <v>549</v>
      </c>
      <c r="P52" s="192">
        <v>157.5</v>
      </c>
      <c r="Q52" s="192">
        <v>126</v>
      </c>
      <c r="R52" s="192">
        <v>126</v>
      </c>
      <c r="S52" s="192">
        <v>0</v>
      </c>
      <c r="T52" s="192">
        <v>126</v>
      </c>
      <c r="U52" s="192">
        <v>0</v>
      </c>
      <c r="V52" s="192">
        <v>126</v>
      </c>
      <c r="W52" s="192">
        <v>0</v>
      </c>
      <c r="X52" s="192">
        <v>0</v>
      </c>
      <c r="Y52" s="192">
        <v>0</v>
      </c>
      <c r="Z52" s="189" t="s">
        <v>1471</v>
      </c>
      <c r="AA52" s="192">
        <v>2025</v>
      </c>
      <c r="AB52" s="189" t="s">
        <v>1432</v>
      </c>
      <c r="AC52" s="189" t="s">
        <v>1433</v>
      </c>
      <c r="AD52" s="189" t="s">
        <v>1433</v>
      </c>
      <c r="AE52" s="189" t="s">
        <v>1434</v>
      </c>
      <c r="AF52" s="189" t="s">
        <v>1433</v>
      </c>
      <c r="AG52" s="189" t="s">
        <v>782</v>
      </c>
      <c r="AH52" s="189" t="s">
        <v>547</v>
      </c>
      <c r="AI52" s="189" t="s">
        <v>1427</v>
      </c>
      <c r="AJ52" s="192">
        <v>20250228</v>
      </c>
      <c r="AK52" s="192">
        <v>20250415</v>
      </c>
      <c r="AL52" s="192">
        <v>20251231</v>
      </c>
      <c r="AM52" s="189" t="s">
        <v>1427</v>
      </c>
      <c r="AN52" s="189" t="s">
        <v>1427</v>
      </c>
      <c r="AO52" s="189" t="s">
        <v>1427</v>
      </c>
      <c r="AP52" s="189" t="s">
        <v>1427</v>
      </c>
      <c r="AQ52" s="189" t="s">
        <v>1427</v>
      </c>
      <c r="AR52" s="189" t="s">
        <v>1427</v>
      </c>
      <c r="AS52" s="189" t="s">
        <v>1427</v>
      </c>
      <c r="AT52" s="189" t="s">
        <v>1427</v>
      </c>
      <c r="AU52" s="189" t="s">
        <v>1427</v>
      </c>
      <c r="AV52" s="189" t="s">
        <v>1427</v>
      </c>
      <c r="AW52" s="189" t="s">
        <v>1427</v>
      </c>
      <c r="AX52" s="189" t="s">
        <v>1427</v>
      </c>
      <c r="AY52" s="189" t="s">
        <v>1427</v>
      </c>
      <c r="AZ52" s="189" t="s">
        <v>1427</v>
      </c>
      <c r="BA52" s="192">
        <v>0</v>
      </c>
      <c r="BB52" s="192">
        <v>0</v>
      </c>
      <c r="BC52" s="192">
        <v>0</v>
      </c>
      <c r="BD52" s="192">
        <v>0</v>
      </c>
      <c r="BE52" s="192">
        <v>0</v>
      </c>
      <c r="BF52" s="192">
        <v>126</v>
      </c>
      <c r="BG52" s="189" t="s">
        <v>1427</v>
      </c>
      <c r="BH52" s="189" t="s">
        <v>1427</v>
      </c>
      <c r="BI52" s="192">
        <v>185</v>
      </c>
      <c r="BJ52" s="189" t="s">
        <v>1435</v>
      </c>
      <c r="BK52" s="189" t="s">
        <v>1554</v>
      </c>
    </row>
    <row r="53" s="185" customFormat="1" ht="15" spans="1:63">
      <c r="A53" s="189">
        <v>49</v>
      </c>
      <c r="B53" s="189" t="s">
        <v>1425</v>
      </c>
      <c r="C53" s="189" t="s">
        <v>1426</v>
      </c>
      <c r="D53" s="189" t="s">
        <v>80</v>
      </c>
      <c r="E53" s="189" t="s">
        <v>1427</v>
      </c>
      <c r="F53" s="189" t="s">
        <v>84</v>
      </c>
      <c r="G53" s="189" t="s">
        <v>1486</v>
      </c>
      <c r="H53" s="189" t="s">
        <v>1510</v>
      </c>
      <c r="I53" s="189" t="s">
        <v>1555</v>
      </c>
      <c r="J53" s="189" t="s">
        <v>1556</v>
      </c>
      <c r="K53" s="189"/>
      <c r="L53" s="189"/>
      <c r="M53" s="189"/>
      <c r="N53" s="189"/>
      <c r="O53" s="189" t="s">
        <v>489</v>
      </c>
      <c r="P53" s="192">
        <v>135</v>
      </c>
      <c r="Q53" s="192">
        <v>0</v>
      </c>
      <c r="R53" s="192">
        <v>0</v>
      </c>
      <c r="S53" s="192">
        <v>0</v>
      </c>
      <c r="T53" s="192">
        <v>0</v>
      </c>
      <c r="U53" s="192">
        <v>0</v>
      </c>
      <c r="V53" s="192">
        <v>0</v>
      </c>
      <c r="W53" s="192">
        <v>0</v>
      </c>
      <c r="X53" s="192">
        <v>0</v>
      </c>
      <c r="Y53" s="192">
        <v>0</v>
      </c>
      <c r="Z53" s="189" t="s">
        <v>1448</v>
      </c>
      <c r="AA53" s="192">
        <v>2025</v>
      </c>
      <c r="AB53" s="189" t="s">
        <v>1433</v>
      </c>
      <c r="AC53" s="189" t="s">
        <v>1433</v>
      </c>
      <c r="AD53" s="189" t="s">
        <v>1433</v>
      </c>
      <c r="AE53" s="189" t="s">
        <v>1434</v>
      </c>
      <c r="AF53" s="189" t="s">
        <v>1433</v>
      </c>
      <c r="AG53" s="189" t="s">
        <v>782</v>
      </c>
      <c r="AH53" s="189" t="s">
        <v>1427</v>
      </c>
      <c r="AI53" s="189" t="s">
        <v>1427</v>
      </c>
      <c r="AJ53" s="189" t="s">
        <v>1427</v>
      </c>
      <c r="AK53" s="189" t="s">
        <v>1427</v>
      </c>
      <c r="AL53" s="189" t="s">
        <v>1427</v>
      </c>
      <c r="AM53" s="189" t="s">
        <v>1427</v>
      </c>
      <c r="AN53" s="189" t="s">
        <v>1427</v>
      </c>
      <c r="AO53" s="189" t="s">
        <v>1427</v>
      </c>
      <c r="AP53" s="189" t="s">
        <v>1427</v>
      </c>
      <c r="AQ53" s="189" t="s">
        <v>1427</v>
      </c>
      <c r="AR53" s="189" t="s">
        <v>1427</v>
      </c>
      <c r="AS53" s="189" t="s">
        <v>1427</v>
      </c>
      <c r="AT53" s="189" t="s">
        <v>1427</v>
      </c>
      <c r="AU53" s="189" t="s">
        <v>1427</v>
      </c>
      <c r="AV53" s="189" t="s">
        <v>1427</v>
      </c>
      <c r="AW53" s="189" t="s">
        <v>1427</v>
      </c>
      <c r="AX53" s="189" t="s">
        <v>1427</v>
      </c>
      <c r="AY53" s="189" t="s">
        <v>1427</v>
      </c>
      <c r="AZ53" s="189" t="s">
        <v>1427</v>
      </c>
      <c r="BA53" s="192">
        <v>0</v>
      </c>
      <c r="BB53" s="192">
        <v>0</v>
      </c>
      <c r="BC53" s="192">
        <v>0</v>
      </c>
      <c r="BD53" s="192">
        <v>0</v>
      </c>
      <c r="BE53" s="192">
        <v>0</v>
      </c>
      <c r="BF53" s="192">
        <v>0</v>
      </c>
      <c r="BG53" s="189" t="s">
        <v>1427</v>
      </c>
      <c r="BH53" s="189" t="s">
        <v>1427</v>
      </c>
      <c r="BI53" s="189" t="s">
        <v>1427</v>
      </c>
      <c r="BJ53" s="189" t="s">
        <v>1435</v>
      </c>
      <c r="BK53" s="189" t="s">
        <v>1557</v>
      </c>
    </row>
    <row r="54" s="185" customFormat="1" ht="15" spans="1:63">
      <c r="A54" s="189">
        <v>50</v>
      </c>
      <c r="B54" s="189" t="s">
        <v>1425</v>
      </c>
      <c r="C54" s="189" t="s">
        <v>1426</v>
      </c>
      <c r="D54" s="189" t="s">
        <v>80</v>
      </c>
      <c r="E54" s="189" t="s">
        <v>1427</v>
      </c>
      <c r="F54" s="189" t="s">
        <v>84</v>
      </c>
      <c r="G54" s="189" t="s">
        <v>1486</v>
      </c>
      <c r="H54" s="189" t="s">
        <v>1510</v>
      </c>
      <c r="I54" s="189" t="s">
        <v>1558</v>
      </c>
      <c r="J54" s="189" t="s">
        <v>1559</v>
      </c>
      <c r="K54" s="189"/>
      <c r="L54" s="189"/>
      <c r="M54" s="189"/>
      <c r="N54" s="189"/>
      <c r="O54" s="189" t="s">
        <v>477</v>
      </c>
      <c r="P54" s="192">
        <v>108</v>
      </c>
      <c r="Q54" s="192">
        <v>0</v>
      </c>
      <c r="R54" s="192">
        <v>0</v>
      </c>
      <c r="S54" s="192">
        <v>0</v>
      </c>
      <c r="T54" s="192">
        <v>0</v>
      </c>
      <c r="U54" s="192">
        <v>0</v>
      </c>
      <c r="V54" s="192">
        <v>0</v>
      </c>
      <c r="W54" s="192">
        <v>0</v>
      </c>
      <c r="X54" s="192">
        <v>0</v>
      </c>
      <c r="Y54" s="192">
        <v>0</v>
      </c>
      <c r="Z54" s="189" t="s">
        <v>1448</v>
      </c>
      <c r="AA54" s="192">
        <v>2025</v>
      </c>
      <c r="AB54" s="189" t="s">
        <v>1433</v>
      </c>
      <c r="AC54" s="189" t="s">
        <v>1433</v>
      </c>
      <c r="AD54" s="189" t="s">
        <v>1433</v>
      </c>
      <c r="AE54" s="189" t="s">
        <v>1434</v>
      </c>
      <c r="AF54" s="189" t="s">
        <v>1433</v>
      </c>
      <c r="AG54" s="189" t="s">
        <v>782</v>
      </c>
      <c r="AH54" s="189" t="s">
        <v>1427</v>
      </c>
      <c r="AI54" s="189" t="s">
        <v>1427</v>
      </c>
      <c r="AJ54" s="189" t="s">
        <v>1427</v>
      </c>
      <c r="AK54" s="189" t="s">
        <v>1427</v>
      </c>
      <c r="AL54" s="189" t="s">
        <v>1427</v>
      </c>
      <c r="AM54" s="189" t="s">
        <v>1427</v>
      </c>
      <c r="AN54" s="189" t="s">
        <v>1427</v>
      </c>
      <c r="AO54" s="189" t="s">
        <v>1427</v>
      </c>
      <c r="AP54" s="189" t="s">
        <v>1427</v>
      </c>
      <c r="AQ54" s="189" t="s">
        <v>1427</v>
      </c>
      <c r="AR54" s="189" t="s">
        <v>1427</v>
      </c>
      <c r="AS54" s="189" t="s">
        <v>1427</v>
      </c>
      <c r="AT54" s="189" t="s">
        <v>1427</v>
      </c>
      <c r="AU54" s="189" t="s">
        <v>1427</v>
      </c>
      <c r="AV54" s="189" t="s">
        <v>1427</v>
      </c>
      <c r="AW54" s="189" t="s">
        <v>1427</v>
      </c>
      <c r="AX54" s="189" t="s">
        <v>1427</v>
      </c>
      <c r="AY54" s="189" t="s">
        <v>1427</v>
      </c>
      <c r="AZ54" s="189" t="s">
        <v>1427</v>
      </c>
      <c r="BA54" s="192">
        <v>0</v>
      </c>
      <c r="BB54" s="192">
        <v>0</v>
      </c>
      <c r="BC54" s="192">
        <v>0</v>
      </c>
      <c r="BD54" s="192">
        <v>0</v>
      </c>
      <c r="BE54" s="192">
        <v>0</v>
      </c>
      <c r="BF54" s="192">
        <v>0</v>
      </c>
      <c r="BG54" s="189" t="s">
        <v>1427</v>
      </c>
      <c r="BH54" s="189" t="s">
        <v>1427</v>
      </c>
      <c r="BI54" s="189" t="s">
        <v>1427</v>
      </c>
      <c r="BJ54" s="189" t="s">
        <v>1435</v>
      </c>
      <c r="BK54" s="189" t="s">
        <v>1560</v>
      </c>
    </row>
    <row r="55" s="185" customFormat="1" ht="15" spans="1:63">
      <c r="A55" s="189">
        <v>51</v>
      </c>
      <c r="B55" s="189" t="s">
        <v>1425</v>
      </c>
      <c r="C55" s="189" t="s">
        <v>1426</v>
      </c>
      <c r="D55" s="189" t="s">
        <v>80</v>
      </c>
      <c r="E55" s="189" t="s">
        <v>1427</v>
      </c>
      <c r="F55" s="189" t="s">
        <v>84</v>
      </c>
      <c r="G55" s="189" t="s">
        <v>1486</v>
      </c>
      <c r="H55" s="189" t="s">
        <v>1510</v>
      </c>
      <c r="I55" s="189" t="s">
        <v>1561</v>
      </c>
      <c r="J55" s="189" t="s">
        <v>1562</v>
      </c>
      <c r="K55" s="189"/>
      <c r="L55" s="189"/>
      <c r="M55" s="189"/>
      <c r="N55" s="189"/>
      <c r="O55" s="189" t="s">
        <v>439</v>
      </c>
      <c r="P55" s="192">
        <v>140</v>
      </c>
      <c r="Q55" s="192">
        <v>0</v>
      </c>
      <c r="R55" s="192">
        <v>0</v>
      </c>
      <c r="S55" s="192">
        <v>0</v>
      </c>
      <c r="T55" s="192">
        <v>0</v>
      </c>
      <c r="U55" s="192">
        <v>0</v>
      </c>
      <c r="V55" s="192">
        <v>0</v>
      </c>
      <c r="W55" s="192">
        <v>0</v>
      </c>
      <c r="X55" s="192">
        <v>0</v>
      </c>
      <c r="Y55" s="192">
        <v>0</v>
      </c>
      <c r="Z55" s="189" t="s">
        <v>1448</v>
      </c>
      <c r="AA55" s="192">
        <v>2025</v>
      </c>
      <c r="AB55" s="189" t="s">
        <v>1433</v>
      </c>
      <c r="AC55" s="189" t="s">
        <v>1433</v>
      </c>
      <c r="AD55" s="189" t="s">
        <v>1433</v>
      </c>
      <c r="AE55" s="189" t="s">
        <v>1434</v>
      </c>
      <c r="AF55" s="189" t="s">
        <v>1433</v>
      </c>
      <c r="AG55" s="189" t="s">
        <v>782</v>
      </c>
      <c r="AH55" s="189" t="s">
        <v>1427</v>
      </c>
      <c r="AI55" s="189" t="s">
        <v>1427</v>
      </c>
      <c r="AJ55" s="189" t="s">
        <v>1427</v>
      </c>
      <c r="AK55" s="189" t="s">
        <v>1427</v>
      </c>
      <c r="AL55" s="189" t="s">
        <v>1427</v>
      </c>
      <c r="AM55" s="189" t="s">
        <v>1427</v>
      </c>
      <c r="AN55" s="189" t="s">
        <v>1427</v>
      </c>
      <c r="AO55" s="189" t="s">
        <v>1427</v>
      </c>
      <c r="AP55" s="189" t="s">
        <v>1427</v>
      </c>
      <c r="AQ55" s="189" t="s">
        <v>1427</v>
      </c>
      <c r="AR55" s="189" t="s">
        <v>1427</v>
      </c>
      <c r="AS55" s="189" t="s">
        <v>1427</v>
      </c>
      <c r="AT55" s="189" t="s">
        <v>1427</v>
      </c>
      <c r="AU55" s="189" t="s">
        <v>1427</v>
      </c>
      <c r="AV55" s="189" t="s">
        <v>1427</v>
      </c>
      <c r="AW55" s="189" t="s">
        <v>1427</v>
      </c>
      <c r="AX55" s="189" t="s">
        <v>1427</v>
      </c>
      <c r="AY55" s="189" t="s">
        <v>1427</v>
      </c>
      <c r="AZ55" s="189" t="s">
        <v>1427</v>
      </c>
      <c r="BA55" s="192">
        <v>0</v>
      </c>
      <c r="BB55" s="192">
        <v>0</v>
      </c>
      <c r="BC55" s="192">
        <v>0</v>
      </c>
      <c r="BD55" s="192">
        <v>0</v>
      </c>
      <c r="BE55" s="192">
        <v>0</v>
      </c>
      <c r="BF55" s="192">
        <v>0</v>
      </c>
      <c r="BG55" s="189" t="s">
        <v>1427</v>
      </c>
      <c r="BH55" s="189" t="s">
        <v>1427</v>
      </c>
      <c r="BI55" s="189" t="s">
        <v>1427</v>
      </c>
      <c r="BJ55" s="189" t="s">
        <v>1435</v>
      </c>
      <c r="BK55" s="189" t="s">
        <v>1563</v>
      </c>
    </row>
    <row r="56" s="185" customFormat="1" ht="15" spans="1:63">
      <c r="A56" s="189">
        <v>52</v>
      </c>
      <c r="B56" s="189" t="s">
        <v>1425</v>
      </c>
      <c r="C56" s="189" t="s">
        <v>1426</v>
      </c>
      <c r="D56" s="189" t="s">
        <v>80</v>
      </c>
      <c r="E56" s="189" t="s">
        <v>1427</v>
      </c>
      <c r="F56" s="189" t="s">
        <v>84</v>
      </c>
      <c r="G56" s="189" t="s">
        <v>1486</v>
      </c>
      <c r="H56" s="189" t="s">
        <v>1510</v>
      </c>
      <c r="I56" s="189" t="s">
        <v>1564</v>
      </c>
      <c r="J56" s="189" t="s">
        <v>993</v>
      </c>
      <c r="K56" s="189"/>
      <c r="L56" s="189"/>
      <c r="M56" s="189"/>
      <c r="N56" s="189"/>
      <c r="O56" s="189" t="s">
        <v>555</v>
      </c>
      <c r="P56" s="192">
        <v>178.304776</v>
      </c>
      <c r="Q56" s="192">
        <v>110</v>
      </c>
      <c r="R56" s="192">
        <v>110</v>
      </c>
      <c r="S56" s="192">
        <v>0</v>
      </c>
      <c r="T56" s="192">
        <v>110</v>
      </c>
      <c r="U56" s="192">
        <v>0</v>
      </c>
      <c r="V56" s="192">
        <v>110</v>
      </c>
      <c r="W56" s="192">
        <v>0</v>
      </c>
      <c r="X56" s="192">
        <v>0</v>
      </c>
      <c r="Y56" s="192">
        <v>0</v>
      </c>
      <c r="Z56" s="189" t="s">
        <v>1471</v>
      </c>
      <c r="AA56" s="192">
        <v>2025</v>
      </c>
      <c r="AB56" s="189" t="s">
        <v>1432</v>
      </c>
      <c r="AC56" s="189" t="s">
        <v>1433</v>
      </c>
      <c r="AD56" s="189" t="s">
        <v>1433</v>
      </c>
      <c r="AE56" s="189" t="s">
        <v>1434</v>
      </c>
      <c r="AF56" s="189" t="s">
        <v>1433</v>
      </c>
      <c r="AG56" s="189" t="s">
        <v>782</v>
      </c>
      <c r="AH56" s="189" t="s">
        <v>782</v>
      </c>
      <c r="AI56" s="189" t="s">
        <v>1427</v>
      </c>
      <c r="AJ56" s="192">
        <v>20250228</v>
      </c>
      <c r="AK56" s="192">
        <v>20250415</v>
      </c>
      <c r="AL56" s="192">
        <v>20251231</v>
      </c>
      <c r="AM56" s="189" t="s">
        <v>1427</v>
      </c>
      <c r="AN56" s="189" t="s">
        <v>1427</v>
      </c>
      <c r="AO56" s="189" t="s">
        <v>1427</v>
      </c>
      <c r="AP56" s="189" t="s">
        <v>1427</v>
      </c>
      <c r="AQ56" s="189" t="s">
        <v>1427</v>
      </c>
      <c r="AR56" s="189" t="s">
        <v>1427</v>
      </c>
      <c r="AS56" s="189" t="s">
        <v>1427</v>
      </c>
      <c r="AT56" s="189" t="s">
        <v>1427</v>
      </c>
      <c r="AU56" s="189" t="s">
        <v>1427</v>
      </c>
      <c r="AV56" s="189" t="s">
        <v>1427</v>
      </c>
      <c r="AW56" s="189" t="s">
        <v>1427</v>
      </c>
      <c r="AX56" s="189" t="s">
        <v>1427</v>
      </c>
      <c r="AY56" s="189" t="s">
        <v>1427</v>
      </c>
      <c r="AZ56" s="189" t="s">
        <v>1427</v>
      </c>
      <c r="BA56" s="192">
        <v>0</v>
      </c>
      <c r="BB56" s="192">
        <v>0</v>
      </c>
      <c r="BC56" s="192">
        <v>0</v>
      </c>
      <c r="BD56" s="192">
        <v>0</v>
      </c>
      <c r="BE56" s="192">
        <v>0</v>
      </c>
      <c r="BF56" s="192">
        <v>110</v>
      </c>
      <c r="BG56" s="189" t="s">
        <v>1427</v>
      </c>
      <c r="BH56" s="189" t="s">
        <v>1427</v>
      </c>
      <c r="BI56" s="192">
        <v>966</v>
      </c>
      <c r="BJ56" s="189" t="s">
        <v>1435</v>
      </c>
      <c r="BK56" s="189" t="s">
        <v>1565</v>
      </c>
    </row>
    <row r="57" s="185" customFormat="1" ht="15" spans="1:63">
      <c r="A57" s="189">
        <v>53</v>
      </c>
      <c r="B57" s="189" t="s">
        <v>1425</v>
      </c>
      <c r="C57" s="189" t="s">
        <v>1426</v>
      </c>
      <c r="D57" s="189" t="s">
        <v>80</v>
      </c>
      <c r="E57" s="189" t="s">
        <v>1427</v>
      </c>
      <c r="F57" s="189" t="s">
        <v>84</v>
      </c>
      <c r="G57" s="189" t="s">
        <v>1486</v>
      </c>
      <c r="H57" s="189" t="s">
        <v>1510</v>
      </c>
      <c r="I57" s="189" t="s">
        <v>1566</v>
      </c>
      <c r="J57" s="189" t="s">
        <v>1567</v>
      </c>
      <c r="K57" s="189"/>
      <c r="L57" s="189"/>
      <c r="M57" s="189"/>
      <c r="N57" s="189"/>
      <c r="O57" s="189" t="s">
        <v>549</v>
      </c>
      <c r="P57" s="192">
        <v>100</v>
      </c>
      <c r="Q57" s="192">
        <v>0</v>
      </c>
      <c r="R57" s="192">
        <v>0</v>
      </c>
      <c r="S57" s="192">
        <v>0</v>
      </c>
      <c r="T57" s="192">
        <v>0</v>
      </c>
      <c r="U57" s="192">
        <v>0</v>
      </c>
      <c r="V57" s="192">
        <v>0</v>
      </c>
      <c r="W57" s="192">
        <v>0</v>
      </c>
      <c r="X57" s="192">
        <v>0</v>
      </c>
      <c r="Y57" s="192">
        <v>0</v>
      </c>
      <c r="Z57" s="189" t="s">
        <v>1448</v>
      </c>
      <c r="AA57" s="192">
        <v>2025</v>
      </c>
      <c r="AB57" s="189" t="s">
        <v>1433</v>
      </c>
      <c r="AC57" s="189" t="s">
        <v>1433</v>
      </c>
      <c r="AD57" s="189" t="s">
        <v>1433</v>
      </c>
      <c r="AE57" s="189" t="s">
        <v>1434</v>
      </c>
      <c r="AF57" s="189" t="s">
        <v>1433</v>
      </c>
      <c r="AG57" s="189" t="s">
        <v>680</v>
      </c>
      <c r="AH57" s="189" t="s">
        <v>1427</v>
      </c>
      <c r="AI57" s="189" t="s">
        <v>1427</v>
      </c>
      <c r="AJ57" s="189" t="s">
        <v>1427</v>
      </c>
      <c r="AK57" s="189" t="s">
        <v>1427</v>
      </c>
      <c r="AL57" s="189" t="s">
        <v>1427</v>
      </c>
      <c r="AM57" s="189" t="s">
        <v>1427</v>
      </c>
      <c r="AN57" s="189" t="s">
        <v>1427</v>
      </c>
      <c r="AO57" s="189" t="s">
        <v>1427</v>
      </c>
      <c r="AP57" s="189" t="s">
        <v>1427</v>
      </c>
      <c r="AQ57" s="189" t="s">
        <v>1427</v>
      </c>
      <c r="AR57" s="189" t="s">
        <v>1427</v>
      </c>
      <c r="AS57" s="189" t="s">
        <v>1427</v>
      </c>
      <c r="AT57" s="189" t="s">
        <v>1427</v>
      </c>
      <c r="AU57" s="189" t="s">
        <v>1427</v>
      </c>
      <c r="AV57" s="189" t="s">
        <v>1427</v>
      </c>
      <c r="AW57" s="189" t="s">
        <v>1427</v>
      </c>
      <c r="AX57" s="189" t="s">
        <v>1427</v>
      </c>
      <c r="AY57" s="189" t="s">
        <v>1427</v>
      </c>
      <c r="AZ57" s="189" t="s">
        <v>1427</v>
      </c>
      <c r="BA57" s="192">
        <v>0</v>
      </c>
      <c r="BB57" s="192">
        <v>0</v>
      </c>
      <c r="BC57" s="192">
        <v>0</v>
      </c>
      <c r="BD57" s="192">
        <v>0</v>
      </c>
      <c r="BE57" s="192">
        <v>0</v>
      </c>
      <c r="BF57" s="192">
        <v>0</v>
      </c>
      <c r="BG57" s="189" t="s">
        <v>1427</v>
      </c>
      <c r="BH57" s="189" t="s">
        <v>1427</v>
      </c>
      <c r="BI57" s="189" t="s">
        <v>1427</v>
      </c>
      <c r="BJ57" s="189" t="s">
        <v>1435</v>
      </c>
      <c r="BK57" s="189" t="s">
        <v>1568</v>
      </c>
    </row>
    <row r="58" s="185" customFormat="1" ht="15" spans="1:63">
      <c r="A58" s="189">
        <v>54</v>
      </c>
      <c r="B58" s="189" t="s">
        <v>1425</v>
      </c>
      <c r="C58" s="189" t="s">
        <v>1426</v>
      </c>
      <c r="D58" s="189" t="s">
        <v>80</v>
      </c>
      <c r="E58" s="189" t="s">
        <v>1427</v>
      </c>
      <c r="F58" s="189" t="s">
        <v>84</v>
      </c>
      <c r="G58" s="189" t="s">
        <v>1486</v>
      </c>
      <c r="H58" s="189" t="s">
        <v>1510</v>
      </c>
      <c r="I58" s="189" t="s">
        <v>1569</v>
      </c>
      <c r="J58" s="189" t="s">
        <v>1570</v>
      </c>
      <c r="K58" s="189"/>
      <c r="L58" s="189"/>
      <c r="M58" s="189"/>
      <c r="N58" s="189"/>
      <c r="O58" s="189" t="s">
        <v>1571</v>
      </c>
      <c r="P58" s="192">
        <v>75</v>
      </c>
      <c r="Q58" s="192">
        <v>0</v>
      </c>
      <c r="R58" s="192">
        <v>0</v>
      </c>
      <c r="S58" s="192">
        <v>0</v>
      </c>
      <c r="T58" s="192">
        <v>0</v>
      </c>
      <c r="U58" s="192">
        <v>0</v>
      </c>
      <c r="V58" s="192">
        <v>0</v>
      </c>
      <c r="W58" s="192">
        <v>0</v>
      </c>
      <c r="X58" s="192">
        <v>0</v>
      </c>
      <c r="Y58" s="192">
        <v>0</v>
      </c>
      <c r="Z58" s="189" t="s">
        <v>1448</v>
      </c>
      <c r="AA58" s="192">
        <v>2025</v>
      </c>
      <c r="AB58" s="189" t="s">
        <v>1433</v>
      </c>
      <c r="AC58" s="189" t="s">
        <v>1433</v>
      </c>
      <c r="AD58" s="189" t="s">
        <v>1433</v>
      </c>
      <c r="AE58" s="189" t="s">
        <v>1434</v>
      </c>
      <c r="AF58" s="189" t="s">
        <v>1433</v>
      </c>
      <c r="AG58" s="189" t="s">
        <v>782</v>
      </c>
      <c r="AH58" s="189" t="s">
        <v>1427</v>
      </c>
      <c r="AI58" s="189" t="s">
        <v>1427</v>
      </c>
      <c r="AJ58" s="189" t="s">
        <v>1427</v>
      </c>
      <c r="AK58" s="189" t="s">
        <v>1427</v>
      </c>
      <c r="AL58" s="189" t="s">
        <v>1427</v>
      </c>
      <c r="AM58" s="189" t="s">
        <v>1427</v>
      </c>
      <c r="AN58" s="189" t="s">
        <v>1427</v>
      </c>
      <c r="AO58" s="189" t="s">
        <v>1427</v>
      </c>
      <c r="AP58" s="189" t="s">
        <v>1427</v>
      </c>
      <c r="AQ58" s="189" t="s">
        <v>1427</v>
      </c>
      <c r="AR58" s="189" t="s">
        <v>1427</v>
      </c>
      <c r="AS58" s="189" t="s">
        <v>1427</v>
      </c>
      <c r="AT58" s="189" t="s">
        <v>1427</v>
      </c>
      <c r="AU58" s="189" t="s">
        <v>1427</v>
      </c>
      <c r="AV58" s="189" t="s">
        <v>1427</v>
      </c>
      <c r="AW58" s="189" t="s">
        <v>1427</v>
      </c>
      <c r="AX58" s="189" t="s">
        <v>1427</v>
      </c>
      <c r="AY58" s="189" t="s">
        <v>1427</v>
      </c>
      <c r="AZ58" s="189" t="s">
        <v>1427</v>
      </c>
      <c r="BA58" s="192">
        <v>0</v>
      </c>
      <c r="BB58" s="192">
        <v>0</v>
      </c>
      <c r="BC58" s="192">
        <v>0</v>
      </c>
      <c r="BD58" s="192">
        <v>0</v>
      </c>
      <c r="BE58" s="192">
        <v>0</v>
      </c>
      <c r="BF58" s="192">
        <v>0</v>
      </c>
      <c r="BG58" s="189" t="s">
        <v>1427</v>
      </c>
      <c r="BH58" s="189" t="s">
        <v>1427</v>
      </c>
      <c r="BI58" s="189" t="s">
        <v>1427</v>
      </c>
      <c r="BJ58" s="189" t="s">
        <v>1435</v>
      </c>
      <c r="BK58" s="189" t="s">
        <v>1572</v>
      </c>
    </row>
    <row r="59" s="185" customFormat="1" ht="15" spans="1:63">
      <c r="A59" s="189">
        <v>55</v>
      </c>
      <c r="B59" s="189" t="s">
        <v>1425</v>
      </c>
      <c r="C59" s="189" t="s">
        <v>1426</v>
      </c>
      <c r="D59" s="189" t="s">
        <v>80</v>
      </c>
      <c r="E59" s="189" t="s">
        <v>1427</v>
      </c>
      <c r="F59" s="189" t="s">
        <v>84</v>
      </c>
      <c r="G59" s="189" t="s">
        <v>1486</v>
      </c>
      <c r="H59" s="189" t="s">
        <v>1510</v>
      </c>
      <c r="I59" s="189" t="s">
        <v>1573</v>
      </c>
      <c r="J59" s="189" t="s">
        <v>998</v>
      </c>
      <c r="K59" s="189"/>
      <c r="L59" s="189"/>
      <c r="M59" s="189"/>
      <c r="N59" s="189"/>
      <c r="O59" s="189" t="s">
        <v>635</v>
      </c>
      <c r="P59" s="192">
        <v>52.8702</v>
      </c>
      <c r="Q59" s="192">
        <v>52</v>
      </c>
      <c r="R59" s="192">
        <v>52</v>
      </c>
      <c r="S59" s="192">
        <v>0</v>
      </c>
      <c r="T59" s="192">
        <v>52</v>
      </c>
      <c r="U59" s="192">
        <v>52</v>
      </c>
      <c r="V59" s="192">
        <v>0</v>
      </c>
      <c r="W59" s="192">
        <v>0</v>
      </c>
      <c r="X59" s="192">
        <v>0</v>
      </c>
      <c r="Y59" s="192">
        <v>0</v>
      </c>
      <c r="Z59" s="189" t="s">
        <v>1471</v>
      </c>
      <c r="AA59" s="192">
        <v>2025</v>
      </c>
      <c r="AB59" s="189" t="s">
        <v>1432</v>
      </c>
      <c r="AC59" s="189" t="s">
        <v>1433</v>
      </c>
      <c r="AD59" s="189" t="s">
        <v>1433</v>
      </c>
      <c r="AE59" s="189" t="s">
        <v>1434</v>
      </c>
      <c r="AF59" s="189" t="s">
        <v>1433</v>
      </c>
      <c r="AG59" s="189" t="s">
        <v>782</v>
      </c>
      <c r="AH59" s="189" t="s">
        <v>782</v>
      </c>
      <c r="AI59" s="189" t="s">
        <v>1427</v>
      </c>
      <c r="AJ59" s="192">
        <v>20250228</v>
      </c>
      <c r="AK59" s="192">
        <v>20250415</v>
      </c>
      <c r="AL59" s="192">
        <v>20251231</v>
      </c>
      <c r="AM59" s="189" t="s">
        <v>1427</v>
      </c>
      <c r="AN59" s="189" t="s">
        <v>1427</v>
      </c>
      <c r="AO59" s="189" t="s">
        <v>1427</v>
      </c>
      <c r="AP59" s="189" t="s">
        <v>1427</v>
      </c>
      <c r="AQ59" s="189" t="s">
        <v>1427</v>
      </c>
      <c r="AR59" s="189" t="s">
        <v>1427</v>
      </c>
      <c r="AS59" s="189" t="s">
        <v>1427</v>
      </c>
      <c r="AT59" s="189" t="s">
        <v>1427</v>
      </c>
      <c r="AU59" s="189" t="s">
        <v>1427</v>
      </c>
      <c r="AV59" s="189" t="s">
        <v>1427</v>
      </c>
      <c r="AW59" s="189" t="s">
        <v>1427</v>
      </c>
      <c r="AX59" s="189" t="s">
        <v>1427</v>
      </c>
      <c r="AY59" s="189" t="s">
        <v>1427</v>
      </c>
      <c r="AZ59" s="189" t="s">
        <v>1427</v>
      </c>
      <c r="BA59" s="192">
        <v>0</v>
      </c>
      <c r="BB59" s="192">
        <v>0</v>
      </c>
      <c r="BC59" s="192">
        <v>0</v>
      </c>
      <c r="BD59" s="192">
        <v>0</v>
      </c>
      <c r="BE59" s="192">
        <v>0</v>
      </c>
      <c r="BF59" s="192">
        <v>52</v>
      </c>
      <c r="BG59" s="189" t="s">
        <v>1427</v>
      </c>
      <c r="BH59" s="189" t="s">
        <v>1427</v>
      </c>
      <c r="BI59" s="192">
        <v>205</v>
      </c>
      <c r="BJ59" s="189" t="s">
        <v>1435</v>
      </c>
      <c r="BK59" s="189" t="s">
        <v>1574</v>
      </c>
    </row>
    <row r="60" s="185" customFormat="1" ht="15" spans="1:63">
      <c r="A60" s="189">
        <v>56</v>
      </c>
      <c r="B60" s="189" t="s">
        <v>1425</v>
      </c>
      <c r="C60" s="189" t="s">
        <v>1426</v>
      </c>
      <c r="D60" s="189" t="s">
        <v>80</v>
      </c>
      <c r="E60" s="189" t="s">
        <v>1427</v>
      </c>
      <c r="F60" s="189" t="s">
        <v>84</v>
      </c>
      <c r="G60" s="189" t="s">
        <v>1486</v>
      </c>
      <c r="H60" s="189" t="s">
        <v>1510</v>
      </c>
      <c r="I60" s="189" t="s">
        <v>1575</v>
      </c>
      <c r="J60" s="189" t="s">
        <v>1576</v>
      </c>
      <c r="K60" s="189"/>
      <c r="L60" s="189"/>
      <c r="M60" s="189"/>
      <c r="N60" s="189"/>
      <c r="O60" s="189" t="s">
        <v>635</v>
      </c>
      <c r="P60" s="192">
        <v>240</v>
      </c>
      <c r="Q60" s="192">
        <v>0</v>
      </c>
      <c r="R60" s="192">
        <v>0</v>
      </c>
      <c r="S60" s="192">
        <v>0</v>
      </c>
      <c r="T60" s="192">
        <v>0</v>
      </c>
      <c r="U60" s="192">
        <v>0</v>
      </c>
      <c r="V60" s="192">
        <v>0</v>
      </c>
      <c r="W60" s="192">
        <v>0</v>
      </c>
      <c r="X60" s="192">
        <v>0</v>
      </c>
      <c r="Y60" s="192">
        <v>0</v>
      </c>
      <c r="Z60" s="189" t="s">
        <v>1448</v>
      </c>
      <c r="AA60" s="192">
        <v>2025</v>
      </c>
      <c r="AB60" s="189" t="s">
        <v>1433</v>
      </c>
      <c r="AC60" s="189" t="s">
        <v>1433</v>
      </c>
      <c r="AD60" s="189" t="s">
        <v>1433</v>
      </c>
      <c r="AE60" s="189" t="s">
        <v>1434</v>
      </c>
      <c r="AF60" s="189" t="s">
        <v>1433</v>
      </c>
      <c r="AG60" s="189" t="s">
        <v>782</v>
      </c>
      <c r="AH60" s="189" t="s">
        <v>1427</v>
      </c>
      <c r="AI60" s="189" t="s">
        <v>1427</v>
      </c>
      <c r="AJ60" s="189" t="s">
        <v>1427</v>
      </c>
      <c r="AK60" s="189" t="s">
        <v>1427</v>
      </c>
      <c r="AL60" s="189" t="s">
        <v>1427</v>
      </c>
      <c r="AM60" s="189" t="s">
        <v>1427</v>
      </c>
      <c r="AN60" s="189" t="s">
        <v>1427</v>
      </c>
      <c r="AO60" s="189" t="s">
        <v>1427</v>
      </c>
      <c r="AP60" s="189" t="s">
        <v>1427</v>
      </c>
      <c r="AQ60" s="189" t="s">
        <v>1427</v>
      </c>
      <c r="AR60" s="189" t="s">
        <v>1427</v>
      </c>
      <c r="AS60" s="189" t="s">
        <v>1427</v>
      </c>
      <c r="AT60" s="189" t="s">
        <v>1427</v>
      </c>
      <c r="AU60" s="189" t="s">
        <v>1427</v>
      </c>
      <c r="AV60" s="189" t="s">
        <v>1427</v>
      </c>
      <c r="AW60" s="189" t="s">
        <v>1427</v>
      </c>
      <c r="AX60" s="189" t="s">
        <v>1427</v>
      </c>
      <c r="AY60" s="189" t="s">
        <v>1427</v>
      </c>
      <c r="AZ60" s="189" t="s">
        <v>1427</v>
      </c>
      <c r="BA60" s="192">
        <v>0</v>
      </c>
      <c r="BB60" s="192">
        <v>0</v>
      </c>
      <c r="BC60" s="192">
        <v>0</v>
      </c>
      <c r="BD60" s="192">
        <v>0</v>
      </c>
      <c r="BE60" s="192">
        <v>0</v>
      </c>
      <c r="BF60" s="192">
        <v>0</v>
      </c>
      <c r="BG60" s="189" t="s">
        <v>1427</v>
      </c>
      <c r="BH60" s="189" t="s">
        <v>1427</v>
      </c>
      <c r="BI60" s="189" t="s">
        <v>1427</v>
      </c>
      <c r="BJ60" s="189" t="s">
        <v>1435</v>
      </c>
      <c r="BK60" s="189" t="s">
        <v>1577</v>
      </c>
    </row>
    <row r="61" s="185" customFormat="1" ht="15" spans="1:63">
      <c r="A61" s="189">
        <v>57</v>
      </c>
      <c r="B61" s="189" t="s">
        <v>1425</v>
      </c>
      <c r="C61" s="189" t="s">
        <v>1426</v>
      </c>
      <c r="D61" s="189" t="s">
        <v>80</v>
      </c>
      <c r="E61" s="189" t="s">
        <v>1427</v>
      </c>
      <c r="F61" s="189" t="s">
        <v>84</v>
      </c>
      <c r="G61" s="189" t="s">
        <v>1486</v>
      </c>
      <c r="H61" s="189" t="s">
        <v>1510</v>
      </c>
      <c r="I61" s="189" t="s">
        <v>1578</v>
      </c>
      <c r="J61" s="189" t="s">
        <v>757</v>
      </c>
      <c r="K61" s="189"/>
      <c r="L61" s="189"/>
      <c r="M61" s="189"/>
      <c r="N61" s="189"/>
      <c r="O61" s="189" t="s">
        <v>756</v>
      </c>
      <c r="P61" s="192">
        <v>150</v>
      </c>
      <c r="Q61" s="192">
        <v>150</v>
      </c>
      <c r="R61" s="192">
        <v>150</v>
      </c>
      <c r="S61" s="192">
        <v>0</v>
      </c>
      <c r="T61" s="192">
        <v>150</v>
      </c>
      <c r="U61" s="192">
        <v>150</v>
      </c>
      <c r="V61" s="192">
        <v>0</v>
      </c>
      <c r="W61" s="192">
        <v>0</v>
      </c>
      <c r="X61" s="192">
        <v>0</v>
      </c>
      <c r="Y61" s="192">
        <v>0</v>
      </c>
      <c r="Z61" s="189" t="s">
        <v>1471</v>
      </c>
      <c r="AA61" s="192">
        <v>2025</v>
      </c>
      <c r="AB61" s="189" t="s">
        <v>1432</v>
      </c>
      <c r="AC61" s="189" t="s">
        <v>1433</v>
      </c>
      <c r="AD61" s="189" t="s">
        <v>1433</v>
      </c>
      <c r="AE61" s="189" t="s">
        <v>1434</v>
      </c>
      <c r="AF61" s="189" t="s">
        <v>1433</v>
      </c>
      <c r="AG61" s="189" t="s">
        <v>733</v>
      </c>
      <c r="AH61" s="189" t="s">
        <v>733</v>
      </c>
      <c r="AI61" s="189" t="s">
        <v>1427</v>
      </c>
      <c r="AJ61" s="192">
        <v>20250228</v>
      </c>
      <c r="AK61" s="192">
        <v>20250415</v>
      </c>
      <c r="AL61" s="192">
        <v>20251231</v>
      </c>
      <c r="AM61" s="189" t="s">
        <v>1427</v>
      </c>
      <c r="AN61" s="189" t="s">
        <v>1427</v>
      </c>
      <c r="AO61" s="189" t="s">
        <v>1427</v>
      </c>
      <c r="AP61" s="189" t="s">
        <v>1427</v>
      </c>
      <c r="AQ61" s="189" t="s">
        <v>1427</v>
      </c>
      <c r="AR61" s="189" t="s">
        <v>1427</v>
      </c>
      <c r="AS61" s="189" t="s">
        <v>1427</v>
      </c>
      <c r="AT61" s="189" t="s">
        <v>1427</v>
      </c>
      <c r="AU61" s="189" t="s">
        <v>1427</v>
      </c>
      <c r="AV61" s="189" t="s">
        <v>1427</v>
      </c>
      <c r="AW61" s="189" t="s">
        <v>1427</v>
      </c>
      <c r="AX61" s="189" t="s">
        <v>1427</v>
      </c>
      <c r="AY61" s="189" t="s">
        <v>1427</v>
      </c>
      <c r="AZ61" s="189" t="s">
        <v>1427</v>
      </c>
      <c r="BA61" s="192">
        <v>0</v>
      </c>
      <c r="BB61" s="192">
        <v>0</v>
      </c>
      <c r="BC61" s="192">
        <v>0</v>
      </c>
      <c r="BD61" s="192">
        <v>0</v>
      </c>
      <c r="BE61" s="192">
        <v>0</v>
      </c>
      <c r="BF61" s="192">
        <v>150</v>
      </c>
      <c r="BG61" s="189" t="s">
        <v>1427</v>
      </c>
      <c r="BH61" s="189" t="s">
        <v>1427</v>
      </c>
      <c r="BI61" s="192">
        <v>106</v>
      </c>
      <c r="BJ61" s="189" t="s">
        <v>1435</v>
      </c>
      <c r="BK61" s="189" t="s">
        <v>1579</v>
      </c>
    </row>
    <row r="62" s="185" customFormat="1" ht="15" spans="1:63">
      <c r="A62" s="189">
        <v>58</v>
      </c>
      <c r="B62" s="189" t="s">
        <v>1425</v>
      </c>
      <c r="C62" s="189" t="s">
        <v>1426</v>
      </c>
      <c r="D62" s="189" t="s">
        <v>80</v>
      </c>
      <c r="E62" s="189" t="s">
        <v>1427</v>
      </c>
      <c r="F62" s="189" t="s">
        <v>84</v>
      </c>
      <c r="G62" s="189" t="s">
        <v>1486</v>
      </c>
      <c r="H62" s="189" t="s">
        <v>1510</v>
      </c>
      <c r="I62" s="189" t="s">
        <v>1580</v>
      </c>
      <c r="J62" s="189" t="s">
        <v>936</v>
      </c>
      <c r="K62" s="189"/>
      <c r="L62" s="189"/>
      <c r="M62" s="189"/>
      <c r="N62" s="189"/>
      <c r="O62" s="189" t="s">
        <v>935</v>
      </c>
      <c r="P62" s="192">
        <v>108.0758</v>
      </c>
      <c r="Q62" s="192">
        <v>65</v>
      </c>
      <c r="R62" s="192">
        <v>65</v>
      </c>
      <c r="S62" s="192">
        <v>0</v>
      </c>
      <c r="T62" s="192">
        <v>65</v>
      </c>
      <c r="U62" s="192">
        <v>65</v>
      </c>
      <c r="V62" s="192">
        <v>0</v>
      </c>
      <c r="W62" s="192">
        <v>0</v>
      </c>
      <c r="X62" s="192">
        <v>0</v>
      </c>
      <c r="Y62" s="192">
        <v>0</v>
      </c>
      <c r="Z62" s="189" t="s">
        <v>1471</v>
      </c>
      <c r="AA62" s="192">
        <v>2025</v>
      </c>
      <c r="AB62" s="189" t="s">
        <v>1432</v>
      </c>
      <c r="AC62" s="189" t="s">
        <v>1433</v>
      </c>
      <c r="AD62" s="189" t="s">
        <v>1433</v>
      </c>
      <c r="AE62" s="189" t="s">
        <v>1434</v>
      </c>
      <c r="AF62" s="189" t="s">
        <v>1433</v>
      </c>
      <c r="AG62" s="189" t="s">
        <v>782</v>
      </c>
      <c r="AH62" s="189" t="s">
        <v>782</v>
      </c>
      <c r="AI62" s="189" t="s">
        <v>1427</v>
      </c>
      <c r="AJ62" s="192">
        <v>20250228</v>
      </c>
      <c r="AK62" s="192">
        <v>20250415</v>
      </c>
      <c r="AL62" s="192">
        <v>20251231</v>
      </c>
      <c r="AM62" s="189" t="s">
        <v>1427</v>
      </c>
      <c r="AN62" s="189" t="s">
        <v>1427</v>
      </c>
      <c r="AO62" s="189" t="s">
        <v>1427</v>
      </c>
      <c r="AP62" s="189" t="s">
        <v>1427</v>
      </c>
      <c r="AQ62" s="189" t="s">
        <v>1427</v>
      </c>
      <c r="AR62" s="189" t="s">
        <v>1427</v>
      </c>
      <c r="AS62" s="189" t="s">
        <v>1427</v>
      </c>
      <c r="AT62" s="189" t="s">
        <v>1427</v>
      </c>
      <c r="AU62" s="189" t="s">
        <v>1427</v>
      </c>
      <c r="AV62" s="189" t="s">
        <v>1427</v>
      </c>
      <c r="AW62" s="189" t="s">
        <v>1427</v>
      </c>
      <c r="AX62" s="189" t="s">
        <v>1427</v>
      </c>
      <c r="AY62" s="189" t="s">
        <v>1427</v>
      </c>
      <c r="AZ62" s="189" t="s">
        <v>1427</v>
      </c>
      <c r="BA62" s="192">
        <v>0</v>
      </c>
      <c r="BB62" s="192">
        <v>0</v>
      </c>
      <c r="BC62" s="192">
        <v>0</v>
      </c>
      <c r="BD62" s="192">
        <v>0</v>
      </c>
      <c r="BE62" s="192">
        <v>0</v>
      </c>
      <c r="BF62" s="192">
        <v>65</v>
      </c>
      <c r="BG62" s="189" t="s">
        <v>1427</v>
      </c>
      <c r="BH62" s="189" t="s">
        <v>1427</v>
      </c>
      <c r="BI62" s="192">
        <v>486</v>
      </c>
      <c r="BJ62" s="189" t="s">
        <v>1435</v>
      </c>
      <c r="BK62" s="189" t="s">
        <v>1581</v>
      </c>
    </row>
    <row r="63" s="185" customFormat="1" ht="15" spans="1:63">
      <c r="A63" s="189">
        <v>59</v>
      </c>
      <c r="B63" s="189" t="s">
        <v>1425</v>
      </c>
      <c r="C63" s="189" t="s">
        <v>1426</v>
      </c>
      <c r="D63" s="189" t="s">
        <v>80</v>
      </c>
      <c r="E63" s="189" t="s">
        <v>1427</v>
      </c>
      <c r="F63" s="189" t="s">
        <v>84</v>
      </c>
      <c r="G63" s="189" t="s">
        <v>1486</v>
      </c>
      <c r="H63" s="189" t="s">
        <v>1510</v>
      </c>
      <c r="I63" s="189" t="s">
        <v>1582</v>
      </c>
      <c r="J63" s="189" t="s">
        <v>1583</v>
      </c>
      <c r="K63" s="189"/>
      <c r="L63" s="189"/>
      <c r="M63" s="189"/>
      <c r="N63" s="189"/>
      <c r="O63" s="189" t="s">
        <v>418</v>
      </c>
      <c r="P63" s="192">
        <v>200</v>
      </c>
      <c r="Q63" s="192">
        <v>0</v>
      </c>
      <c r="R63" s="192">
        <v>0</v>
      </c>
      <c r="S63" s="192">
        <v>0</v>
      </c>
      <c r="T63" s="192">
        <v>0</v>
      </c>
      <c r="U63" s="192">
        <v>0</v>
      </c>
      <c r="V63" s="192">
        <v>0</v>
      </c>
      <c r="W63" s="192">
        <v>0</v>
      </c>
      <c r="X63" s="192">
        <v>0</v>
      </c>
      <c r="Y63" s="192">
        <v>0</v>
      </c>
      <c r="Z63" s="189" t="s">
        <v>1448</v>
      </c>
      <c r="AA63" s="192">
        <v>2025</v>
      </c>
      <c r="AB63" s="189" t="s">
        <v>1433</v>
      </c>
      <c r="AC63" s="189" t="s">
        <v>1433</v>
      </c>
      <c r="AD63" s="189" t="s">
        <v>1433</v>
      </c>
      <c r="AE63" s="189" t="s">
        <v>1434</v>
      </c>
      <c r="AF63" s="189" t="s">
        <v>1433</v>
      </c>
      <c r="AG63" s="189" t="s">
        <v>782</v>
      </c>
      <c r="AH63" s="189" t="s">
        <v>1427</v>
      </c>
      <c r="AI63" s="189" t="s">
        <v>1427</v>
      </c>
      <c r="AJ63" s="189" t="s">
        <v>1427</v>
      </c>
      <c r="AK63" s="189" t="s">
        <v>1427</v>
      </c>
      <c r="AL63" s="189" t="s">
        <v>1427</v>
      </c>
      <c r="AM63" s="189" t="s">
        <v>1427</v>
      </c>
      <c r="AN63" s="189" t="s">
        <v>1427</v>
      </c>
      <c r="AO63" s="189" t="s">
        <v>1427</v>
      </c>
      <c r="AP63" s="189" t="s">
        <v>1427</v>
      </c>
      <c r="AQ63" s="189" t="s">
        <v>1427</v>
      </c>
      <c r="AR63" s="189" t="s">
        <v>1427</v>
      </c>
      <c r="AS63" s="189" t="s">
        <v>1427</v>
      </c>
      <c r="AT63" s="189" t="s">
        <v>1427</v>
      </c>
      <c r="AU63" s="189" t="s">
        <v>1427</v>
      </c>
      <c r="AV63" s="189" t="s">
        <v>1427</v>
      </c>
      <c r="AW63" s="189" t="s">
        <v>1427</v>
      </c>
      <c r="AX63" s="189" t="s">
        <v>1427</v>
      </c>
      <c r="AY63" s="189" t="s">
        <v>1427</v>
      </c>
      <c r="AZ63" s="189" t="s">
        <v>1427</v>
      </c>
      <c r="BA63" s="192">
        <v>0</v>
      </c>
      <c r="BB63" s="192">
        <v>0</v>
      </c>
      <c r="BC63" s="192">
        <v>0</v>
      </c>
      <c r="BD63" s="192">
        <v>0</v>
      </c>
      <c r="BE63" s="192">
        <v>0</v>
      </c>
      <c r="BF63" s="192">
        <v>0</v>
      </c>
      <c r="BG63" s="189" t="s">
        <v>1427</v>
      </c>
      <c r="BH63" s="189" t="s">
        <v>1427</v>
      </c>
      <c r="BI63" s="189" t="s">
        <v>1427</v>
      </c>
      <c r="BJ63" s="189" t="s">
        <v>1435</v>
      </c>
      <c r="BK63" s="189" t="s">
        <v>1584</v>
      </c>
    </row>
    <row r="64" s="185" customFormat="1" ht="15" spans="1:63">
      <c r="A64" s="189">
        <v>60</v>
      </c>
      <c r="B64" s="189" t="s">
        <v>1425</v>
      </c>
      <c r="C64" s="189" t="s">
        <v>1426</v>
      </c>
      <c r="D64" s="189" t="s">
        <v>80</v>
      </c>
      <c r="E64" s="189" t="s">
        <v>1427</v>
      </c>
      <c r="F64" s="189" t="s">
        <v>84</v>
      </c>
      <c r="G64" s="189" t="s">
        <v>1486</v>
      </c>
      <c r="H64" s="189" t="s">
        <v>1510</v>
      </c>
      <c r="I64" s="189" t="s">
        <v>1585</v>
      </c>
      <c r="J64" s="189" t="s">
        <v>942</v>
      </c>
      <c r="K64" s="189"/>
      <c r="L64" s="189"/>
      <c r="M64" s="189"/>
      <c r="N64" s="189"/>
      <c r="O64" s="189" t="s">
        <v>941</v>
      </c>
      <c r="P64" s="192">
        <v>113.6946</v>
      </c>
      <c r="Q64" s="192">
        <v>70</v>
      </c>
      <c r="R64" s="192">
        <v>70</v>
      </c>
      <c r="S64" s="192">
        <v>0</v>
      </c>
      <c r="T64" s="192">
        <v>70</v>
      </c>
      <c r="U64" s="192">
        <v>70</v>
      </c>
      <c r="V64" s="192">
        <v>0</v>
      </c>
      <c r="W64" s="192">
        <v>0</v>
      </c>
      <c r="X64" s="192">
        <v>0</v>
      </c>
      <c r="Y64" s="192">
        <v>0</v>
      </c>
      <c r="Z64" s="189" t="s">
        <v>1471</v>
      </c>
      <c r="AA64" s="192">
        <v>2025</v>
      </c>
      <c r="AB64" s="189" t="s">
        <v>1432</v>
      </c>
      <c r="AC64" s="189" t="s">
        <v>1433</v>
      </c>
      <c r="AD64" s="189" t="s">
        <v>1433</v>
      </c>
      <c r="AE64" s="189" t="s">
        <v>1434</v>
      </c>
      <c r="AF64" s="189" t="s">
        <v>1433</v>
      </c>
      <c r="AG64" s="189" t="s">
        <v>782</v>
      </c>
      <c r="AH64" s="189" t="s">
        <v>782</v>
      </c>
      <c r="AI64" s="189" t="s">
        <v>1427</v>
      </c>
      <c r="AJ64" s="192">
        <v>20250228</v>
      </c>
      <c r="AK64" s="192">
        <v>20250415</v>
      </c>
      <c r="AL64" s="192">
        <v>20251231</v>
      </c>
      <c r="AM64" s="189" t="s">
        <v>1427</v>
      </c>
      <c r="AN64" s="189" t="s">
        <v>1427</v>
      </c>
      <c r="AO64" s="189" t="s">
        <v>1427</v>
      </c>
      <c r="AP64" s="189" t="s">
        <v>1427</v>
      </c>
      <c r="AQ64" s="189" t="s">
        <v>1427</v>
      </c>
      <c r="AR64" s="189" t="s">
        <v>1427</v>
      </c>
      <c r="AS64" s="189" t="s">
        <v>1427</v>
      </c>
      <c r="AT64" s="189" t="s">
        <v>1427</v>
      </c>
      <c r="AU64" s="189" t="s">
        <v>1427</v>
      </c>
      <c r="AV64" s="189" t="s">
        <v>1427</v>
      </c>
      <c r="AW64" s="189" t="s">
        <v>1427</v>
      </c>
      <c r="AX64" s="189" t="s">
        <v>1427</v>
      </c>
      <c r="AY64" s="189" t="s">
        <v>1427</v>
      </c>
      <c r="AZ64" s="189" t="s">
        <v>1427</v>
      </c>
      <c r="BA64" s="192">
        <v>0</v>
      </c>
      <c r="BB64" s="192">
        <v>0</v>
      </c>
      <c r="BC64" s="192">
        <v>0</v>
      </c>
      <c r="BD64" s="192">
        <v>0</v>
      </c>
      <c r="BE64" s="192">
        <v>0</v>
      </c>
      <c r="BF64" s="192">
        <v>70</v>
      </c>
      <c r="BG64" s="189" t="s">
        <v>1427</v>
      </c>
      <c r="BH64" s="189" t="s">
        <v>1427</v>
      </c>
      <c r="BI64" s="192">
        <v>204</v>
      </c>
      <c r="BJ64" s="189" t="s">
        <v>1435</v>
      </c>
      <c r="BK64" s="189" t="s">
        <v>1586</v>
      </c>
    </row>
    <row r="65" s="185" customFormat="1" ht="15" spans="1:63">
      <c r="A65" s="189">
        <v>61</v>
      </c>
      <c r="B65" s="189" t="s">
        <v>1425</v>
      </c>
      <c r="C65" s="189" t="s">
        <v>1426</v>
      </c>
      <c r="D65" s="189" t="s">
        <v>80</v>
      </c>
      <c r="E65" s="189" t="s">
        <v>1427</v>
      </c>
      <c r="F65" s="189" t="s">
        <v>84</v>
      </c>
      <c r="G65" s="189" t="s">
        <v>1486</v>
      </c>
      <c r="H65" s="189" t="s">
        <v>1510</v>
      </c>
      <c r="I65" s="189" t="s">
        <v>1587</v>
      </c>
      <c r="J65" s="189" t="s">
        <v>1588</v>
      </c>
      <c r="K65" s="189"/>
      <c r="L65" s="189"/>
      <c r="M65" s="189"/>
      <c r="N65" s="189"/>
      <c r="O65" s="189" t="s">
        <v>941</v>
      </c>
      <c r="P65" s="192">
        <v>50</v>
      </c>
      <c r="Q65" s="192">
        <v>0</v>
      </c>
      <c r="R65" s="192">
        <v>0</v>
      </c>
      <c r="S65" s="192">
        <v>0</v>
      </c>
      <c r="T65" s="192">
        <v>0</v>
      </c>
      <c r="U65" s="192">
        <v>0</v>
      </c>
      <c r="V65" s="192">
        <v>0</v>
      </c>
      <c r="W65" s="192">
        <v>0</v>
      </c>
      <c r="X65" s="192">
        <v>0</v>
      </c>
      <c r="Y65" s="192">
        <v>0</v>
      </c>
      <c r="Z65" s="189" t="s">
        <v>1448</v>
      </c>
      <c r="AA65" s="192">
        <v>2025</v>
      </c>
      <c r="AB65" s="189" t="s">
        <v>1433</v>
      </c>
      <c r="AC65" s="189" t="s">
        <v>1433</v>
      </c>
      <c r="AD65" s="189" t="s">
        <v>1433</v>
      </c>
      <c r="AE65" s="189" t="s">
        <v>1434</v>
      </c>
      <c r="AF65" s="189" t="s">
        <v>1433</v>
      </c>
      <c r="AG65" s="189" t="s">
        <v>782</v>
      </c>
      <c r="AH65" s="189" t="s">
        <v>1427</v>
      </c>
      <c r="AI65" s="189" t="s">
        <v>1427</v>
      </c>
      <c r="AJ65" s="189" t="s">
        <v>1427</v>
      </c>
      <c r="AK65" s="189" t="s">
        <v>1427</v>
      </c>
      <c r="AL65" s="189" t="s">
        <v>1427</v>
      </c>
      <c r="AM65" s="189" t="s">
        <v>1427</v>
      </c>
      <c r="AN65" s="189" t="s">
        <v>1427</v>
      </c>
      <c r="AO65" s="189" t="s">
        <v>1427</v>
      </c>
      <c r="AP65" s="189" t="s">
        <v>1427</v>
      </c>
      <c r="AQ65" s="189" t="s">
        <v>1427</v>
      </c>
      <c r="AR65" s="189" t="s">
        <v>1427</v>
      </c>
      <c r="AS65" s="189" t="s">
        <v>1427</v>
      </c>
      <c r="AT65" s="189" t="s">
        <v>1427</v>
      </c>
      <c r="AU65" s="189" t="s">
        <v>1427</v>
      </c>
      <c r="AV65" s="189" t="s">
        <v>1427</v>
      </c>
      <c r="AW65" s="189" t="s">
        <v>1427</v>
      </c>
      <c r="AX65" s="189" t="s">
        <v>1427</v>
      </c>
      <c r="AY65" s="189" t="s">
        <v>1427</v>
      </c>
      <c r="AZ65" s="189" t="s">
        <v>1427</v>
      </c>
      <c r="BA65" s="192">
        <v>0</v>
      </c>
      <c r="BB65" s="192">
        <v>0</v>
      </c>
      <c r="BC65" s="192">
        <v>0</v>
      </c>
      <c r="BD65" s="192">
        <v>0</v>
      </c>
      <c r="BE65" s="192">
        <v>0</v>
      </c>
      <c r="BF65" s="192">
        <v>0</v>
      </c>
      <c r="BG65" s="189" t="s">
        <v>1427</v>
      </c>
      <c r="BH65" s="189" t="s">
        <v>1427</v>
      </c>
      <c r="BI65" s="189" t="s">
        <v>1427</v>
      </c>
      <c r="BJ65" s="189" t="s">
        <v>1435</v>
      </c>
      <c r="BK65" s="189" t="s">
        <v>1589</v>
      </c>
    </row>
    <row r="66" s="185" customFormat="1" ht="15" spans="1:63">
      <c r="A66" s="189">
        <v>62</v>
      </c>
      <c r="B66" s="189" t="s">
        <v>1425</v>
      </c>
      <c r="C66" s="189" t="s">
        <v>1426</v>
      </c>
      <c r="D66" s="189" t="s">
        <v>80</v>
      </c>
      <c r="E66" s="189" t="s">
        <v>1427</v>
      </c>
      <c r="F66" s="189" t="s">
        <v>84</v>
      </c>
      <c r="G66" s="189" t="s">
        <v>1486</v>
      </c>
      <c r="H66" s="189" t="s">
        <v>1510</v>
      </c>
      <c r="I66" s="189" t="s">
        <v>1590</v>
      </c>
      <c r="J66" s="189" t="s">
        <v>1591</v>
      </c>
      <c r="K66" s="189"/>
      <c r="L66" s="189"/>
      <c r="M66" s="189"/>
      <c r="N66" s="189"/>
      <c r="O66" s="189" t="s">
        <v>412</v>
      </c>
      <c r="P66" s="192">
        <v>200</v>
      </c>
      <c r="Q66" s="192">
        <v>0</v>
      </c>
      <c r="R66" s="192">
        <v>0</v>
      </c>
      <c r="S66" s="192">
        <v>0</v>
      </c>
      <c r="T66" s="192">
        <v>0</v>
      </c>
      <c r="U66" s="192">
        <v>0</v>
      </c>
      <c r="V66" s="192">
        <v>0</v>
      </c>
      <c r="W66" s="192">
        <v>0</v>
      </c>
      <c r="X66" s="192">
        <v>0</v>
      </c>
      <c r="Y66" s="192">
        <v>0</v>
      </c>
      <c r="Z66" s="189" t="s">
        <v>1448</v>
      </c>
      <c r="AA66" s="192">
        <v>2025</v>
      </c>
      <c r="AB66" s="189" t="s">
        <v>1433</v>
      </c>
      <c r="AC66" s="189" t="s">
        <v>1433</v>
      </c>
      <c r="AD66" s="189" t="s">
        <v>1433</v>
      </c>
      <c r="AE66" s="189" t="s">
        <v>1434</v>
      </c>
      <c r="AF66" s="189" t="s">
        <v>1433</v>
      </c>
      <c r="AG66" s="189" t="s">
        <v>782</v>
      </c>
      <c r="AH66" s="189" t="s">
        <v>1427</v>
      </c>
      <c r="AI66" s="189" t="s">
        <v>1427</v>
      </c>
      <c r="AJ66" s="189" t="s">
        <v>1427</v>
      </c>
      <c r="AK66" s="189" t="s">
        <v>1427</v>
      </c>
      <c r="AL66" s="189" t="s">
        <v>1427</v>
      </c>
      <c r="AM66" s="189" t="s">
        <v>1427</v>
      </c>
      <c r="AN66" s="189" t="s">
        <v>1427</v>
      </c>
      <c r="AO66" s="189" t="s">
        <v>1427</v>
      </c>
      <c r="AP66" s="189" t="s">
        <v>1427</v>
      </c>
      <c r="AQ66" s="189" t="s">
        <v>1427</v>
      </c>
      <c r="AR66" s="189" t="s">
        <v>1427</v>
      </c>
      <c r="AS66" s="189" t="s">
        <v>1427</v>
      </c>
      <c r="AT66" s="189" t="s">
        <v>1427</v>
      </c>
      <c r="AU66" s="189" t="s">
        <v>1427</v>
      </c>
      <c r="AV66" s="189" t="s">
        <v>1427</v>
      </c>
      <c r="AW66" s="189" t="s">
        <v>1427</v>
      </c>
      <c r="AX66" s="189" t="s">
        <v>1427</v>
      </c>
      <c r="AY66" s="189" t="s">
        <v>1427</v>
      </c>
      <c r="AZ66" s="189" t="s">
        <v>1427</v>
      </c>
      <c r="BA66" s="192">
        <v>0</v>
      </c>
      <c r="BB66" s="192">
        <v>0</v>
      </c>
      <c r="BC66" s="192">
        <v>0</v>
      </c>
      <c r="BD66" s="192">
        <v>0</v>
      </c>
      <c r="BE66" s="192">
        <v>0</v>
      </c>
      <c r="BF66" s="192">
        <v>0</v>
      </c>
      <c r="BG66" s="189" t="s">
        <v>1427</v>
      </c>
      <c r="BH66" s="189" t="s">
        <v>1427</v>
      </c>
      <c r="BI66" s="189" t="s">
        <v>1427</v>
      </c>
      <c r="BJ66" s="189" t="s">
        <v>1435</v>
      </c>
      <c r="BK66" s="189" t="s">
        <v>1592</v>
      </c>
    </row>
    <row r="67" s="185" customFormat="1" ht="15" spans="1:63">
      <c r="A67" s="189">
        <v>63</v>
      </c>
      <c r="B67" s="189" t="s">
        <v>1425</v>
      </c>
      <c r="C67" s="189" t="s">
        <v>1426</v>
      </c>
      <c r="D67" s="189" t="s">
        <v>80</v>
      </c>
      <c r="E67" s="189" t="s">
        <v>1427</v>
      </c>
      <c r="F67" s="189" t="s">
        <v>84</v>
      </c>
      <c r="G67" s="189" t="s">
        <v>1486</v>
      </c>
      <c r="H67" s="189" t="s">
        <v>1510</v>
      </c>
      <c r="I67" s="189" t="s">
        <v>1593</v>
      </c>
      <c r="J67" s="189" t="s">
        <v>947</v>
      </c>
      <c r="K67" s="189"/>
      <c r="L67" s="189"/>
      <c r="M67" s="189"/>
      <c r="N67" s="189"/>
      <c r="O67" s="189" t="s">
        <v>423</v>
      </c>
      <c r="P67" s="192">
        <v>20.3982</v>
      </c>
      <c r="Q67" s="192">
        <v>20</v>
      </c>
      <c r="R67" s="192">
        <v>20</v>
      </c>
      <c r="S67" s="192">
        <v>0</v>
      </c>
      <c r="T67" s="192">
        <v>20</v>
      </c>
      <c r="U67" s="192">
        <v>20</v>
      </c>
      <c r="V67" s="192">
        <v>0</v>
      </c>
      <c r="W67" s="192">
        <v>0</v>
      </c>
      <c r="X67" s="192">
        <v>0</v>
      </c>
      <c r="Y67" s="192">
        <v>0</v>
      </c>
      <c r="Z67" s="189" t="s">
        <v>1471</v>
      </c>
      <c r="AA67" s="192">
        <v>2025</v>
      </c>
      <c r="AB67" s="189" t="s">
        <v>1432</v>
      </c>
      <c r="AC67" s="189" t="s">
        <v>1433</v>
      </c>
      <c r="AD67" s="189" t="s">
        <v>1433</v>
      </c>
      <c r="AE67" s="189" t="s">
        <v>1434</v>
      </c>
      <c r="AF67" s="189" t="s">
        <v>1433</v>
      </c>
      <c r="AG67" s="189" t="s">
        <v>782</v>
      </c>
      <c r="AH67" s="189" t="s">
        <v>782</v>
      </c>
      <c r="AI67" s="189" t="s">
        <v>1427</v>
      </c>
      <c r="AJ67" s="192">
        <v>20250228</v>
      </c>
      <c r="AK67" s="192">
        <v>20250415</v>
      </c>
      <c r="AL67" s="192">
        <v>20251231</v>
      </c>
      <c r="AM67" s="189" t="s">
        <v>1427</v>
      </c>
      <c r="AN67" s="189" t="s">
        <v>1427</v>
      </c>
      <c r="AO67" s="189" t="s">
        <v>1427</v>
      </c>
      <c r="AP67" s="189" t="s">
        <v>1427</v>
      </c>
      <c r="AQ67" s="189" t="s">
        <v>1427</v>
      </c>
      <c r="AR67" s="189" t="s">
        <v>1427</v>
      </c>
      <c r="AS67" s="189" t="s">
        <v>1427</v>
      </c>
      <c r="AT67" s="189" t="s">
        <v>1427</v>
      </c>
      <c r="AU67" s="189" t="s">
        <v>1427</v>
      </c>
      <c r="AV67" s="189" t="s">
        <v>1427</v>
      </c>
      <c r="AW67" s="189" t="s">
        <v>1427</v>
      </c>
      <c r="AX67" s="189" t="s">
        <v>1427</v>
      </c>
      <c r="AY67" s="189" t="s">
        <v>1427</v>
      </c>
      <c r="AZ67" s="189" t="s">
        <v>1427</v>
      </c>
      <c r="BA67" s="192">
        <v>0</v>
      </c>
      <c r="BB67" s="192">
        <v>0</v>
      </c>
      <c r="BC67" s="192">
        <v>0</v>
      </c>
      <c r="BD67" s="192">
        <v>0</v>
      </c>
      <c r="BE67" s="192">
        <v>0</v>
      </c>
      <c r="BF67" s="192">
        <v>20</v>
      </c>
      <c r="BG67" s="189" t="s">
        <v>1427</v>
      </c>
      <c r="BH67" s="189" t="s">
        <v>1427</v>
      </c>
      <c r="BI67" s="192">
        <v>416</v>
      </c>
      <c r="BJ67" s="189" t="s">
        <v>1435</v>
      </c>
      <c r="BK67" s="189" t="s">
        <v>1594</v>
      </c>
    </row>
    <row r="68" s="185" customFormat="1" ht="15" spans="1:63">
      <c r="A68" s="189">
        <v>64</v>
      </c>
      <c r="B68" s="189" t="s">
        <v>1425</v>
      </c>
      <c r="C68" s="189" t="s">
        <v>1426</v>
      </c>
      <c r="D68" s="189" t="s">
        <v>80</v>
      </c>
      <c r="E68" s="189" t="s">
        <v>1427</v>
      </c>
      <c r="F68" s="189" t="s">
        <v>84</v>
      </c>
      <c r="G68" s="189" t="s">
        <v>1486</v>
      </c>
      <c r="H68" s="189" t="s">
        <v>1510</v>
      </c>
      <c r="I68" s="189" t="s">
        <v>1595</v>
      </c>
      <c r="J68" s="189" t="s">
        <v>952</v>
      </c>
      <c r="K68" s="189"/>
      <c r="L68" s="189"/>
      <c r="M68" s="189"/>
      <c r="N68" s="189"/>
      <c r="O68" s="189" t="s">
        <v>423</v>
      </c>
      <c r="P68" s="192">
        <v>95.7125</v>
      </c>
      <c r="Q68" s="192">
        <v>80</v>
      </c>
      <c r="R68" s="192">
        <v>80</v>
      </c>
      <c r="S68" s="192">
        <v>0</v>
      </c>
      <c r="T68" s="192">
        <v>80</v>
      </c>
      <c r="U68" s="192">
        <v>80</v>
      </c>
      <c r="V68" s="192">
        <v>0</v>
      </c>
      <c r="W68" s="192">
        <v>0</v>
      </c>
      <c r="X68" s="192">
        <v>0</v>
      </c>
      <c r="Y68" s="192">
        <v>0</v>
      </c>
      <c r="Z68" s="189" t="s">
        <v>1471</v>
      </c>
      <c r="AA68" s="192">
        <v>2025</v>
      </c>
      <c r="AB68" s="189" t="s">
        <v>1432</v>
      </c>
      <c r="AC68" s="189" t="s">
        <v>1433</v>
      </c>
      <c r="AD68" s="189" t="s">
        <v>1433</v>
      </c>
      <c r="AE68" s="189" t="s">
        <v>1434</v>
      </c>
      <c r="AF68" s="189" t="s">
        <v>1433</v>
      </c>
      <c r="AG68" s="189" t="s">
        <v>782</v>
      </c>
      <c r="AH68" s="189" t="s">
        <v>782</v>
      </c>
      <c r="AI68" s="189" t="s">
        <v>1427</v>
      </c>
      <c r="AJ68" s="192">
        <v>20250228</v>
      </c>
      <c r="AK68" s="192">
        <v>20250415</v>
      </c>
      <c r="AL68" s="192">
        <v>20251231</v>
      </c>
      <c r="AM68" s="189" t="s">
        <v>1427</v>
      </c>
      <c r="AN68" s="189" t="s">
        <v>1427</v>
      </c>
      <c r="AO68" s="189" t="s">
        <v>1427</v>
      </c>
      <c r="AP68" s="189" t="s">
        <v>1427</v>
      </c>
      <c r="AQ68" s="189" t="s">
        <v>1427</v>
      </c>
      <c r="AR68" s="189" t="s">
        <v>1427</v>
      </c>
      <c r="AS68" s="189" t="s">
        <v>1427</v>
      </c>
      <c r="AT68" s="189" t="s">
        <v>1427</v>
      </c>
      <c r="AU68" s="189" t="s">
        <v>1427</v>
      </c>
      <c r="AV68" s="189" t="s">
        <v>1427</v>
      </c>
      <c r="AW68" s="189" t="s">
        <v>1427</v>
      </c>
      <c r="AX68" s="189" t="s">
        <v>1427</v>
      </c>
      <c r="AY68" s="189" t="s">
        <v>1427</v>
      </c>
      <c r="AZ68" s="189" t="s">
        <v>1427</v>
      </c>
      <c r="BA68" s="192">
        <v>0</v>
      </c>
      <c r="BB68" s="192">
        <v>0</v>
      </c>
      <c r="BC68" s="192">
        <v>0</v>
      </c>
      <c r="BD68" s="192">
        <v>0</v>
      </c>
      <c r="BE68" s="192">
        <v>0</v>
      </c>
      <c r="BF68" s="192">
        <v>80</v>
      </c>
      <c r="BG68" s="189" t="s">
        <v>1427</v>
      </c>
      <c r="BH68" s="189" t="s">
        <v>1427</v>
      </c>
      <c r="BI68" s="192">
        <v>416</v>
      </c>
      <c r="BJ68" s="189" t="s">
        <v>1435</v>
      </c>
      <c r="BK68" s="189" t="s">
        <v>1596</v>
      </c>
    </row>
    <row r="69" s="185" customFormat="1" ht="15" spans="1:63">
      <c r="A69" s="189">
        <v>65</v>
      </c>
      <c r="B69" s="189" t="s">
        <v>1425</v>
      </c>
      <c r="C69" s="189" t="s">
        <v>1426</v>
      </c>
      <c r="D69" s="189" t="s">
        <v>80</v>
      </c>
      <c r="E69" s="189" t="s">
        <v>1427</v>
      </c>
      <c r="F69" s="189" t="s">
        <v>84</v>
      </c>
      <c r="G69" s="189" t="s">
        <v>1486</v>
      </c>
      <c r="H69" s="189" t="s">
        <v>1510</v>
      </c>
      <c r="I69" s="189" t="s">
        <v>1597</v>
      </c>
      <c r="J69" s="189" t="s">
        <v>95</v>
      </c>
      <c r="K69" s="189"/>
      <c r="L69" s="189"/>
      <c r="M69" s="189"/>
      <c r="N69" s="189"/>
      <c r="O69" s="189" t="s">
        <v>94</v>
      </c>
      <c r="P69" s="192">
        <v>173.3218</v>
      </c>
      <c r="Q69" s="192">
        <v>60</v>
      </c>
      <c r="R69" s="192">
        <v>60</v>
      </c>
      <c r="S69" s="192">
        <v>0</v>
      </c>
      <c r="T69" s="192">
        <v>60</v>
      </c>
      <c r="U69" s="192">
        <v>0</v>
      </c>
      <c r="V69" s="192">
        <v>60</v>
      </c>
      <c r="W69" s="192">
        <v>0</v>
      </c>
      <c r="X69" s="192">
        <v>0</v>
      </c>
      <c r="Y69" s="192">
        <v>0</v>
      </c>
      <c r="Z69" s="189" t="s">
        <v>1471</v>
      </c>
      <c r="AA69" s="192">
        <v>2025</v>
      </c>
      <c r="AB69" s="189" t="s">
        <v>1432</v>
      </c>
      <c r="AC69" s="189" t="s">
        <v>1433</v>
      </c>
      <c r="AD69" s="189" t="s">
        <v>1433</v>
      </c>
      <c r="AE69" s="189" t="s">
        <v>1434</v>
      </c>
      <c r="AF69" s="189" t="s">
        <v>1433</v>
      </c>
      <c r="AG69" s="189" t="s">
        <v>88</v>
      </c>
      <c r="AH69" s="189" t="s">
        <v>88</v>
      </c>
      <c r="AI69" s="189" t="s">
        <v>1427</v>
      </c>
      <c r="AJ69" s="192">
        <v>20250228</v>
      </c>
      <c r="AK69" s="192">
        <v>20250415</v>
      </c>
      <c r="AL69" s="192">
        <v>20251231</v>
      </c>
      <c r="AM69" s="189" t="s">
        <v>1427</v>
      </c>
      <c r="AN69" s="189" t="s">
        <v>1427</v>
      </c>
      <c r="AO69" s="189" t="s">
        <v>1427</v>
      </c>
      <c r="AP69" s="189" t="s">
        <v>1427</v>
      </c>
      <c r="AQ69" s="189" t="s">
        <v>1427</v>
      </c>
      <c r="AR69" s="189" t="s">
        <v>1427</v>
      </c>
      <c r="AS69" s="189" t="s">
        <v>1427</v>
      </c>
      <c r="AT69" s="189" t="s">
        <v>1427</v>
      </c>
      <c r="AU69" s="189" t="s">
        <v>1427</v>
      </c>
      <c r="AV69" s="189" t="s">
        <v>1427</v>
      </c>
      <c r="AW69" s="189" t="s">
        <v>1427</v>
      </c>
      <c r="AX69" s="189" t="s">
        <v>1427</v>
      </c>
      <c r="AY69" s="189" t="s">
        <v>1427</v>
      </c>
      <c r="AZ69" s="189" t="s">
        <v>1427</v>
      </c>
      <c r="BA69" s="192">
        <v>0</v>
      </c>
      <c r="BB69" s="192">
        <v>0</v>
      </c>
      <c r="BC69" s="192">
        <v>0</v>
      </c>
      <c r="BD69" s="192">
        <v>0</v>
      </c>
      <c r="BE69" s="192">
        <v>0</v>
      </c>
      <c r="BF69" s="192">
        <v>60</v>
      </c>
      <c r="BG69" s="189" t="s">
        <v>1427</v>
      </c>
      <c r="BH69" s="189" t="s">
        <v>1427</v>
      </c>
      <c r="BI69" s="192">
        <v>434</v>
      </c>
      <c r="BJ69" s="189" t="s">
        <v>1435</v>
      </c>
      <c r="BK69" s="189" t="s">
        <v>1598</v>
      </c>
    </row>
    <row r="70" s="185" customFormat="1" ht="15" spans="1:63">
      <c r="A70" s="189">
        <v>66</v>
      </c>
      <c r="B70" s="189" t="s">
        <v>1425</v>
      </c>
      <c r="C70" s="189" t="s">
        <v>1426</v>
      </c>
      <c r="D70" s="189" t="s">
        <v>80</v>
      </c>
      <c r="E70" s="189" t="s">
        <v>1427</v>
      </c>
      <c r="F70" s="189" t="s">
        <v>84</v>
      </c>
      <c r="G70" s="189" t="s">
        <v>1486</v>
      </c>
      <c r="H70" s="189" t="s">
        <v>1510</v>
      </c>
      <c r="I70" s="189" t="s">
        <v>1599</v>
      </c>
      <c r="J70" s="189" t="s">
        <v>866</v>
      </c>
      <c r="K70" s="189"/>
      <c r="L70" s="189"/>
      <c r="M70" s="189"/>
      <c r="N70" s="189"/>
      <c r="O70" s="189" t="s">
        <v>133</v>
      </c>
      <c r="P70" s="192">
        <v>158.787005</v>
      </c>
      <c r="Q70" s="192">
        <v>95</v>
      </c>
      <c r="R70" s="192">
        <v>95</v>
      </c>
      <c r="S70" s="192">
        <v>0</v>
      </c>
      <c r="T70" s="192">
        <v>95</v>
      </c>
      <c r="U70" s="192">
        <v>95</v>
      </c>
      <c r="V70" s="192">
        <v>0</v>
      </c>
      <c r="W70" s="192">
        <v>0</v>
      </c>
      <c r="X70" s="192">
        <v>0</v>
      </c>
      <c r="Y70" s="192">
        <v>0</v>
      </c>
      <c r="Z70" s="189" t="s">
        <v>1471</v>
      </c>
      <c r="AA70" s="192">
        <v>2025</v>
      </c>
      <c r="AB70" s="189" t="s">
        <v>1432</v>
      </c>
      <c r="AC70" s="189" t="s">
        <v>1433</v>
      </c>
      <c r="AD70" s="189" t="s">
        <v>1433</v>
      </c>
      <c r="AE70" s="189" t="s">
        <v>1434</v>
      </c>
      <c r="AF70" s="189" t="s">
        <v>1433</v>
      </c>
      <c r="AG70" s="189" t="s">
        <v>782</v>
      </c>
      <c r="AH70" s="189" t="s">
        <v>782</v>
      </c>
      <c r="AI70" s="189" t="s">
        <v>1427</v>
      </c>
      <c r="AJ70" s="192">
        <v>20250228</v>
      </c>
      <c r="AK70" s="192">
        <v>20250415</v>
      </c>
      <c r="AL70" s="192">
        <v>20251231</v>
      </c>
      <c r="AM70" s="189" t="s">
        <v>1427</v>
      </c>
      <c r="AN70" s="189" t="s">
        <v>1427</v>
      </c>
      <c r="AO70" s="189" t="s">
        <v>1427</v>
      </c>
      <c r="AP70" s="189" t="s">
        <v>1427</v>
      </c>
      <c r="AQ70" s="189" t="s">
        <v>1427</v>
      </c>
      <c r="AR70" s="189" t="s">
        <v>1427</v>
      </c>
      <c r="AS70" s="189" t="s">
        <v>1427</v>
      </c>
      <c r="AT70" s="189" t="s">
        <v>1427</v>
      </c>
      <c r="AU70" s="189" t="s">
        <v>1427</v>
      </c>
      <c r="AV70" s="189" t="s">
        <v>1427</v>
      </c>
      <c r="AW70" s="189" t="s">
        <v>1427</v>
      </c>
      <c r="AX70" s="189" t="s">
        <v>1427</v>
      </c>
      <c r="AY70" s="189" t="s">
        <v>1427</v>
      </c>
      <c r="AZ70" s="189" t="s">
        <v>1427</v>
      </c>
      <c r="BA70" s="192">
        <v>0</v>
      </c>
      <c r="BB70" s="192">
        <v>0</v>
      </c>
      <c r="BC70" s="192">
        <v>0</v>
      </c>
      <c r="BD70" s="192">
        <v>0</v>
      </c>
      <c r="BE70" s="192">
        <v>0</v>
      </c>
      <c r="BF70" s="192">
        <v>95</v>
      </c>
      <c r="BG70" s="189" t="s">
        <v>1427</v>
      </c>
      <c r="BH70" s="189" t="s">
        <v>1427</v>
      </c>
      <c r="BI70" s="192">
        <v>412</v>
      </c>
      <c r="BJ70" s="189" t="s">
        <v>1435</v>
      </c>
      <c r="BK70" s="189" t="s">
        <v>1600</v>
      </c>
    </row>
    <row r="71" s="185" customFormat="1" ht="15" spans="1:63">
      <c r="A71" s="189">
        <v>67</v>
      </c>
      <c r="B71" s="189" t="s">
        <v>1425</v>
      </c>
      <c r="C71" s="189" t="s">
        <v>1426</v>
      </c>
      <c r="D71" s="189" t="s">
        <v>80</v>
      </c>
      <c r="E71" s="189" t="s">
        <v>1427</v>
      </c>
      <c r="F71" s="189" t="s">
        <v>84</v>
      </c>
      <c r="G71" s="189" t="s">
        <v>1486</v>
      </c>
      <c r="H71" s="189" t="s">
        <v>1510</v>
      </c>
      <c r="I71" s="189" t="s">
        <v>1601</v>
      </c>
      <c r="J71" s="189" t="s">
        <v>1602</v>
      </c>
      <c r="K71" s="189"/>
      <c r="L71" s="189"/>
      <c r="M71" s="189"/>
      <c r="N71" s="189"/>
      <c r="O71" s="189" t="s">
        <v>109</v>
      </c>
      <c r="P71" s="192">
        <v>180</v>
      </c>
      <c r="Q71" s="192">
        <v>0</v>
      </c>
      <c r="R71" s="192">
        <v>0</v>
      </c>
      <c r="S71" s="192">
        <v>0</v>
      </c>
      <c r="T71" s="192">
        <v>0</v>
      </c>
      <c r="U71" s="192">
        <v>0</v>
      </c>
      <c r="V71" s="192">
        <v>0</v>
      </c>
      <c r="W71" s="192">
        <v>0</v>
      </c>
      <c r="X71" s="192">
        <v>0</v>
      </c>
      <c r="Y71" s="192">
        <v>0</v>
      </c>
      <c r="Z71" s="189" t="s">
        <v>1448</v>
      </c>
      <c r="AA71" s="192">
        <v>2025</v>
      </c>
      <c r="AB71" s="189" t="s">
        <v>1433</v>
      </c>
      <c r="AC71" s="189" t="s">
        <v>1433</v>
      </c>
      <c r="AD71" s="189" t="s">
        <v>1433</v>
      </c>
      <c r="AE71" s="189" t="s">
        <v>1434</v>
      </c>
      <c r="AF71" s="189" t="s">
        <v>1433</v>
      </c>
      <c r="AG71" s="189" t="s">
        <v>782</v>
      </c>
      <c r="AH71" s="189" t="s">
        <v>1427</v>
      </c>
      <c r="AI71" s="189" t="s">
        <v>1427</v>
      </c>
      <c r="AJ71" s="189" t="s">
        <v>1427</v>
      </c>
      <c r="AK71" s="189" t="s">
        <v>1427</v>
      </c>
      <c r="AL71" s="189" t="s">
        <v>1427</v>
      </c>
      <c r="AM71" s="189" t="s">
        <v>1427</v>
      </c>
      <c r="AN71" s="189" t="s">
        <v>1427</v>
      </c>
      <c r="AO71" s="189" t="s">
        <v>1427</v>
      </c>
      <c r="AP71" s="189" t="s">
        <v>1427</v>
      </c>
      <c r="AQ71" s="189" t="s">
        <v>1427</v>
      </c>
      <c r="AR71" s="189" t="s">
        <v>1427</v>
      </c>
      <c r="AS71" s="189" t="s">
        <v>1427</v>
      </c>
      <c r="AT71" s="189" t="s">
        <v>1427</v>
      </c>
      <c r="AU71" s="189" t="s">
        <v>1427</v>
      </c>
      <c r="AV71" s="189" t="s">
        <v>1427</v>
      </c>
      <c r="AW71" s="189" t="s">
        <v>1427</v>
      </c>
      <c r="AX71" s="189" t="s">
        <v>1427</v>
      </c>
      <c r="AY71" s="189" t="s">
        <v>1427</v>
      </c>
      <c r="AZ71" s="189" t="s">
        <v>1427</v>
      </c>
      <c r="BA71" s="192">
        <v>0</v>
      </c>
      <c r="BB71" s="192">
        <v>0</v>
      </c>
      <c r="BC71" s="192">
        <v>0</v>
      </c>
      <c r="BD71" s="192">
        <v>0</v>
      </c>
      <c r="BE71" s="192">
        <v>0</v>
      </c>
      <c r="BF71" s="192">
        <v>0</v>
      </c>
      <c r="BG71" s="189" t="s">
        <v>1427</v>
      </c>
      <c r="BH71" s="189" t="s">
        <v>1427</v>
      </c>
      <c r="BI71" s="189" t="s">
        <v>1427</v>
      </c>
      <c r="BJ71" s="189" t="s">
        <v>1435</v>
      </c>
      <c r="BK71" s="189" t="s">
        <v>1603</v>
      </c>
    </row>
    <row r="72" s="185" customFormat="1" ht="15" spans="1:63">
      <c r="A72" s="189">
        <v>68</v>
      </c>
      <c r="B72" s="189" t="s">
        <v>1425</v>
      </c>
      <c r="C72" s="189" t="s">
        <v>1426</v>
      </c>
      <c r="D72" s="189" t="s">
        <v>80</v>
      </c>
      <c r="E72" s="189" t="s">
        <v>1427</v>
      </c>
      <c r="F72" s="189" t="s">
        <v>84</v>
      </c>
      <c r="G72" s="189" t="s">
        <v>1486</v>
      </c>
      <c r="H72" s="189" t="s">
        <v>1510</v>
      </c>
      <c r="I72" s="189" t="s">
        <v>1604</v>
      </c>
      <c r="J72" s="189" t="s">
        <v>871</v>
      </c>
      <c r="K72" s="189"/>
      <c r="L72" s="189"/>
      <c r="M72" s="189"/>
      <c r="N72" s="189"/>
      <c r="O72" s="189" t="s">
        <v>180</v>
      </c>
      <c r="P72" s="192">
        <v>124.3042</v>
      </c>
      <c r="Q72" s="192">
        <v>75</v>
      </c>
      <c r="R72" s="192">
        <v>75</v>
      </c>
      <c r="S72" s="192">
        <v>0</v>
      </c>
      <c r="T72" s="192">
        <v>75</v>
      </c>
      <c r="U72" s="192">
        <v>75</v>
      </c>
      <c r="V72" s="192">
        <v>0</v>
      </c>
      <c r="W72" s="192">
        <v>0</v>
      </c>
      <c r="X72" s="192">
        <v>0</v>
      </c>
      <c r="Y72" s="192">
        <v>0</v>
      </c>
      <c r="Z72" s="189" t="s">
        <v>1471</v>
      </c>
      <c r="AA72" s="192">
        <v>2025</v>
      </c>
      <c r="AB72" s="189" t="s">
        <v>1432</v>
      </c>
      <c r="AC72" s="189" t="s">
        <v>1433</v>
      </c>
      <c r="AD72" s="189" t="s">
        <v>1433</v>
      </c>
      <c r="AE72" s="189" t="s">
        <v>1434</v>
      </c>
      <c r="AF72" s="189" t="s">
        <v>1433</v>
      </c>
      <c r="AG72" s="189" t="s">
        <v>782</v>
      </c>
      <c r="AH72" s="189" t="s">
        <v>782</v>
      </c>
      <c r="AI72" s="189" t="s">
        <v>1427</v>
      </c>
      <c r="AJ72" s="192">
        <v>20250228</v>
      </c>
      <c r="AK72" s="192">
        <v>20250415</v>
      </c>
      <c r="AL72" s="192">
        <v>20251231</v>
      </c>
      <c r="AM72" s="189" t="s">
        <v>1427</v>
      </c>
      <c r="AN72" s="189" t="s">
        <v>1427</v>
      </c>
      <c r="AO72" s="189" t="s">
        <v>1427</v>
      </c>
      <c r="AP72" s="189" t="s">
        <v>1427</v>
      </c>
      <c r="AQ72" s="189" t="s">
        <v>1427</v>
      </c>
      <c r="AR72" s="189" t="s">
        <v>1427</v>
      </c>
      <c r="AS72" s="189" t="s">
        <v>1427</v>
      </c>
      <c r="AT72" s="189" t="s">
        <v>1427</v>
      </c>
      <c r="AU72" s="189" t="s">
        <v>1427</v>
      </c>
      <c r="AV72" s="189" t="s">
        <v>1427</v>
      </c>
      <c r="AW72" s="189" t="s">
        <v>1427</v>
      </c>
      <c r="AX72" s="189" t="s">
        <v>1427</v>
      </c>
      <c r="AY72" s="189" t="s">
        <v>1427</v>
      </c>
      <c r="AZ72" s="189" t="s">
        <v>1427</v>
      </c>
      <c r="BA72" s="192">
        <v>0</v>
      </c>
      <c r="BB72" s="192">
        <v>0</v>
      </c>
      <c r="BC72" s="192">
        <v>0</v>
      </c>
      <c r="BD72" s="192">
        <v>0</v>
      </c>
      <c r="BE72" s="192">
        <v>0</v>
      </c>
      <c r="BF72" s="192">
        <v>75</v>
      </c>
      <c r="BG72" s="189" t="s">
        <v>1427</v>
      </c>
      <c r="BH72" s="189" t="s">
        <v>1427</v>
      </c>
      <c r="BI72" s="192">
        <v>630</v>
      </c>
      <c r="BJ72" s="189" t="s">
        <v>1435</v>
      </c>
      <c r="BK72" s="189" t="s">
        <v>1605</v>
      </c>
    </row>
    <row r="73" s="185" customFormat="1" ht="15" spans="1:63">
      <c r="A73" s="189">
        <v>69</v>
      </c>
      <c r="B73" s="189" t="s">
        <v>1425</v>
      </c>
      <c r="C73" s="189" t="s">
        <v>1426</v>
      </c>
      <c r="D73" s="189" t="s">
        <v>80</v>
      </c>
      <c r="E73" s="189" t="s">
        <v>1427</v>
      </c>
      <c r="F73" s="189" t="s">
        <v>84</v>
      </c>
      <c r="G73" s="189" t="s">
        <v>1486</v>
      </c>
      <c r="H73" s="189" t="s">
        <v>1510</v>
      </c>
      <c r="I73" s="189" t="s">
        <v>1606</v>
      </c>
      <c r="J73" s="189" t="s">
        <v>885</v>
      </c>
      <c r="K73" s="189"/>
      <c r="L73" s="189"/>
      <c r="M73" s="189"/>
      <c r="N73" s="189"/>
      <c r="O73" s="189" t="s">
        <v>154</v>
      </c>
      <c r="P73" s="192">
        <v>332.1317</v>
      </c>
      <c r="Q73" s="192">
        <v>240</v>
      </c>
      <c r="R73" s="192">
        <v>240</v>
      </c>
      <c r="S73" s="192">
        <v>0</v>
      </c>
      <c r="T73" s="192">
        <v>240</v>
      </c>
      <c r="U73" s="192">
        <v>0</v>
      </c>
      <c r="V73" s="192">
        <v>240</v>
      </c>
      <c r="W73" s="192">
        <v>0</v>
      </c>
      <c r="X73" s="192">
        <v>0</v>
      </c>
      <c r="Y73" s="192">
        <v>0</v>
      </c>
      <c r="Z73" s="189" t="s">
        <v>1471</v>
      </c>
      <c r="AA73" s="192">
        <v>2025</v>
      </c>
      <c r="AB73" s="189" t="s">
        <v>1432</v>
      </c>
      <c r="AC73" s="189" t="s">
        <v>1433</v>
      </c>
      <c r="AD73" s="189" t="s">
        <v>1433</v>
      </c>
      <c r="AE73" s="189" t="s">
        <v>1434</v>
      </c>
      <c r="AF73" s="189" t="s">
        <v>1433</v>
      </c>
      <c r="AG73" s="189" t="s">
        <v>782</v>
      </c>
      <c r="AH73" s="189" t="s">
        <v>782</v>
      </c>
      <c r="AI73" s="189" t="s">
        <v>1427</v>
      </c>
      <c r="AJ73" s="192">
        <v>20250228</v>
      </c>
      <c r="AK73" s="192">
        <v>20250415</v>
      </c>
      <c r="AL73" s="192">
        <v>20251231</v>
      </c>
      <c r="AM73" s="189" t="s">
        <v>1427</v>
      </c>
      <c r="AN73" s="189" t="s">
        <v>1427</v>
      </c>
      <c r="AO73" s="189" t="s">
        <v>1427</v>
      </c>
      <c r="AP73" s="189" t="s">
        <v>1427</v>
      </c>
      <c r="AQ73" s="189" t="s">
        <v>1427</v>
      </c>
      <c r="AR73" s="189" t="s">
        <v>1427</v>
      </c>
      <c r="AS73" s="189" t="s">
        <v>1427</v>
      </c>
      <c r="AT73" s="189" t="s">
        <v>1427</v>
      </c>
      <c r="AU73" s="189" t="s">
        <v>1427</v>
      </c>
      <c r="AV73" s="189" t="s">
        <v>1427</v>
      </c>
      <c r="AW73" s="189" t="s">
        <v>1427</v>
      </c>
      <c r="AX73" s="189" t="s">
        <v>1427</v>
      </c>
      <c r="AY73" s="189" t="s">
        <v>1427</v>
      </c>
      <c r="AZ73" s="189" t="s">
        <v>1427</v>
      </c>
      <c r="BA73" s="192">
        <v>0</v>
      </c>
      <c r="BB73" s="192">
        <v>0</v>
      </c>
      <c r="BC73" s="192">
        <v>0</v>
      </c>
      <c r="BD73" s="192">
        <v>0</v>
      </c>
      <c r="BE73" s="192">
        <v>0</v>
      </c>
      <c r="BF73" s="192">
        <v>240</v>
      </c>
      <c r="BG73" s="189" t="s">
        <v>1427</v>
      </c>
      <c r="BH73" s="189" t="s">
        <v>1427</v>
      </c>
      <c r="BI73" s="192">
        <v>37598</v>
      </c>
      <c r="BJ73" s="189" t="s">
        <v>1435</v>
      </c>
      <c r="BK73" s="189" t="s">
        <v>1607</v>
      </c>
    </row>
    <row r="74" s="185" customFormat="1" ht="15" spans="1:63">
      <c r="A74" s="189">
        <v>70</v>
      </c>
      <c r="B74" s="189" t="s">
        <v>1425</v>
      </c>
      <c r="C74" s="189" t="s">
        <v>1426</v>
      </c>
      <c r="D74" s="189" t="s">
        <v>80</v>
      </c>
      <c r="E74" s="189" t="s">
        <v>1427</v>
      </c>
      <c r="F74" s="189" t="s">
        <v>84</v>
      </c>
      <c r="G74" s="189" t="s">
        <v>1486</v>
      </c>
      <c r="H74" s="189" t="s">
        <v>1510</v>
      </c>
      <c r="I74" s="189" t="s">
        <v>1608</v>
      </c>
      <c r="J74" s="189" t="s">
        <v>1609</v>
      </c>
      <c r="K74" s="189"/>
      <c r="L74" s="189"/>
      <c r="M74" s="189"/>
      <c r="N74" s="189"/>
      <c r="O74" s="189" t="s">
        <v>571</v>
      </c>
      <c r="P74" s="192">
        <v>75</v>
      </c>
      <c r="Q74" s="192">
        <v>0</v>
      </c>
      <c r="R74" s="192">
        <v>0</v>
      </c>
      <c r="S74" s="192">
        <v>0</v>
      </c>
      <c r="T74" s="192">
        <v>0</v>
      </c>
      <c r="U74" s="192">
        <v>0</v>
      </c>
      <c r="V74" s="192">
        <v>0</v>
      </c>
      <c r="W74" s="192">
        <v>0</v>
      </c>
      <c r="X74" s="192">
        <v>0</v>
      </c>
      <c r="Y74" s="192">
        <v>0</v>
      </c>
      <c r="Z74" s="189" t="s">
        <v>1448</v>
      </c>
      <c r="AA74" s="192">
        <v>2025</v>
      </c>
      <c r="AB74" s="189" t="s">
        <v>1433</v>
      </c>
      <c r="AC74" s="189" t="s">
        <v>1433</v>
      </c>
      <c r="AD74" s="189" t="s">
        <v>1433</v>
      </c>
      <c r="AE74" s="189" t="s">
        <v>1434</v>
      </c>
      <c r="AF74" s="189" t="s">
        <v>1433</v>
      </c>
      <c r="AG74" s="189" t="s">
        <v>680</v>
      </c>
      <c r="AH74" s="189" t="s">
        <v>1427</v>
      </c>
      <c r="AI74" s="189" t="s">
        <v>1427</v>
      </c>
      <c r="AJ74" s="189" t="s">
        <v>1427</v>
      </c>
      <c r="AK74" s="189" t="s">
        <v>1427</v>
      </c>
      <c r="AL74" s="189" t="s">
        <v>1427</v>
      </c>
      <c r="AM74" s="189" t="s">
        <v>1427</v>
      </c>
      <c r="AN74" s="189" t="s">
        <v>1427</v>
      </c>
      <c r="AO74" s="189" t="s">
        <v>1427</v>
      </c>
      <c r="AP74" s="189" t="s">
        <v>1427</v>
      </c>
      <c r="AQ74" s="189" t="s">
        <v>1427</v>
      </c>
      <c r="AR74" s="189" t="s">
        <v>1427</v>
      </c>
      <c r="AS74" s="189" t="s">
        <v>1427</v>
      </c>
      <c r="AT74" s="189" t="s">
        <v>1427</v>
      </c>
      <c r="AU74" s="189" t="s">
        <v>1427</v>
      </c>
      <c r="AV74" s="189" t="s">
        <v>1427</v>
      </c>
      <c r="AW74" s="189" t="s">
        <v>1427</v>
      </c>
      <c r="AX74" s="189" t="s">
        <v>1427</v>
      </c>
      <c r="AY74" s="189" t="s">
        <v>1427</v>
      </c>
      <c r="AZ74" s="189" t="s">
        <v>1427</v>
      </c>
      <c r="BA74" s="192">
        <v>0</v>
      </c>
      <c r="BB74" s="192">
        <v>0</v>
      </c>
      <c r="BC74" s="192">
        <v>0</v>
      </c>
      <c r="BD74" s="192">
        <v>0</v>
      </c>
      <c r="BE74" s="192">
        <v>0</v>
      </c>
      <c r="BF74" s="192">
        <v>0</v>
      </c>
      <c r="BG74" s="189" t="s">
        <v>1427</v>
      </c>
      <c r="BH74" s="189" t="s">
        <v>1427</v>
      </c>
      <c r="BI74" s="189" t="s">
        <v>1427</v>
      </c>
      <c r="BJ74" s="189" t="s">
        <v>1435</v>
      </c>
      <c r="BK74" s="189" t="s">
        <v>1610</v>
      </c>
    </row>
    <row r="75" s="185" customFormat="1" ht="15" spans="1:63">
      <c r="A75" s="189">
        <v>71</v>
      </c>
      <c r="B75" s="189" t="s">
        <v>1425</v>
      </c>
      <c r="C75" s="189" t="s">
        <v>1426</v>
      </c>
      <c r="D75" s="189" t="s">
        <v>80</v>
      </c>
      <c r="E75" s="189" t="s">
        <v>1427</v>
      </c>
      <c r="F75" s="189" t="s">
        <v>84</v>
      </c>
      <c r="G75" s="189" t="s">
        <v>1486</v>
      </c>
      <c r="H75" s="189" t="s">
        <v>1510</v>
      </c>
      <c r="I75" s="189" t="s">
        <v>1611</v>
      </c>
      <c r="J75" s="189" t="s">
        <v>1612</v>
      </c>
      <c r="K75" s="189"/>
      <c r="L75" s="189"/>
      <c r="M75" s="189"/>
      <c r="N75" s="189"/>
      <c r="O75" s="189" t="s">
        <v>876</v>
      </c>
      <c r="P75" s="192">
        <v>80</v>
      </c>
      <c r="Q75" s="192">
        <v>0</v>
      </c>
      <c r="R75" s="192">
        <v>0</v>
      </c>
      <c r="S75" s="192">
        <v>0</v>
      </c>
      <c r="T75" s="192">
        <v>0</v>
      </c>
      <c r="U75" s="192">
        <v>0</v>
      </c>
      <c r="V75" s="192">
        <v>0</v>
      </c>
      <c r="W75" s="192">
        <v>0</v>
      </c>
      <c r="X75" s="192">
        <v>0</v>
      </c>
      <c r="Y75" s="192">
        <v>0</v>
      </c>
      <c r="Z75" s="189" t="s">
        <v>1448</v>
      </c>
      <c r="AA75" s="192">
        <v>2025</v>
      </c>
      <c r="AB75" s="189" t="s">
        <v>1433</v>
      </c>
      <c r="AC75" s="189" t="s">
        <v>1433</v>
      </c>
      <c r="AD75" s="189" t="s">
        <v>1433</v>
      </c>
      <c r="AE75" s="189" t="s">
        <v>1434</v>
      </c>
      <c r="AF75" s="189" t="s">
        <v>1427</v>
      </c>
      <c r="AG75" s="189" t="s">
        <v>680</v>
      </c>
      <c r="AH75" s="189" t="s">
        <v>1427</v>
      </c>
      <c r="AI75" s="189" t="s">
        <v>1427</v>
      </c>
      <c r="AJ75" s="189" t="s">
        <v>1427</v>
      </c>
      <c r="AK75" s="189" t="s">
        <v>1427</v>
      </c>
      <c r="AL75" s="189" t="s">
        <v>1427</v>
      </c>
      <c r="AM75" s="189" t="s">
        <v>1427</v>
      </c>
      <c r="AN75" s="189" t="s">
        <v>1427</v>
      </c>
      <c r="AO75" s="189" t="s">
        <v>1427</v>
      </c>
      <c r="AP75" s="189" t="s">
        <v>1427</v>
      </c>
      <c r="AQ75" s="189" t="s">
        <v>1427</v>
      </c>
      <c r="AR75" s="189" t="s">
        <v>1427</v>
      </c>
      <c r="AS75" s="189" t="s">
        <v>1427</v>
      </c>
      <c r="AT75" s="189" t="s">
        <v>1427</v>
      </c>
      <c r="AU75" s="189" t="s">
        <v>1427</v>
      </c>
      <c r="AV75" s="189" t="s">
        <v>1427</v>
      </c>
      <c r="AW75" s="189" t="s">
        <v>1427</v>
      </c>
      <c r="AX75" s="189" t="s">
        <v>1427</v>
      </c>
      <c r="AY75" s="189" t="s">
        <v>1427</v>
      </c>
      <c r="AZ75" s="189" t="s">
        <v>1427</v>
      </c>
      <c r="BA75" s="192">
        <v>0</v>
      </c>
      <c r="BB75" s="192">
        <v>0</v>
      </c>
      <c r="BC75" s="192">
        <v>0</v>
      </c>
      <c r="BD75" s="192">
        <v>0</v>
      </c>
      <c r="BE75" s="192">
        <v>0</v>
      </c>
      <c r="BF75" s="192">
        <v>0</v>
      </c>
      <c r="BG75" s="189" t="s">
        <v>1427</v>
      </c>
      <c r="BH75" s="189" t="s">
        <v>1427</v>
      </c>
      <c r="BI75" s="189" t="s">
        <v>1427</v>
      </c>
      <c r="BJ75" s="189" t="s">
        <v>1435</v>
      </c>
      <c r="BK75" s="189" t="s">
        <v>1613</v>
      </c>
    </row>
    <row r="76" s="185" customFormat="1" ht="15" spans="1:63">
      <c r="A76" s="189">
        <v>72</v>
      </c>
      <c r="B76" s="189" t="s">
        <v>1425</v>
      </c>
      <c r="C76" s="189" t="s">
        <v>1426</v>
      </c>
      <c r="D76" s="189" t="s">
        <v>80</v>
      </c>
      <c r="E76" s="189" t="s">
        <v>1427</v>
      </c>
      <c r="F76" s="189" t="s">
        <v>84</v>
      </c>
      <c r="G76" s="189" t="s">
        <v>1486</v>
      </c>
      <c r="H76" s="189" t="s">
        <v>1510</v>
      </c>
      <c r="I76" s="189" t="s">
        <v>1614</v>
      </c>
      <c r="J76" s="189" t="s">
        <v>1615</v>
      </c>
      <c r="K76" s="189"/>
      <c r="L76" s="189"/>
      <c r="M76" s="189"/>
      <c r="N76" s="189"/>
      <c r="O76" s="189" t="s">
        <v>1616</v>
      </c>
      <c r="P76" s="192">
        <v>100</v>
      </c>
      <c r="Q76" s="192">
        <v>0</v>
      </c>
      <c r="R76" s="192">
        <v>0</v>
      </c>
      <c r="S76" s="192">
        <v>0</v>
      </c>
      <c r="T76" s="192">
        <v>0</v>
      </c>
      <c r="U76" s="192">
        <v>0</v>
      </c>
      <c r="V76" s="192">
        <v>0</v>
      </c>
      <c r="W76" s="192">
        <v>0</v>
      </c>
      <c r="X76" s="192">
        <v>0</v>
      </c>
      <c r="Y76" s="192">
        <v>0</v>
      </c>
      <c r="Z76" s="189" t="s">
        <v>1448</v>
      </c>
      <c r="AA76" s="192">
        <v>2025</v>
      </c>
      <c r="AB76" s="189" t="s">
        <v>1433</v>
      </c>
      <c r="AC76" s="189" t="s">
        <v>1433</v>
      </c>
      <c r="AD76" s="189" t="s">
        <v>1433</v>
      </c>
      <c r="AE76" s="189" t="s">
        <v>1434</v>
      </c>
      <c r="AF76" s="189" t="s">
        <v>1427</v>
      </c>
      <c r="AG76" s="189" t="s">
        <v>680</v>
      </c>
      <c r="AH76" s="189" t="s">
        <v>1427</v>
      </c>
      <c r="AI76" s="189" t="s">
        <v>1427</v>
      </c>
      <c r="AJ76" s="189" t="s">
        <v>1427</v>
      </c>
      <c r="AK76" s="189" t="s">
        <v>1427</v>
      </c>
      <c r="AL76" s="189" t="s">
        <v>1427</v>
      </c>
      <c r="AM76" s="189" t="s">
        <v>1427</v>
      </c>
      <c r="AN76" s="189" t="s">
        <v>1427</v>
      </c>
      <c r="AO76" s="189" t="s">
        <v>1427</v>
      </c>
      <c r="AP76" s="189" t="s">
        <v>1427</v>
      </c>
      <c r="AQ76" s="189" t="s">
        <v>1427</v>
      </c>
      <c r="AR76" s="189" t="s">
        <v>1427</v>
      </c>
      <c r="AS76" s="189" t="s">
        <v>1427</v>
      </c>
      <c r="AT76" s="189" t="s">
        <v>1427</v>
      </c>
      <c r="AU76" s="189" t="s">
        <v>1427</v>
      </c>
      <c r="AV76" s="189" t="s">
        <v>1427</v>
      </c>
      <c r="AW76" s="189" t="s">
        <v>1427</v>
      </c>
      <c r="AX76" s="189" t="s">
        <v>1427</v>
      </c>
      <c r="AY76" s="189" t="s">
        <v>1427</v>
      </c>
      <c r="AZ76" s="189" t="s">
        <v>1427</v>
      </c>
      <c r="BA76" s="192">
        <v>0</v>
      </c>
      <c r="BB76" s="192">
        <v>0</v>
      </c>
      <c r="BC76" s="192">
        <v>0</v>
      </c>
      <c r="BD76" s="192">
        <v>0</v>
      </c>
      <c r="BE76" s="192">
        <v>0</v>
      </c>
      <c r="BF76" s="192">
        <v>0</v>
      </c>
      <c r="BG76" s="189" t="s">
        <v>1427</v>
      </c>
      <c r="BH76" s="189" t="s">
        <v>1427</v>
      </c>
      <c r="BI76" s="189" t="s">
        <v>1427</v>
      </c>
      <c r="BJ76" s="189" t="s">
        <v>1435</v>
      </c>
      <c r="BK76" s="189" t="s">
        <v>1617</v>
      </c>
    </row>
    <row r="77" s="185" customFormat="1" ht="15" spans="1:63">
      <c r="A77" s="189">
        <v>73</v>
      </c>
      <c r="B77" s="189" t="s">
        <v>1425</v>
      </c>
      <c r="C77" s="189" t="s">
        <v>1426</v>
      </c>
      <c r="D77" s="189" t="s">
        <v>80</v>
      </c>
      <c r="E77" s="189" t="s">
        <v>1427</v>
      </c>
      <c r="F77" s="189" t="s">
        <v>84</v>
      </c>
      <c r="G77" s="189" t="s">
        <v>1486</v>
      </c>
      <c r="H77" s="189" t="s">
        <v>1510</v>
      </c>
      <c r="I77" s="189" t="s">
        <v>1618</v>
      </c>
      <c r="J77" s="189" t="s">
        <v>1619</v>
      </c>
      <c r="K77" s="189"/>
      <c r="L77" s="189"/>
      <c r="M77" s="189"/>
      <c r="N77" s="189"/>
      <c r="O77" s="189" t="s">
        <v>154</v>
      </c>
      <c r="P77" s="192">
        <v>35</v>
      </c>
      <c r="Q77" s="192">
        <v>0</v>
      </c>
      <c r="R77" s="192">
        <v>0</v>
      </c>
      <c r="S77" s="192">
        <v>0</v>
      </c>
      <c r="T77" s="192">
        <v>0</v>
      </c>
      <c r="U77" s="192">
        <v>0</v>
      </c>
      <c r="V77" s="192">
        <v>0</v>
      </c>
      <c r="W77" s="192">
        <v>0</v>
      </c>
      <c r="X77" s="192">
        <v>0</v>
      </c>
      <c r="Y77" s="192">
        <v>0</v>
      </c>
      <c r="Z77" s="189" t="s">
        <v>1448</v>
      </c>
      <c r="AA77" s="192">
        <v>2025</v>
      </c>
      <c r="AB77" s="189" t="s">
        <v>1433</v>
      </c>
      <c r="AC77" s="189" t="s">
        <v>1433</v>
      </c>
      <c r="AD77" s="189" t="s">
        <v>1433</v>
      </c>
      <c r="AE77" s="189" t="s">
        <v>1434</v>
      </c>
      <c r="AF77" s="189" t="s">
        <v>1427</v>
      </c>
      <c r="AG77" s="189" t="s">
        <v>680</v>
      </c>
      <c r="AH77" s="189" t="s">
        <v>1427</v>
      </c>
      <c r="AI77" s="189" t="s">
        <v>1427</v>
      </c>
      <c r="AJ77" s="189" t="s">
        <v>1427</v>
      </c>
      <c r="AK77" s="189" t="s">
        <v>1427</v>
      </c>
      <c r="AL77" s="189" t="s">
        <v>1427</v>
      </c>
      <c r="AM77" s="189" t="s">
        <v>1427</v>
      </c>
      <c r="AN77" s="189" t="s">
        <v>1427</v>
      </c>
      <c r="AO77" s="189" t="s">
        <v>1427</v>
      </c>
      <c r="AP77" s="189" t="s">
        <v>1427</v>
      </c>
      <c r="AQ77" s="189" t="s">
        <v>1427</v>
      </c>
      <c r="AR77" s="189" t="s">
        <v>1427</v>
      </c>
      <c r="AS77" s="189" t="s">
        <v>1427</v>
      </c>
      <c r="AT77" s="189" t="s">
        <v>1427</v>
      </c>
      <c r="AU77" s="189" t="s">
        <v>1427</v>
      </c>
      <c r="AV77" s="189" t="s">
        <v>1427</v>
      </c>
      <c r="AW77" s="189" t="s">
        <v>1427</v>
      </c>
      <c r="AX77" s="189" t="s">
        <v>1427</v>
      </c>
      <c r="AY77" s="189" t="s">
        <v>1427</v>
      </c>
      <c r="AZ77" s="189" t="s">
        <v>1427</v>
      </c>
      <c r="BA77" s="192">
        <v>0</v>
      </c>
      <c r="BB77" s="192">
        <v>0</v>
      </c>
      <c r="BC77" s="192">
        <v>0</v>
      </c>
      <c r="BD77" s="192">
        <v>0</v>
      </c>
      <c r="BE77" s="192">
        <v>0</v>
      </c>
      <c r="BF77" s="192">
        <v>0</v>
      </c>
      <c r="BG77" s="189" t="s">
        <v>1427</v>
      </c>
      <c r="BH77" s="189" t="s">
        <v>1427</v>
      </c>
      <c r="BI77" s="189" t="s">
        <v>1427</v>
      </c>
      <c r="BJ77" s="189" t="s">
        <v>1435</v>
      </c>
      <c r="BK77" s="189" t="s">
        <v>1620</v>
      </c>
    </row>
    <row r="78" s="185" customFormat="1" ht="15" spans="1:63">
      <c r="A78" s="189">
        <v>74</v>
      </c>
      <c r="B78" s="189" t="s">
        <v>1425</v>
      </c>
      <c r="C78" s="189" t="s">
        <v>1426</v>
      </c>
      <c r="D78" s="189" t="s">
        <v>80</v>
      </c>
      <c r="E78" s="189" t="s">
        <v>1427</v>
      </c>
      <c r="F78" s="189" t="s">
        <v>84</v>
      </c>
      <c r="G78" s="189" t="s">
        <v>1486</v>
      </c>
      <c r="H78" s="189" t="s">
        <v>1510</v>
      </c>
      <c r="I78" s="189" t="s">
        <v>1621</v>
      </c>
      <c r="J78" s="189" t="s">
        <v>924</v>
      </c>
      <c r="K78" s="189"/>
      <c r="L78" s="189"/>
      <c r="M78" s="189"/>
      <c r="N78" s="189"/>
      <c r="O78" s="189" t="s">
        <v>391</v>
      </c>
      <c r="P78" s="192">
        <v>217.6527</v>
      </c>
      <c r="Q78" s="192">
        <v>130</v>
      </c>
      <c r="R78" s="192">
        <v>130</v>
      </c>
      <c r="S78" s="192">
        <v>0</v>
      </c>
      <c r="T78" s="192">
        <v>130</v>
      </c>
      <c r="U78" s="192">
        <v>0</v>
      </c>
      <c r="V78" s="192">
        <v>130</v>
      </c>
      <c r="W78" s="192">
        <v>0</v>
      </c>
      <c r="X78" s="192">
        <v>0</v>
      </c>
      <c r="Y78" s="192">
        <v>0</v>
      </c>
      <c r="Z78" s="189" t="s">
        <v>1471</v>
      </c>
      <c r="AA78" s="192">
        <v>2025</v>
      </c>
      <c r="AB78" s="189" t="s">
        <v>1432</v>
      </c>
      <c r="AC78" s="189" t="s">
        <v>1433</v>
      </c>
      <c r="AD78" s="189" t="s">
        <v>1433</v>
      </c>
      <c r="AE78" s="189" t="s">
        <v>1434</v>
      </c>
      <c r="AF78" s="189" t="s">
        <v>1433</v>
      </c>
      <c r="AG78" s="189" t="s">
        <v>782</v>
      </c>
      <c r="AH78" s="189" t="s">
        <v>782</v>
      </c>
      <c r="AI78" s="189" t="s">
        <v>1427</v>
      </c>
      <c r="AJ78" s="192">
        <v>20250228</v>
      </c>
      <c r="AK78" s="192">
        <v>20250415</v>
      </c>
      <c r="AL78" s="192">
        <v>20251231</v>
      </c>
      <c r="AM78" s="189" t="s">
        <v>1427</v>
      </c>
      <c r="AN78" s="189" t="s">
        <v>1427</v>
      </c>
      <c r="AO78" s="189" t="s">
        <v>1427</v>
      </c>
      <c r="AP78" s="189" t="s">
        <v>1427</v>
      </c>
      <c r="AQ78" s="189" t="s">
        <v>1427</v>
      </c>
      <c r="AR78" s="189" t="s">
        <v>1427</v>
      </c>
      <c r="AS78" s="189" t="s">
        <v>1427</v>
      </c>
      <c r="AT78" s="189" t="s">
        <v>1427</v>
      </c>
      <c r="AU78" s="189" t="s">
        <v>1427</v>
      </c>
      <c r="AV78" s="189" t="s">
        <v>1427</v>
      </c>
      <c r="AW78" s="189" t="s">
        <v>1427</v>
      </c>
      <c r="AX78" s="189" t="s">
        <v>1427</v>
      </c>
      <c r="AY78" s="189" t="s">
        <v>1427</v>
      </c>
      <c r="AZ78" s="189" t="s">
        <v>1427</v>
      </c>
      <c r="BA78" s="192">
        <v>0</v>
      </c>
      <c r="BB78" s="192">
        <v>0</v>
      </c>
      <c r="BC78" s="192">
        <v>0</v>
      </c>
      <c r="BD78" s="192">
        <v>0</v>
      </c>
      <c r="BE78" s="192">
        <v>0</v>
      </c>
      <c r="BF78" s="192">
        <v>130</v>
      </c>
      <c r="BG78" s="189" t="s">
        <v>1427</v>
      </c>
      <c r="BH78" s="189" t="s">
        <v>1427</v>
      </c>
      <c r="BI78" s="192">
        <v>301</v>
      </c>
      <c r="BJ78" s="189" t="s">
        <v>1435</v>
      </c>
      <c r="BK78" s="189" t="s">
        <v>1622</v>
      </c>
    </row>
    <row r="79" s="185" customFormat="1" ht="15" spans="1:63">
      <c r="A79" s="189">
        <v>75</v>
      </c>
      <c r="B79" s="189" t="s">
        <v>1425</v>
      </c>
      <c r="C79" s="189" t="s">
        <v>1426</v>
      </c>
      <c r="D79" s="189" t="s">
        <v>80</v>
      </c>
      <c r="E79" s="189" t="s">
        <v>1427</v>
      </c>
      <c r="F79" s="189" t="s">
        <v>84</v>
      </c>
      <c r="G79" s="189" t="s">
        <v>1486</v>
      </c>
      <c r="H79" s="189" t="s">
        <v>1510</v>
      </c>
      <c r="I79" s="189" t="s">
        <v>1623</v>
      </c>
      <c r="J79" s="189" t="s">
        <v>1624</v>
      </c>
      <c r="K79" s="189"/>
      <c r="L79" s="189"/>
      <c r="M79" s="189"/>
      <c r="N79" s="189"/>
      <c r="O79" s="189" t="s">
        <v>391</v>
      </c>
      <c r="P79" s="192">
        <v>120</v>
      </c>
      <c r="Q79" s="192">
        <v>0</v>
      </c>
      <c r="R79" s="192">
        <v>0</v>
      </c>
      <c r="S79" s="192">
        <v>0</v>
      </c>
      <c r="T79" s="192">
        <v>0</v>
      </c>
      <c r="U79" s="192">
        <v>0</v>
      </c>
      <c r="V79" s="192">
        <v>0</v>
      </c>
      <c r="W79" s="192">
        <v>0</v>
      </c>
      <c r="X79" s="192">
        <v>0</v>
      </c>
      <c r="Y79" s="192">
        <v>0</v>
      </c>
      <c r="Z79" s="189" t="s">
        <v>1448</v>
      </c>
      <c r="AA79" s="192">
        <v>2025</v>
      </c>
      <c r="AB79" s="189" t="s">
        <v>1433</v>
      </c>
      <c r="AC79" s="189" t="s">
        <v>1433</v>
      </c>
      <c r="AD79" s="189" t="s">
        <v>1433</v>
      </c>
      <c r="AE79" s="189" t="s">
        <v>1434</v>
      </c>
      <c r="AF79" s="189" t="s">
        <v>1433</v>
      </c>
      <c r="AG79" s="189" t="s">
        <v>782</v>
      </c>
      <c r="AH79" s="189" t="s">
        <v>1427</v>
      </c>
      <c r="AI79" s="189" t="s">
        <v>1427</v>
      </c>
      <c r="AJ79" s="189" t="s">
        <v>1427</v>
      </c>
      <c r="AK79" s="189" t="s">
        <v>1427</v>
      </c>
      <c r="AL79" s="189" t="s">
        <v>1427</v>
      </c>
      <c r="AM79" s="189" t="s">
        <v>1427</v>
      </c>
      <c r="AN79" s="189" t="s">
        <v>1427</v>
      </c>
      <c r="AO79" s="189" t="s">
        <v>1427</v>
      </c>
      <c r="AP79" s="189" t="s">
        <v>1427</v>
      </c>
      <c r="AQ79" s="189" t="s">
        <v>1427</v>
      </c>
      <c r="AR79" s="189" t="s">
        <v>1427</v>
      </c>
      <c r="AS79" s="189" t="s">
        <v>1427</v>
      </c>
      <c r="AT79" s="189" t="s">
        <v>1427</v>
      </c>
      <c r="AU79" s="189" t="s">
        <v>1427</v>
      </c>
      <c r="AV79" s="189" t="s">
        <v>1427</v>
      </c>
      <c r="AW79" s="189" t="s">
        <v>1427</v>
      </c>
      <c r="AX79" s="189" t="s">
        <v>1427</v>
      </c>
      <c r="AY79" s="189" t="s">
        <v>1427</v>
      </c>
      <c r="AZ79" s="189" t="s">
        <v>1427</v>
      </c>
      <c r="BA79" s="192">
        <v>0</v>
      </c>
      <c r="BB79" s="192">
        <v>0</v>
      </c>
      <c r="BC79" s="192">
        <v>0</v>
      </c>
      <c r="BD79" s="192">
        <v>0</v>
      </c>
      <c r="BE79" s="192">
        <v>0</v>
      </c>
      <c r="BF79" s="192">
        <v>0</v>
      </c>
      <c r="BG79" s="189" t="s">
        <v>1427</v>
      </c>
      <c r="BH79" s="189" t="s">
        <v>1427</v>
      </c>
      <c r="BI79" s="189" t="s">
        <v>1427</v>
      </c>
      <c r="BJ79" s="189" t="s">
        <v>1435</v>
      </c>
      <c r="BK79" s="189" t="s">
        <v>1625</v>
      </c>
    </row>
    <row r="80" s="185" customFormat="1" ht="15" spans="1:63">
      <c r="A80" s="189">
        <v>76</v>
      </c>
      <c r="B80" s="189" t="s">
        <v>1425</v>
      </c>
      <c r="C80" s="189" t="s">
        <v>1426</v>
      </c>
      <c r="D80" s="189" t="s">
        <v>80</v>
      </c>
      <c r="E80" s="189" t="s">
        <v>1427</v>
      </c>
      <c r="F80" s="189" t="s">
        <v>84</v>
      </c>
      <c r="G80" s="189" t="s">
        <v>1486</v>
      </c>
      <c r="H80" s="189" t="s">
        <v>1510</v>
      </c>
      <c r="I80" s="189" t="s">
        <v>1626</v>
      </c>
      <c r="J80" s="189" t="s">
        <v>326</v>
      </c>
      <c r="K80" s="189"/>
      <c r="L80" s="189"/>
      <c r="M80" s="189"/>
      <c r="N80" s="189"/>
      <c r="O80" s="189" t="s">
        <v>325</v>
      </c>
      <c r="P80" s="192">
        <v>52</v>
      </c>
      <c r="Q80" s="192">
        <v>20</v>
      </c>
      <c r="R80" s="192">
        <v>20</v>
      </c>
      <c r="S80" s="192">
        <v>0</v>
      </c>
      <c r="T80" s="192">
        <v>20</v>
      </c>
      <c r="U80" s="192">
        <v>0</v>
      </c>
      <c r="V80" s="192">
        <v>20</v>
      </c>
      <c r="W80" s="192">
        <v>0</v>
      </c>
      <c r="X80" s="192">
        <v>0</v>
      </c>
      <c r="Y80" s="192">
        <v>0</v>
      </c>
      <c r="Z80" s="189" t="s">
        <v>1431</v>
      </c>
      <c r="AA80" s="192">
        <v>2025</v>
      </c>
      <c r="AB80" s="189" t="s">
        <v>1432</v>
      </c>
      <c r="AC80" s="189" t="s">
        <v>1433</v>
      </c>
      <c r="AD80" s="189" t="s">
        <v>1433</v>
      </c>
      <c r="AE80" s="189" t="s">
        <v>1434</v>
      </c>
      <c r="AF80" s="189" t="s">
        <v>1433</v>
      </c>
      <c r="AG80" s="189" t="s">
        <v>782</v>
      </c>
      <c r="AH80" s="189" t="s">
        <v>323</v>
      </c>
      <c r="AI80" s="189" t="s">
        <v>1427</v>
      </c>
      <c r="AJ80" s="192">
        <v>20250228</v>
      </c>
      <c r="AK80" s="192">
        <v>20250326</v>
      </c>
      <c r="AL80" s="192">
        <v>20251231</v>
      </c>
      <c r="AM80" s="192">
        <v>20250326</v>
      </c>
      <c r="AN80" s="192">
        <v>0</v>
      </c>
      <c r="AO80" s="189" t="s">
        <v>1432</v>
      </c>
      <c r="AP80" s="189" t="s">
        <v>1433</v>
      </c>
      <c r="AQ80" s="189" t="s">
        <v>1427</v>
      </c>
      <c r="AR80" s="189" t="s">
        <v>1427</v>
      </c>
      <c r="AS80" s="189" t="s">
        <v>1427</v>
      </c>
      <c r="AT80" s="189" t="s">
        <v>1427</v>
      </c>
      <c r="AU80" s="189" t="s">
        <v>1427</v>
      </c>
      <c r="AV80" s="189" t="s">
        <v>1427</v>
      </c>
      <c r="AW80" s="189" t="s">
        <v>1427</v>
      </c>
      <c r="AX80" s="189">
        <v>17.9886</v>
      </c>
      <c r="AY80" s="189">
        <v>0</v>
      </c>
      <c r="AZ80" s="189">
        <v>17.9886</v>
      </c>
      <c r="BA80" s="192">
        <v>0</v>
      </c>
      <c r="BB80" s="192">
        <v>17.9886</v>
      </c>
      <c r="BC80" s="192">
        <v>0</v>
      </c>
      <c r="BD80" s="192">
        <v>0</v>
      </c>
      <c r="BE80" s="192">
        <v>0</v>
      </c>
      <c r="BF80" s="192">
        <v>20</v>
      </c>
      <c r="BG80" s="189">
        <v>2.0114</v>
      </c>
      <c r="BH80" s="189" t="s">
        <v>1427</v>
      </c>
      <c r="BI80" s="192">
        <v>566</v>
      </c>
      <c r="BJ80" s="189" t="s">
        <v>1435</v>
      </c>
      <c r="BK80" s="189" t="s">
        <v>1627</v>
      </c>
    </row>
    <row r="81" s="185" customFormat="1" ht="15" spans="1:63">
      <c r="A81" s="189">
        <v>77</v>
      </c>
      <c r="B81" s="189" t="s">
        <v>1425</v>
      </c>
      <c r="C81" s="189" t="s">
        <v>1426</v>
      </c>
      <c r="D81" s="189" t="s">
        <v>80</v>
      </c>
      <c r="E81" s="189" t="s">
        <v>1427</v>
      </c>
      <c r="F81" s="189" t="s">
        <v>84</v>
      </c>
      <c r="G81" s="189" t="s">
        <v>1486</v>
      </c>
      <c r="H81" s="189" t="s">
        <v>1510</v>
      </c>
      <c r="I81" s="189" t="s">
        <v>1628</v>
      </c>
      <c r="J81" s="189" t="s">
        <v>1629</v>
      </c>
      <c r="K81" s="189"/>
      <c r="L81" s="189"/>
      <c r="M81" s="189"/>
      <c r="N81" s="189"/>
      <c r="O81" s="189" t="s">
        <v>345</v>
      </c>
      <c r="P81" s="192">
        <v>150</v>
      </c>
      <c r="Q81" s="192">
        <v>0</v>
      </c>
      <c r="R81" s="192">
        <v>0</v>
      </c>
      <c r="S81" s="192">
        <v>0</v>
      </c>
      <c r="T81" s="192">
        <v>0</v>
      </c>
      <c r="U81" s="192">
        <v>0</v>
      </c>
      <c r="V81" s="192">
        <v>0</v>
      </c>
      <c r="W81" s="192">
        <v>0</v>
      </c>
      <c r="X81" s="192">
        <v>0</v>
      </c>
      <c r="Y81" s="192">
        <v>0</v>
      </c>
      <c r="Z81" s="189" t="s">
        <v>1448</v>
      </c>
      <c r="AA81" s="192">
        <v>2025</v>
      </c>
      <c r="AB81" s="189" t="s">
        <v>1433</v>
      </c>
      <c r="AC81" s="189" t="s">
        <v>1433</v>
      </c>
      <c r="AD81" s="189" t="s">
        <v>1433</v>
      </c>
      <c r="AE81" s="189" t="s">
        <v>1434</v>
      </c>
      <c r="AF81" s="189" t="s">
        <v>1433</v>
      </c>
      <c r="AG81" s="189" t="s">
        <v>782</v>
      </c>
      <c r="AH81" s="189" t="s">
        <v>1427</v>
      </c>
      <c r="AI81" s="189" t="s">
        <v>1427</v>
      </c>
      <c r="AJ81" s="189" t="s">
        <v>1427</v>
      </c>
      <c r="AK81" s="189" t="s">
        <v>1427</v>
      </c>
      <c r="AL81" s="189" t="s">
        <v>1427</v>
      </c>
      <c r="AM81" s="189" t="s">
        <v>1427</v>
      </c>
      <c r="AN81" s="189" t="s">
        <v>1427</v>
      </c>
      <c r="AO81" s="189" t="s">
        <v>1427</v>
      </c>
      <c r="AP81" s="189" t="s">
        <v>1427</v>
      </c>
      <c r="AQ81" s="189" t="s">
        <v>1427</v>
      </c>
      <c r="AR81" s="189" t="s">
        <v>1427</v>
      </c>
      <c r="AS81" s="189" t="s">
        <v>1427</v>
      </c>
      <c r="AT81" s="189" t="s">
        <v>1427</v>
      </c>
      <c r="AU81" s="189" t="s">
        <v>1427</v>
      </c>
      <c r="AV81" s="189" t="s">
        <v>1427</v>
      </c>
      <c r="AW81" s="189" t="s">
        <v>1427</v>
      </c>
      <c r="AX81" s="189" t="s">
        <v>1427</v>
      </c>
      <c r="AY81" s="189" t="s">
        <v>1427</v>
      </c>
      <c r="AZ81" s="189" t="s">
        <v>1427</v>
      </c>
      <c r="BA81" s="192">
        <v>0</v>
      </c>
      <c r="BB81" s="192">
        <v>0</v>
      </c>
      <c r="BC81" s="192">
        <v>0</v>
      </c>
      <c r="BD81" s="192">
        <v>0</v>
      </c>
      <c r="BE81" s="192">
        <v>0</v>
      </c>
      <c r="BF81" s="192">
        <v>0</v>
      </c>
      <c r="BG81" s="189" t="s">
        <v>1427</v>
      </c>
      <c r="BH81" s="189" t="s">
        <v>1427</v>
      </c>
      <c r="BI81" s="189" t="s">
        <v>1427</v>
      </c>
      <c r="BJ81" s="189" t="s">
        <v>1435</v>
      </c>
      <c r="BK81" s="189" t="s">
        <v>1630</v>
      </c>
    </row>
    <row r="82" s="185" customFormat="1" ht="15" spans="1:63">
      <c r="A82" s="189">
        <v>78</v>
      </c>
      <c r="B82" s="189" t="s">
        <v>1425</v>
      </c>
      <c r="C82" s="189" t="s">
        <v>1426</v>
      </c>
      <c r="D82" s="189" t="s">
        <v>80</v>
      </c>
      <c r="E82" s="189" t="s">
        <v>1427</v>
      </c>
      <c r="F82" s="189" t="s">
        <v>84</v>
      </c>
      <c r="G82" s="189" t="s">
        <v>1486</v>
      </c>
      <c r="H82" s="189" t="s">
        <v>1510</v>
      </c>
      <c r="I82" s="189" t="s">
        <v>1631</v>
      </c>
      <c r="J82" s="189" t="s">
        <v>930</v>
      </c>
      <c r="K82" s="189"/>
      <c r="L82" s="189"/>
      <c r="M82" s="189"/>
      <c r="N82" s="189"/>
      <c r="O82" s="189" t="s">
        <v>929</v>
      </c>
      <c r="P82" s="192">
        <v>190.5717</v>
      </c>
      <c r="Q82" s="192">
        <v>115</v>
      </c>
      <c r="R82" s="192">
        <v>115</v>
      </c>
      <c r="S82" s="192">
        <v>0</v>
      </c>
      <c r="T82" s="192">
        <v>115</v>
      </c>
      <c r="U82" s="192">
        <v>0</v>
      </c>
      <c r="V82" s="192">
        <v>115</v>
      </c>
      <c r="W82" s="192">
        <v>0</v>
      </c>
      <c r="X82" s="192">
        <v>0</v>
      </c>
      <c r="Y82" s="192">
        <v>0</v>
      </c>
      <c r="Z82" s="189" t="s">
        <v>1471</v>
      </c>
      <c r="AA82" s="192">
        <v>2025</v>
      </c>
      <c r="AB82" s="189" t="s">
        <v>1432</v>
      </c>
      <c r="AC82" s="189" t="s">
        <v>1433</v>
      </c>
      <c r="AD82" s="189" t="s">
        <v>1433</v>
      </c>
      <c r="AE82" s="189" t="s">
        <v>1434</v>
      </c>
      <c r="AF82" s="189" t="s">
        <v>1433</v>
      </c>
      <c r="AG82" s="189" t="s">
        <v>782</v>
      </c>
      <c r="AH82" s="189" t="s">
        <v>782</v>
      </c>
      <c r="AI82" s="189" t="s">
        <v>1427</v>
      </c>
      <c r="AJ82" s="192">
        <v>20250228</v>
      </c>
      <c r="AK82" s="192">
        <v>20250415</v>
      </c>
      <c r="AL82" s="192">
        <v>20251231</v>
      </c>
      <c r="AM82" s="189" t="s">
        <v>1427</v>
      </c>
      <c r="AN82" s="189" t="s">
        <v>1427</v>
      </c>
      <c r="AO82" s="189" t="s">
        <v>1427</v>
      </c>
      <c r="AP82" s="189" t="s">
        <v>1427</v>
      </c>
      <c r="AQ82" s="189" t="s">
        <v>1427</v>
      </c>
      <c r="AR82" s="189" t="s">
        <v>1427</v>
      </c>
      <c r="AS82" s="189" t="s">
        <v>1427</v>
      </c>
      <c r="AT82" s="189" t="s">
        <v>1427</v>
      </c>
      <c r="AU82" s="189" t="s">
        <v>1427</v>
      </c>
      <c r="AV82" s="189" t="s">
        <v>1427</v>
      </c>
      <c r="AW82" s="189" t="s">
        <v>1427</v>
      </c>
      <c r="AX82" s="189" t="s">
        <v>1427</v>
      </c>
      <c r="AY82" s="189" t="s">
        <v>1427</v>
      </c>
      <c r="AZ82" s="189" t="s">
        <v>1427</v>
      </c>
      <c r="BA82" s="192">
        <v>0</v>
      </c>
      <c r="BB82" s="192">
        <v>0</v>
      </c>
      <c r="BC82" s="192">
        <v>0</v>
      </c>
      <c r="BD82" s="192">
        <v>0</v>
      </c>
      <c r="BE82" s="192">
        <v>0</v>
      </c>
      <c r="BF82" s="192">
        <v>115</v>
      </c>
      <c r="BG82" s="189" t="s">
        <v>1427</v>
      </c>
      <c r="BH82" s="189" t="s">
        <v>1427</v>
      </c>
      <c r="BI82" s="192">
        <v>1205</v>
      </c>
      <c r="BJ82" s="189" t="s">
        <v>1435</v>
      </c>
      <c r="BK82" s="189" t="s">
        <v>1632</v>
      </c>
    </row>
    <row r="83" s="185" customFormat="1" ht="15" spans="1:63">
      <c r="A83" s="189">
        <v>79</v>
      </c>
      <c r="B83" s="189" t="s">
        <v>1425</v>
      </c>
      <c r="C83" s="189" t="s">
        <v>1426</v>
      </c>
      <c r="D83" s="189" t="s">
        <v>80</v>
      </c>
      <c r="E83" s="189" t="s">
        <v>1427</v>
      </c>
      <c r="F83" s="189" t="s">
        <v>84</v>
      </c>
      <c r="G83" s="189" t="s">
        <v>1486</v>
      </c>
      <c r="H83" s="189" t="s">
        <v>1510</v>
      </c>
      <c r="I83" s="189" t="s">
        <v>1633</v>
      </c>
      <c r="J83" s="189" t="s">
        <v>1634</v>
      </c>
      <c r="K83" s="189"/>
      <c r="L83" s="189"/>
      <c r="M83" s="189"/>
      <c r="N83" s="189"/>
      <c r="O83" s="189" t="s">
        <v>1635</v>
      </c>
      <c r="P83" s="192">
        <v>126</v>
      </c>
      <c r="Q83" s="192">
        <v>0</v>
      </c>
      <c r="R83" s="192">
        <v>0</v>
      </c>
      <c r="S83" s="192">
        <v>0</v>
      </c>
      <c r="T83" s="192">
        <v>0</v>
      </c>
      <c r="U83" s="192">
        <v>0</v>
      </c>
      <c r="V83" s="192">
        <v>0</v>
      </c>
      <c r="W83" s="192">
        <v>0</v>
      </c>
      <c r="X83" s="192">
        <v>0</v>
      </c>
      <c r="Y83" s="192">
        <v>0</v>
      </c>
      <c r="Z83" s="189" t="s">
        <v>1448</v>
      </c>
      <c r="AA83" s="192">
        <v>2025</v>
      </c>
      <c r="AB83" s="189" t="s">
        <v>1433</v>
      </c>
      <c r="AC83" s="189" t="s">
        <v>1433</v>
      </c>
      <c r="AD83" s="189" t="s">
        <v>1433</v>
      </c>
      <c r="AE83" s="189" t="s">
        <v>1434</v>
      </c>
      <c r="AF83" s="189" t="s">
        <v>1433</v>
      </c>
      <c r="AG83" s="189" t="s">
        <v>782</v>
      </c>
      <c r="AH83" s="189" t="s">
        <v>1427</v>
      </c>
      <c r="AI83" s="189" t="s">
        <v>1427</v>
      </c>
      <c r="AJ83" s="189" t="s">
        <v>1427</v>
      </c>
      <c r="AK83" s="189" t="s">
        <v>1427</v>
      </c>
      <c r="AL83" s="189" t="s">
        <v>1427</v>
      </c>
      <c r="AM83" s="189" t="s">
        <v>1427</v>
      </c>
      <c r="AN83" s="189" t="s">
        <v>1427</v>
      </c>
      <c r="AO83" s="189" t="s">
        <v>1427</v>
      </c>
      <c r="AP83" s="189" t="s">
        <v>1427</v>
      </c>
      <c r="AQ83" s="189" t="s">
        <v>1427</v>
      </c>
      <c r="AR83" s="189" t="s">
        <v>1427</v>
      </c>
      <c r="AS83" s="189" t="s">
        <v>1427</v>
      </c>
      <c r="AT83" s="189" t="s">
        <v>1427</v>
      </c>
      <c r="AU83" s="189" t="s">
        <v>1427</v>
      </c>
      <c r="AV83" s="189" t="s">
        <v>1427</v>
      </c>
      <c r="AW83" s="189" t="s">
        <v>1427</v>
      </c>
      <c r="AX83" s="189" t="s">
        <v>1427</v>
      </c>
      <c r="AY83" s="189" t="s">
        <v>1427</v>
      </c>
      <c r="AZ83" s="189" t="s">
        <v>1427</v>
      </c>
      <c r="BA83" s="192">
        <v>0</v>
      </c>
      <c r="BB83" s="192">
        <v>0</v>
      </c>
      <c r="BC83" s="192">
        <v>0</v>
      </c>
      <c r="BD83" s="192">
        <v>0</v>
      </c>
      <c r="BE83" s="192">
        <v>0</v>
      </c>
      <c r="BF83" s="192">
        <v>0</v>
      </c>
      <c r="BG83" s="189" t="s">
        <v>1427</v>
      </c>
      <c r="BH83" s="189" t="s">
        <v>1427</v>
      </c>
      <c r="BI83" s="189" t="s">
        <v>1427</v>
      </c>
      <c r="BJ83" s="189" t="s">
        <v>1435</v>
      </c>
      <c r="BK83" s="189" t="s">
        <v>1636</v>
      </c>
    </row>
    <row r="84" s="185" customFormat="1" ht="15" spans="1:63">
      <c r="A84" s="189">
        <v>80</v>
      </c>
      <c r="B84" s="189" t="s">
        <v>1425</v>
      </c>
      <c r="C84" s="189" t="s">
        <v>1426</v>
      </c>
      <c r="D84" s="189" t="s">
        <v>80</v>
      </c>
      <c r="E84" s="189" t="s">
        <v>1427</v>
      </c>
      <c r="F84" s="189" t="s">
        <v>84</v>
      </c>
      <c r="G84" s="189" t="s">
        <v>1486</v>
      </c>
      <c r="H84" s="189" t="s">
        <v>1510</v>
      </c>
      <c r="I84" s="189" t="s">
        <v>1637</v>
      </c>
      <c r="J84" s="189" t="s">
        <v>968</v>
      </c>
      <c r="K84" s="189"/>
      <c r="L84" s="189"/>
      <c r="M84" s="189"/>
      <c r="N84" s="189"/>
      <c r="O84" s="189" t="s">
        <v>538</v>
      </c>
      <c r="P84" s="192">
        <v>185.312459</v>
      </c>
      <c r="Q84" s="192">
        <v>110</v>
      </c>
      <c r="R84" s="192">
        <v>110</v>
      </c>
      <c r="S84" s="192">
        <v>0</v>
      </c>
      <c r="T84" s="192">
        <v>110</v>
      </c>
      <c r="U84" s="192">
        <v>0</v>
      </c>
      <c r="V84" s="192">
        <v>110</v>
      </c>
      <c r="W84" s="192">
        <v>0</v>
      </c>
      <c r="X84" s="192">
        <v>0</v>
      </c>
      <c r="Y84" s="192">
        <v>0</v>
      </c>
      <c r="Z84" s="189" t="s">
        <v>1471</v>
      </c>
      <c r="AA84" s="192">
        <v>2025</v>
      </c>
      <c r="AB84" s="189" t="s">
        <v>1432</v>
      </c>
      <c r="AC84" s="189" t="s">
        <v>1433</v>
      </c>
      <c r="AD84" s="189" t="s">
        <v>1433</v>
      </c>
      <c r="AE84" s="189" t="s">
        <v>1457</v>
      </c>
      <c r="AF84" s="189" t="s">
        <v>1433</v>
      </c>
      <c r="AG84" s="189" t="s">
        <v>782</v>
      </c>
      <c r="AH84" s="189" t="s">
        <v>782</v>
      </c>
      <c r="AI84" s="189" t="s">
        <v>1427</v>
      </c>
      <c r="AJ84" s="192">
        <v>20250228</v>
      </c>
      <c r="AK84" s="192">
        <v>20250415</v>
      </c>
      <c r="AL84" s="192">
        <v>20251231</v>
      </c>
      <c r="AM84" s="189" t="s">
        <v>1427</v>
      </c>
      <c r="AN84" s="189" t="s">
        <v>1427</v>
      </c>
      <c r="AO84" s="189" t="s">
        <v>1427</v>
      </c>
      <c r="AP84" s="189" t="s">
        <v>1427</v>
      </c>
      <c r="AQ84" s="189" t="s">
        <v>1427</v>
      </c>
      <c r="AR84" s="189" t="s">
        <v>1427</v>
      </c>
      <c r="AS84" s="189" t="s">
        <v>1427</v>
      </c>
      <c r="AT84" s="189" t="s">
        <v>1427</v>
      </c>
      <c r="AU84" s="189" t="s">
        <v>1427</v>
      </c>
      <c r="AV84" s="189" t="s">
        <v>1427</v>
      </c>
      <c r="AW84" s="189" t="s">
        <v>1427</v>
      </c>
      <c r="AX84" s="189" t="s">
        <v>1427</v>
      </c>
      <c r="AY84" s="189" t="s">
        <v>1427</v>
      </c>
      <c r="AZ84" s="189" t="s">
        <v>1427</v>
      </c>
      <c r="BA84" s="192">
        <v>0</v>
      </c>
      <c r="BB84" s="192">
        <v>0</v>
      </c>
      <c r="BC84" s="192">
        <v>0</v>
      </c>
      <c r="BD84" s="192">
        <v>0</v>
      </c>
      <c r="BE84" s="192">
        <v>0</v>
      </c>
      <c r="BF84" s="192">
        <v>110</v>
      </c>
      <c r="BG84" s="189" t="s">
        <v>1427</v>
      </c>
      <c r="BH84" s="189" t="s">
        <v>1427</v>
      </c>
      <c r="BI84" s="192">
        <v>236</v>
      </c>
      <c r="BJ84" s="189" t="s">
        <v>1435</v>
      </c>
      <c r="BK84" s="189" t="s">
        <v>1638</v>
      </c>
    </row>
    <row r="85" s="185" customFormat="1" ht="15" spans="1:63">
      <c r="A85" s="189">
        <v>81</v>
      </c>
      <c r="B85" s="189" t="s">
        <v>1425</v>
      </c>
      <c r="C85" s="189" t="s">
        <v>1426</v>
      </c>
      <c r="D85" s="189" t="s">
        <v>80</v>
      </c>
      <c r="E85" s="189" t="s">
        <v>1427</v>
      </c>
      <c r="F85" s="189" t="s">
        <v>84</v>
      </c>
      <c r="G85" s="189" t="s">
        <v>1486</v>
      </c>
      <c r="H85" s="189" t="s">
        <v>1510</v>
      </c>
      <c r="I85" s="189" t="s">
        <v>1639</v>
      </c>
      <c r="J85" s="189" t="s">
        <v>743</v>
      </c>
      <c r="K85" s="189"/>
      <c r="L85" s="189"/>
      <c r="M85" s="189"/>
      <c r="N85" s="189"/>
      <c r="O85" s="189" t="s">
        <v>742</v>
      </c>
      <c r="P85" s="192">
        <v>125</v>
      </c>
      <c r="Q85" s="192">
        <v>125</v>
      </c>
      <c r="R85" s="192">
        <v>125</v>
      </c>
      <c r="S85" s="192">
        <v>0</v>
      </c>
      <c r="T85" s="192">
        <v>125</v>
      </c>
      <c r="U85" s="192">
        <v>125</v>
      </c>
      <c r="V85" s="192">
        <v>0</v>
      </c>
      <c r="W85" s="192">
        <v>0</v>
      </c>
      <c r="X85" s="192">
        <v>0</v>
      </c>
      <c r="Y85" s="192">
        <v>0</v>
      </c>
      <c r="Z85" s="189" t="s">
        <v>1471</v>
      </c>
      <c r="AA85" s="192">
        <v>2025</v>
      </c>
      <c r="AB85" s="189" t="s">
        <v>1432</v>
      </c>
      <c r="AC85" s="189" t="s">
        <v>1433</v>
      </c>
      <c r="AD85" s="189" t="s">
        <v>1433</v>
      </c>
      <c r="AE85" s="189" t="s">
        <v>1640</v>
      </c>
      <c r="AF85" s="189" t="s">
        <v>1433</v>
      </c>
      <c r="AG85" s="189" t="s">
        <v>782</v>
      </c>
      <c r="AH85" s="189" t="s">
        <v>733</v>
      </c>
      <c r="AI85" s="189" t="s">
        <v>1427</v>
      </c>
      <c r="AJ85" s="192">
        <v>20250228</v>
      </c>
      <c r="AK85" s="192">
        <v>20250415</v>
      </c>
      <c r="AL85" s="192">
        <v>20251231</v>
      </c>
      <c r="AM85" s="189" t="s">
        <v>1427</v>
      </c>
      <c r="AN85" s="189" t="s">
        <v>1427</v>
      </c>
      <c r="AO85" s="189" t="s">
        <v>1427</v>
      </c>
      <c r="AP85" s="189" t="s">
        <v>1427</v>
      </c>
      <c r="AQ85" s="189" t="s">
        <v>1427</v>
      </c>
      <c r="AR85" s="189" t="s">
        <v>1427</v>
      </c>
      <c r="AS85" s="189" t="s">
        <v>1427</v>
      </c>
      <c r="AT85" s="189" t="s">
        <v>1427</v>
      </c>
      <c r="AU85" s="189" t="s">
        <v>1427</v>
      </c>
      <c r="AV85" s="189" t="s">
        <v>1427</v>
      </c>
      <c r="AW85" s="189" t="s">
        <v>1427</v>
      </c>
      <c r="AX85" s="189" t="s">
        <v>1427</v>
      </c>
      <c r="AY85" s="189" t="s">
        <v>1427</v>
      </c>
      <c r="AZ85" s="189" t="s">
        <v>1427</v>
      </c>
      <c r="BA85" s="192">
        <v>0</v>
      </c>
      <c r="BB85" s="192">
        <v>0</v>
      </c>
      <c r="BC85" s="192">
        <v>0</v>
      </c>
      <c r="BD85" s="192">
        <v>0</v>
      </c>
      <c r="BE85" s="192">
        <v>0</v>
      </c>
      <c r="BF85" s="192">
        <v>125</v>
      </c>
      <c r="BG85" s="189" t="s">
        <v>1427</v>
      </c>
      <c r="BH85" s="189" t="s">
        <v>1427</v>
      </c>
      <c r="BI85" s="192">
        <v>1698</v>
      </c>
      <c r="BJ85" s="189" t="s">
        <v>1435</v>
      </c>
      <c r="BK85" s="189" t="s">
        <v>1641</v>
      </c>
    </row>
    <row r="86" s="185" customFormat="1" ht="15" spans="1:63">
      <c r="A86" s="189">
        <v>82</v>
      </c>
      <c r="B86" s="189" t="s">
        <v>1425</v>
      </c>
      <c r="C86" s="189" t="s">
        <v>1426</v>
      </c>
      <c r="D86" s="189" t="s">
        <v>80</v>
      </c>
      <c r="E86" s="189" t="s">
        <v>1427</v>
      </c>
      <c r="F86" s="189" t="s">
        <v>84</v>
      </c>
      <c r="G86" s="189" t="s">
        <v>1486</v>
      </c>
      <c r="H86" s="189" t="s">
        <v>1510</v>
      </c>
      <c r="I86" s="189" t="s">
        <v>1642</v>
      </c>
      <c r="J86" s="189" t="s">
        <v>973</v>
      </c>
      <c r="K86" s="189"/>
      <c r="L86" s="189"/>
      <c r="M86" s="189"/>
      <c r="N86" s="189"/>
      <c r="O86" s="189" t="s">
        <v>742</v>
      </c>
      <c r="P86" s="192">
        <v>51.579477</v>
      </c>
      <c r="Q86" s="192">
        <v>51</v>
      </c>
      <c r="R86" s="192">
        <v>51</v>
      </c>
      <c r="S86" s="192">
        <v>0</v>
      </c>
      <c r="T86" s="192">
        <v>51</v>
      </c>
      <c r="U86" s="192">
        <v>51</v>
      </c>
      <c r="V86" s="192">
        <v>0</v>
      </c>
      <c r="W86" s="192">
        <v>0</v>
      </c>
      <c r="X86" s="192">
        <v>0</v>
      </c>
      <c r="Y86" s="192">
        <v>0</v>
      </c>
      <c r="Z86" s="189" t="s">
        <v>1471</v>
      </c>
      <c r="AA86" s="192">
        <v>2025</v>
      </c>
      <c r="AB86" s="189" t="s">
        <v>1432</v>
      </c>
      <c r="AC86" s="189" t="s">
        <v>1433</v>
      </c>
      <c r="AD86" s="189" t="s">
        <v>1433</v>
      </c>
      <c r="AE86" s="189" t="s">
        <v>1457</v>
      </c>
      <c r="AF86" s="189" t="s">
        <v>1433</v>
      </c>
      <c r="AG86" s="189" t="s">
        <v>782</v>
      </c>
      <c r="AH86" s="189" t="s">
        <v>782</v>
      </c>
      <c r="AI86" s="189" t="s">
        <v>1427</v>
      </c>
      <c r="AJ86" s="192">
        <v>20250228</v>
      </c>
      <c r="AK86" s="192">
        <v>20250415</v>
      </c>
      <c r="AL86" s="192">
        <v>20251231</v>
      </c>
      <c r="AM86" s="189" t="s">
        <v>1427</v>
      </c>
      <c r="AN86" s="189" t="s">
        <v>1427</v>
      </c>
      <c r="AO86" s="189" t="s">
        <v>1427</v>
      </c>
      <c r="AP86" s="189" t="s">
        <v>1427</v>
      </c>
      <c r="AQ86" s="189" t="s">
        <v>1427</v>
      </c>
      <c r="AR86" s="189" t="s">
        <v>1427</v>
      </c>
      <c r="AS86" s="189" t="s">
        <v>1427</v>
      </c>
      <c r="AT86" s="189" t="s">
        <v>1427</v>
      </c>
      <c r="AU86" s="189" t="s">
        <v>1427</v>
      </c>
      <c r="AV86" s="189" t="s">
        <v>1427</v>
      </c>
      <c r="AW86" s="189" t="s">
        <v>1427</v>
      </c>
      <c r="AX86" s="189" t="s">
        <v>1427</v>
      </c>
      <c r="AY86" s="189" t="s">
        <v>1427</v>
      </c>
      <c r="AZ86" s="189" t="s">
        <v>1427</v>
      </c>
      <c r="BA86" s="192">
        <v>0</v>
      </c>
      <c r="BB86" s="192">
        <v>0</v>
      </c>
      <c r="BC86" s="192">
        <v>0</v>
      </c>
      <c r="BD86" s="192">
        <v>0</v>
      </c>
      <c r="BE86" s="192">
        <v>0</v>
      </c>
      <c r="BF86" s="192">
        <v>51</v>
      </c>
      <c r="BG86" s="189" t="s">
        <v>1427</v>
      </c>
      <c r="BH86" s="189" t="s">
        <v>1427</v>
      </c>
      <c r="BI86" s="192">
        <v>796</v>
      </c>
      <c r="BJ86" s="189" t="s">
        <v>1435</v>
      </c>
      <c r="BK86" s="189" t="s">
        <v>1643</v>
      </c>
    </row>
    <row r="87" s="185" customFormat="1" ht="15" spans="1:63">
      <c r="A87" s="189">
        <v>83</v>
      </c>
      <c r="B87" s="189" t="s">
        <v>1425</v>
      </c>
      <c r="C87" s="189" t="s">
        <v>1426</v>
      </c>
      <c r="D87" s="189" t="s">
        <v>80</v>
      </c>
      <c r="E87" s="189" t="s">
        <v>1427</v>
      </c>
      <c r="F87" s="189" t="s">
        <v>84</v>
      </c>
      <c r="G87" s="189" t="s">
        <v>1486</v>
      </c>
      <c r="H87" s="189" t="s">
        <v>1510</v>
      </c>
      <c r="I87" s="189" t="s">
        <v>1644</v>
      </c>
      <c r="J87" s="189" t="s">
        <v>713</v>
      </c>
      <c r="K87" s="189"/>
      <c r="L87" s="189"/>
      <c r="M87" s="189"/>
      <c r="N87" s="189"/>
      <c r="O87" s="189" t="s">
        <v>512</v>
      </c>
      <c r="P87" s="192">
        <v>70.1291</v>
      </c>
      <c r="Q87" s="192">
        <v>60</v>
      </c>
      <c r="R87" s="192">
        <v>60</v>
      </c>
      <c r="S87" s="192">
        <v>0</v>
      </c>
      <c r="T87" s="192">
        <v>60</v>
      </c>
      <c r="U87" s="192">
        <v>0</v>
      </c>
      <c r="V87" s="192">
        <v>60</v>
      </c>
      <c r="W87" s="192">
        <v>0</v>
      </c>
      <c r="X87" s="192">
        <v>0</v>
      </c>
      <c r="Y87" s="192">
        <v>0</v>
      </c>
      <c r="Z87" s="189" t="s">
        <v>1471</v>
      </c>
      <c r="AA87" s="192">
        <v>2025</v>
      </c>
      <c r="AB87" s="189" t="s">
        <v>1432</v>
      </c>
      <c r="AC87" s="189" t="s">
        <v>1433</v>
      </c>
      <c r="AD87" s="189" t="s">
        <v>1433</v>
      </c>
      <c r="AE87" s="189" t="s">
        <v>1457</v>
      </c>
      <c r="AF87" s="189" t="s">
        <v>1433</v>
      </c>
      <c r="AG87" s="189" t="s">
        <v>680</v>
      </c>
      <c r="AH87" s="189" t="s">
        <v>680</v>
      </c>
      <c r="AI87" s="189" t="s">
        <v>1427</v>
      </c>
      <c r="AJ87" s="192">
        <v>20250228</v>
      </c>
      <c r="AK87" s="192">
        <v>20250415</v>
      </c>
      <c r="AL87" s="192">
        <v>20251231</v>
      </c>
      <c r="AM87" s="189" t="s">
        <v>1427</v>
      </c>
      <c r="AN87" s="189" t="s">
        <v>1427</v>
      </c>
      <c r="AO87" s="189" t="s">
        <v>1427</v>
      </c>
      <c r="AP87" s="189" t="s">
        <v>1427</v>
      </c>
      <c r="AQ87" s="189" t="s">
        <v>1427</v>
      </c>
      <c r="AR87" s="189" t="s">
        <v>1427</v>
      </c>
      <c r="AS87" s="189" t="s">
        <v>1427</v>
      </c>
      <c r="AT87" s="189" t="s">
        <v>1427</v>
      </c>
      <c r="AU87" s="189" t="s">
        <v>1427</v>
      </c>
      <c r="AV87" s="189" t="s">
        <v>1427</v>
      </c>
      <c r="AW87" s="189" t="s">
        <v>1427</v>
      </c>
      <c r="AX87" s="189" t="s">
        <v>1427</v>
      </c>
      <c r="AY87" s="189" t="s">
        <v>1427</v>
      </c>
      <c r="AZ87" s="189" t="s">
        <v>1427</v>
      </c>
      <c r="BA87" s="192">
        <v>0</v>
      </c>
      <c r="BB87" s="192">
        <v>0</v>
      </c>
      <c r="BC87" s="192">
        <v>0</v>
      </c>
      <c r="BD87" s="192">
        <v>0</v>
      </c>
      <c r="BE87" s="192">
        <v>0</v>
      </c>
      <c r="BF87" s="192">
        <v>60</v>
      </c>
      <c r="BG87" s="189" t="s">
        <v>1427</v>
      </c>
      <c r="BH87" s="189" t="s">
        <v>1427</v>
      </c>
      <c r="BI87" s="192">
        <v>280</v>
      </c>
      <c r="BJ87" s="189" t="s">
        <v>1435</v>
      </c>
      <c r="BK87" s="189" t="s">
        <v>1645</v>
      </c>
    </row>
    <row r="88" s="185" customFormat="1" ht="15" spans="1:63">
      <c r="A88" s="189">
        <v>84</v>
      </c>
      <c r="B88" s="189" t="s">
        <v>1425</v>
      </c>
      <c r="C88" s="189" t="s">
        <v>1426</v>
      </c>
      <c r="D88" s="189" t="s">
        <v>80</v>
      </c>
      <c r="E88" s="189" t="s">
        <v>1427</v>
      </c>
      <c r="F88" s="189" t="s">
        <v>84</v>
      </c>
      <c r="G88" s="189" t="s">
        <v>1486</v>
      </c>
      <c r="H88" s="189" t="s">
        <v>1510</v>
      </c>
      <c r="I88" s="189" t="s">
        <v>1646</v>
      </c>
      <c r="J88" s="189" t="s">
        <v>889</v>
      </c>
      <c r="K88" s="189"/>
      <c r="L88" s="189"/>
      <c r="M88" s="189"/>
      <c r="N88" s="189"/>
      <c r="O88" s="189" t="s">
        <v>220</v>
      </c>
      <c r="P88" s="192">
        <v>248.4222</v>
      </c>
      <c r="Q88" s="192">
        <v>150</v>
      </c>
      <c r="R88" s="192">
        <v>150</v>
      </c>
      <c r="S88" s="192">
        <v>0</v>
      </c>
      <c r="T88" s="192">
        <v>150</v>
      </c>
      <c r="U88" s="192">
        <v>83.9</v>
      </c>
      <c r="V88" s="192">
        <v>66.1</v>
      </c>
      <c r="W88" s="192">
        <v>0</v>
      </c>
      <c r="X88" s="192">
        <v>0</v>
      </c>
      <c r="Y88" s="192">
        <v>0</v>
      </c>
      <c r="Z88" s="189" t="s">
        <v>1471</v>
      </c>
      <c r="AA88" s="192">
        <v>2025</v>
      </c>
      <c r="AB88" s="189" t="s">
        <v>1432</v>
      </c>
      <c r="AC88" s="189" t="s">
        <v>1433</v>
      </c>
      <c r="AD88" s="189" t="s">
        <v>1433</v>
      </c>
      <c r="AE88" s="189" t="s">
        <v>1457</v>
      </c>
      <c r="AF88" s="189" t="s">
        <v>1433</v>
      </c>
      <c r="AG88" s="189" t="s">
        <v>782</v>
      </c>
      <c r="AH88" s="189" t="s">
        <v>782</v>
      </c>
      <c r="AI88" s="189" t="s">
        <v>1427</v>
      </c>
      <c r="AJ88" s="192">
        <v>20250228</v>
      </c>
      <c r="AK88" s="192">
        <v>20250415</v>
      </c>
      <c r="AL88" s="192">
        <v>20251231</v>
      </c>
      <c r="AM88" s="189" t="s">
        <v>1427</v>
      </c>
      <c r="AN88" s="189" t="s">
        <v>1427</v>
      </c>
      <c r="AO88" s="189" t="s">
        <v>1427</v>
      </c>
      <c r="AP88" s="189" t="s">
        <v>1427</v>
      </c>
      <c r="AQ88" s="189" t="s">
        <v>1427</v>
      </c>
      <c r="AR88" s="189" t="s">
        <v>1427</v>
      </c>
      <c r="AS88" s="189" t="s">
        <v>1427</v>
      </c>
      <c r="AT88" s="189" t="s">
        <v>1427</v>
      </c>
      <c r="AU88" s="189" t="s">
        <v>1427</v>
      </c>
      <c r="AV88" s="189" t="s">
        <v>1427</v>
      </c>
      <c r="AW88" s="189" t="s">
        <v>1427</v>
      </c>
      <c r="AX88" s="189" t="s">
        <v>1427</v>
      </c>
      <c r="AY88" s="189" t="s">
        <v>1427</v>
      </c>
      <c r="AZ88" s="189" t="s">
        <v>1427</v>
      </c>
      <c r="BA88" s="192">
        <v>0</v>
      </c>
      <c r="BB88" s="192">
        <v>0</v>
      </c>
      <c r="BC88" s="192">
        <v>0</v>
      </c>
      <c r="BD88" s="192">
        <v>0</v>
      </c>
      <c r="BE88" s="192">
        <v>0</v>
      </c>
      <c r="BF88" s="192">
        <v>150</v>
      </c>
      <c r="BG88" s="189" t="s">
        <v>1427</v>
      </c>
      <c r="BH88" s="189" t="s">
        <v>1427</v>
      </c>
      <c r="BI88" s="192">
        <v>153</v>
      </c>
      <c r="BJ88" s="189" t="s">
        <v>1435</v>
      </c>
      <c r="BK88" s="189" t="s">
        <v>1647</v>
      </c>
    </row>
    <row r="89" s="185" customFormat="1" ht="15" spans="1:63">
      <c r="A89" s="189">
        <v>85</v>
      </c>
      <c r="B89" s="189" t="s">
        <v>1425</v>
      </c>
      <c r="C89" s="189" t="s">
        <v>1426</v>
      </c>
      <c r="D89" s="189" t="s">
        <v>80</v>
      </c>
      <c r="E89" s="189" t="s">
        <v>1427</v>
      </c>
      <c r="F89" s="189" t="s">
        <v>84</v>
      </c>
      <c r="G89" s="189" t="s">
        <v>1486</v>
      </c>
      <c r="H89" s="189" t="s">
        <v>1510</v>
      </c>
      <c r="I89" s="189" t="s">
        <v>1648</v>
      </c>
      <c r="J89" s="189" t="s">
        <v>894</v>
      </c>
      <c r="K89" s="189"/>
      <c r="L89" s="189"/>
      <c r="M89" s="189"/>
      <c r="N89" s="189"/>
      <c r="O89" s="189" t="s">
        <v>220</v>
      </c>
      <c r="P89" s="192">
        <v>250.633682</v>
      </c>
      <c r="Q89" s="192">
        <v>150</v>
      </c>
      <c r="R89" s="192">
        <v>150</v>
      </c>
      <c r="S89" s="192">
        <v>0</v>
      </c>
      <c r="T89" s="192">
        <v>150</v>
      </c>
      <c r="U89" s="192">
        <v>0</v>
      </c>
      <c r="V89" s="192">
        <v>150</v>
      </c>
      <c r="W89" s="192">
        <v>0</v>
      </c>
      <c r="X89" s="192">
        <v>0</v>
      </c>
      <c r="Y89" s="192">
        <v>0</v>
      </c>
      <c r="Z89" s="189" t="s">
        <v>1471</v>
      </c>
      <c r="AA89" s="192">
        <v>2025</v>
      </c>
      <c r="AB89" s="189" t="s">
        <v>1432</v>
      </c>
      <c r="AC89" s="189" t="s">
        <v>1433</v>
      </c>
      <c r="AD89" s="189" t="s">
        <v>1433</v>
      </c>
      <c r="AE89" s="189" t="s">
        <v>1457</v>
      </c>
      <c r="AF89" s="189" t="s">
        <v>1433</v>
      </c>
      <c r="AG89" s="189" t="s">
        <v>782</v>
      </c>
      <c r="AH89" s="189" t="s">
        <v>782</v>
      </c>
      <c r="AI89" s="189" t="s">
        <v>1427</v>
      </c>
      <c r="AJ89" s="192">
        <v>20250228</v>
      </c>
      <c r="AK89" s="192">
        <v>20250415</v>
      </c>
      <c r="AL89" s="192">
        <v>20251231</v>
      </c>
      <c r="AM89" s="189" t="s">
        <v>1427</v>
      </c>
      <c r="AN89" s="189" t="s">
        <v>1427</v>
      </c>
      <c r="AO89" s="189" t="s">
        <v>1427</v>
      </c>
      <c r="AP89" s="189" t="s">
        <v>1427</v>
      </c>
      <c r="AQ89" s="189" t="s">
        <v>1427</v>
      </c>
      <c r="AR89" s="189" t="s">
        <v>1427</v>
      </c>
      <c r="AS89" s="189" t="s">
        <v>1427</v>
      </c>
      <c r="AT89" s="189" t="s">
        <v>1427</v>
      </c>
      <c r="AU89" s="189" t="s">
        <v>1427</v>
      </c>
      <c r="AV89" s="189" t="s">
        <v>1427</v>
      </c>
      <c r="AW89" s="189" t="s">
        <v>1427</v>
      </c>
      <c r="AX89" s="189" t="s">
        <v>1427</v>
      </c>
      <c r="AY89" s="189" t="s">
        <v>1427</v>
      </c>
      <c r="AZ89" s="189" t="s">
        <v>1427</v>
      </c>
      <c r="BA89" s="192">
        <v>0</v>
      </c>
      <c r="BB89" s="192">
        <v>0</v>
      </c>
      <c r="BC89" s="192">
        <v>0</v>
      </c>
      <c r="BD89" s="192">
        <v>0</v>
      </c>
      <c r="BE89" s="192">
        <v>0</v>
      </c>
      <c r="BF89" s="192">
        <v>150</v>
      </c>
      <c r="BG89" s="189" t="s">
        <v>1427</v>
      </c>
      <c r="BH89" s="189" t="s">
        <v>1427</v>
      </c>
      <c r="BI89" s="192">
        <v>2013</v>
      </c>
      <c r="BJ89" s="189" t="s">
        <v>1435</v>
      </c>
      <c r="BK89" s="189" t="s">
        <v>1649</v>
      </c>
    </row>
    <row r="90" s="185" customFormat="1" ht="15" spans="1:63">
      <c r="A90" s="189">
        <v>86</v>
      </c>
      <c r="B90" s="189" t="s">
        <v>1425</v>
      </c>
      <c r="C90" s="189" t="s">
        <v>1426</v>
      </c>
      <c r="D90" s="189" t="s">
        <v>80</v>
      </c>
      <c r="E90" s="189" t="s">
        <v>1427</v>
      </c>
      <c r="F90" s="189" t="s">
        <v>84</v>
      </c>
      <c r="G90" s="189" t="s">
        <v>1486</v>
      </c>
      <c r="H90" s="189" t="s">
        <v>1510</v>
      </c>
      <c r="I90" s="189" t="s">
        <v>1650</v>
      </c>
      <c r="J90" s="189" t="s">
        <v>199</v>
      </c>
      <c r="K90" s="189"/>
      <c r="L90" s="189"/>
      <c r="M90" s="189"/>
      <c r="N90" s="189"/>
      <c r="O90" s="189" t="s">
        <v>198</v>
      </c>
      <c r="P90" s="192">
        <v>210</v>
      </c>
      <c r="Q90" s="192">
        <v>128.4</v>
      </c>
      <c r="R90" s="192">
        <v>128.4</v>
      </c>
      <c r="S90" s="192">
        <v>0</v>
      </c>
      <c r="T90" s="192">
        <v>128.4</v>
      </c>
      <c r="U90" s="192">
        <v>0</v>
      </c>
      <c r="V90" s="192">
        <v>128.4</v>
      </c>
      <c r="W90" s="192">
        <v>0</v>
      </c>
      <c r="X90" s="192">
        <v>0</v>
      </c>
      <c r="Y90" s="192">
        <v>0</v>
      </c>
      <c r="Z90" s="189" t="s">
        <v>1471</v>
      </c>
      <c r="AA90" s="192">
        <v>2025</v>
      </c>
      <c r="AB90" s="189" t="s">
        <v>1432</v>
      </c>
      <c r="AC90" s="189" t="s">
        <v>1433</v>
      </c>
      <c r="AD90" s="189" t="s">
        <v>1433</v>
      </c>
      <c r="AE90" s="189" t="s">
        <v>1457</v>
      </c>
      <c r="AF90" s="189" t="s">
        <v>1433</v>
      </c>
      <c r="AG90" s="189" t="s">
        <v>782</v>
      </c>
      <c r="AH90" s="189" t="s">
        <v>196</v>
      </c>
      <c r="AI90" s="189" t="s">
        <v>1427</v>
      </c>
      <c r="AJ90" s="192">
        <v>20250228</v>
      </c>
      <c r="AK90" s="192">
        <v>20250415</v>
      </c>
      <c r="AL90" s="192">
        <v>20251231</v>
      </c>
      <c r="AM90" s="189" t="s">
        <v>1427</v>
      </c>
      <c r="AN90" s="189" t="s">
        <v>1427</v>
      </c>
      <c r="AO90" s="189" t="s">
        <v>1427</v>
      </c>
      <c r="AP90" s="189" t="s">
        <v>1427</v>
      </c>
      <c r="AQ90" s="189" t="s">
        <v>1427</v>
      </c>
      <c r="AR90" s="189" t="s">
        <v>1427</v>
      </c>
      <c r="AS90" s="189" t="s">
        <v>1427</v>
      </c>
      <c r="AT90" s="189" t="s">
        <v>1427</v>
      </c>
      <c r="AU90" s="189" t="s">
        <v>1427</v>
      </c>
      <c r="AV90" s="189" t="s">
        <v>1427</v>
      </c>
      <c r="AW90" s="189" t="s">
        <v>1427</v>
      </c>
      <c r="AX90" s="189" t="s">
        <v>1427</v>
      </c>
      <c r="AY90" s="189" t="s">
        <v>1427</v>
      </c>
      <c r="AZ90" s="189" t="s">
        <v>1427</v>
      </c>
      <c r="BA90" s="192">
        <v>0</v>
      </c>
      <c r="BB90" s="192">
        <v>0</v>
      </c>
      <c r="BC90" s="192">
        <v>0</v>
      </c>
      <c r="BD90" s="192">
        <v>0</v>
      </c>
      <c r="BE90" s="192">
        <v>0</v>
      </c>
      <c r="BF90" s="192">
        <v>128.4</v>
      </c>
      <c r="BG90" s="189" t="s">
        <v>1427</v>
      </c>
      <c r="BH90" s="189" t="s">
        <v>1427</v>
      </c>
      <c r="BI90" s="192">
        <v>620</v>
      </c>
      <c r="BJ90" s="189" t="s">
        <v>1435</v>
      </c>
      <c r="BK90" s="189" t="s">
        <v>1651</v>
      </c>
    </row>
    <row r="91" s="185" customFormat="1" ht="15" spans="1:63">
      <c r="A91" s="189">
        <v>87</v>
      </c>
      <c r="B91" s="189" t="s">
        <v>1425</v>
      </c>
      <c r="C91" s="189" t="s">
        <v>1426</v>
      </c>
      <c r="D91" s="189" t="s">
        <v>80</v>
      </c>
      <c r="E91" s="189" t="s">
        <v>1427</v>
      </c>
      <c r="F91" s="189" t="s">
        <v>84</v>
      </c>
      <c r="G91" s="189" t="s">
        <v>1486</v>
      </c>
      <c r="H91" s="189" t="s">
        <v>1510</v>
      </c>
      <c r="I91" s="189" t="s">
        <v>1652</v>
      </c>
      <c r="J91" s="189" t="s">
        <v>899</v>
      </c>
      <c r="K91" s="189"/>
      <c r="L91" s="189"/>
      <c r="M91" s="189"/>
      <c r="N91" s="189"/>
      <c r="O91" s="189" t="s">
        <v>232</v>
      </c>
      <c r="P91" s="192">
        <v>158.5838</v>
      </c>
      <c r="Q91" s="192">
        <v>95</v>
      </c>
      <c r="R91" s="192">
        <v>95</v>
      </c>
      <c r="S91" s="192">
        <v>0</v>
      </c>
      <c r="T91" s="192">
        <v>95</v>
      </c>
      <c r="U91" s="192">
        <v>95</v>
      </c>
      <c r="V91" s="192">
        <v>0</v>
      </c>
      <c r="W91" s="192">
        <v>0</v>
      </c>
      <c r="X91" s="192">
        <v>0</v>
      </c>
      <c r="Y91" s="192">
        <v>0</v>
      </c>
      <c r="Z91" s="189" t="s">
        <v>1471</v>
      </c>
      <c r="AA91" s="192">
        <v>2025</v>
      </c>
      <c r="AB91" s="189" t="s">
        <v>1432</v>
      </c>
      <c r="AC91" s="189" t="s">
        <v>1433</v>
      </c>
      <c r="AD91" s="189" t="s">
        <v>1433</v>
      </c>
      <c r="AE91" s="189" t="s">
        <v>1457</v>
      </c>
      <c r="AF91" s="189" t="s">
        <v>1433</v>
      </c>
      <c r="AG91" s="189" t="s">
        <v>782</v>
      </c>
      <c r="AH91" s="189" t="s">
        <v>782</v>
      </c>
      <c r="AI91" s="189" t="s">
        <v>1427</v>
      </c>
      <c r="AJ91" s="192">
        <v>20250228</v>
      </c>
      <c r="AK91" s="192">
        <v>20250415</v>
      </c>
      <c r="AL91" s="192">
        <v>20251231</v>
      </c>
      <c r="AM91" s="189" t="s">
        <v>1427</v>
      </c>
      <c r="AN91" s="189" t="s">
        <v>1427</v>
      </c>
      <c r="AO91" s="189" t="s">
        <v>1427</v>
      </c>
      <c r="AP91" s="189" t="s">
        <v>1427</v>
      </c>
      <c r="AQ91" s="189" t="s">
        <v>1427</v>
      </c>
      <c r="AR91" s="189" t="s">
        <v>1427</v>
      </c>
      <c r="AS91" s="189" t="s">
        <v>1427</v>
      </c>
      <c r="AT91" s="189" t="s">
        <v>1427</v>
      </c>
      <c r="AU91" s="189" t="s">
        <v>1427</v>
      </c>
      <c r="AV91" s="189" t="s">
        <v>1427</v>
      </c>
      <c r="AW91" s="189" t="s">
        <v>1427</v>
      </c>
      <c r="AX91" s="189" t="s">
        <v>1427</v>
      </c>
      <c r="AY91" s="189" t="s">
        <v>1427</v>
      </c>
      <c r="AZ91" s="189" t="s">
        <v>1427</v>
      </c>
      <c r="BA91" s="192">
        <v>0</v>
      </c>
      <c r="BB91" s="192">
        <v>0</v>
      </c>
      <c r="BC91" s="192">
        <v>0</v>
      </c>
      <c r="BD91" s="192">
        <v>0</v>
      </c>
      <c r="BE91" s="192">
        <v>0</v>
      </c>
      <c r="BF91" s="192">
        <v>95</v>
      </c>
      <c r="BG91" s="189" t="s">
        <v>1427</v>
      </c>
      <c r="BH91" s="189" t="s">
        <v>1427</v>
      </c>
      <c r="BI91" s="192">
        <v>701</v>
      </c>
      <c r="BJ91" s="189" t="s">
        <v>1435</v>
      </c>
      <c r="BK91" s="189" t="s">
        <v>1653</v>
      </c>
    </row>
    <row r="92" s="185" customFormat="1" ht="15" spans="1:63">
      <c r="A92" s="189">
        <v>88</v>
      </c>
      <c r="B92" s="189" t="s">
        <v>1425</v>
      </c>
      <c r="C92" s="189" t="s">
        <v>1426</v>
      </c>
      <c r="D92" s="189" t="s">
        <v>80</v>
      </c>
      <c r="E92" s="189" t="s">
        <v>1427</v>
      </c>
      <c r="F92" s="189" t="s">
        <v>84</v>
      </c>
      <c r="G92" s="189" t="s">
        <v>1486</v>
      </c>
      <c r="H92" s="189" t="s">
        <v>1510</v>
      </c>
      <c r="I92" s="189" t="s">
        <v>1654</v>
      </c>
      <c r="J92" s="189" t="s">
        <v>909</v>
      </c>
      <c r="K92" s="189"/>
      <c r="L92" s="189"/>
      <c r="M92" s="189"/>
      <c r="N92" s="189"/>
      <c r="O92" s="189" t="s">
        <v>717</v>
      </c>
      <c r="P92" s="192">
        <v>99.1906</v>
      </c>
      <c r="Q92" s="192">
        <v>80</v>
      </c>
      <c r="R92" s="192">
        <v>80</v>
      </c>
      <c r="S92" s="192">
        <v>0</v>
      </c>
      <c r="T92" s="192">
        <v>80</v>
      </c>
      <c r="U92" s="192">
        <v>80</v>
      </c>
      <c r="V92" s="192">
        <v>0</v>
      </c>
      <c r="W92" s="192">
        <v>0</v>
      </c>
      <c r="X92" s="192">
        <v>0</v>
      </c>
      <c r="Y92" s="192">
        <v>0</v>
      </c>
      <c r="Z92" s="189" t="s">
        <v>1471</v>
      </c>
      <c r="AA92" s="192">
        <v>2025</v>
      </c>
      <c r="AB92" s="189" t="s">
        <v>1432</v>
      </c>
      <c r="AC92" s="189" t="s">
        <v>1433</v>
      </c>
      <c r="AD92" s="189" t="s">
        <v>1433</v>
      </c>
      <c r="AE92" s="189" t="s">
        <v>1457</v>
      </c>
      <c r="AF92" s="189" t="s">
        <v>1433</v>
      </c>
      <c r="AG92" s="189" t="s">
        <v>782</v>
      </c>
      <c r="AH92" s="189" t="s">
        <v>782</v>
      </c>
      <c r="AI92" s="189" t="s">
        <v>1427</v>
      </c>
      <c r="AJ92" s="192">
        <v>20250228</v>
      </c>
      <c r="AK92" s="192">
        <v>20250415</v>
      </c>
      <c r="AL92" s="192">
        <v>20251231</v>
      </c>
      <c r="AM92" s="189" t="s">
        <v>1427</v>
      </c>
      <c r="AN92" s="189" t="s">
        <v>1427</v>
      </c>
      <c r="AO92" s="189" t="s">
        <v>1427</v>
      </c>
      <c r="AP92" s="189" t="s">
        <v>1427</v>
      </c>
      <c r="AQ92" s="189" t="s">
        <v>1427</v>
      </c>
      <c r="AR92" s="189" t="s">
        <v>1427</v>
      </c>
      <c r="AS92" s="189" t="s">
        <v>1427</v>
      </c>
      <c r="AT92" s="189" t="s">
        <v>1427</v>
      </c>
      <c r="AU92" s="189" t="s">
        <v>1427</v>
      </c>
      <c r="AV92" s="189" t="s">
        <v>1427</v>
      </c>
      <c r="AW92" s="189" t="s">
        <v>1427</v>
      </c>
      <c r="AX92" s="189" t="s">
        <v>1427</v>
      </c>
      <c r="AY92" s="189" t="s">
        <v>1427</v>
      </c>
      <c r="AZ92" s="189" t="s">
        <v>1427</v>
      </c>
      <c r="BA92" s="192">
        <v>0</v>
      </c>
      <c r="BB92" s="192">
        <v>0</v>
      </c>
      <c r="BC92" s="192">
        <v>0</v>
      </c>
      <c r="BD92" s="192">
        <v>0</v>
      </c>
      <c r="BE92" s="192">
        <v>0</v>
      </c>
      <c r="BF92" s="192">
        <v>80</v>
      </c>
      <c r="BG92" s="189" t="s">
        <v>1427</v>
      </c>
      <c r="BH92" s="189" t="s">
        <v>1427</v>
      </c>
      <c r="BI92" s="192">
        <v>456</v>
      </c>
      <c r="BJ92" s="189" t="s">
        <v>1435</v>
      </c>
      <c r="BK92" s="189" t="s">
        <v>1655</v>
      </c>
    </row>
    <row r="93" s="185" customFormat="1" ht="15" spans="1:63">
      <c r="A93" s="189">
        <v>89</v>
      </c>
      <c r="B93" s="189" t="s">
        <v>1425</v>
      </c>
      <c r="C93" s="189" t="s">
        <v>1426</v>
      </c>
      <c r="D93" s="189" t="s">
        <v>80</v>
      </c>
      <c r="E93" s="189" t="s">
        <v>1427</v>
      </c>
      <c r="F93" s="189" t="s">
        <v>84</v>
      </c>
      <c r="G93" s="189" t="s">
        <v>1486</v>
      </c>
      <c r="H93" s="189" t="s">
        <v>1510</v>
      </c>
      <c r="I93" s="189" t="s">
        <v>1656</v>
      </c>
      <c r="J93" s="189" t="s">
        <v>1657</v>
      </c>
      <c r="K93" s="189"/>
      <c r="L93" s="189"/>
      <c r="M93" s="189"/>
      <c r="N93" s="189"/>
      <c r="O93" s="189" t="s">
        <v>717</v>
      </c>
      <c r="P93" s="192">
        <v>68</v>
      </c>
      <c r="Q93" s="192">
        <v>0</v>
      </c>
      <c r="R93" s="192">
        <v>0</v>
      </c>
      <c r="S93" s="192">
        <v>0</v>
      </c>
      <c r="T93" s="192">
        <v>0</v>
      </c>
      <c r="U93" s="192">
        <v>0</v>
      </c>
      <c r="V93" s="192">
        <v>0</v>
      </c>
      <c r="W93" s="192">
        <v>0</v>
      </c>
      <c r="X93" s="192">
        <v>0</v>
      </c>
      <c r="Y93" s="192">
        <v>0</v>
      </c>
      <c r="Z93" s="189" t="s">
        <v>1448</v>
      </c>
      <c r="AA93" s="192">
        <v>2025</v>
      </c>
      <c r="AB93" s="189" t="s">
        <v>1433</v>
      </c>
      <c r="AC93" s="189" t="s">
        <v>1433</v>
      </c>
      <c r="AD93" s="189" t="s">
        <v>1433</v>
      </c>
      <c r="AE93" s="189" t="s">
        <v>1457</v>
      </c>
      <c r="AF93" s="189" t="s">
        <v>1433</v>
      </c>
      <c r="AG93" s="189" t="s">
        <v>782</v>
      </c>
      <c r="AH93" s="189" t="s">
        <v>1427</v>
      </c>
      <c r="AI93" s="189" t="s">
        <v>1427</v>
      </c>
      <c r="AJ93" s="189" t="s">
        <v>1427</v>
      </c>
      <c r="AK93" s="189" t="s">
        <v>1427</v>
      </c>
      <c r="AL93" s="189" t="s">
        <v>1427</v>
      </c>
      <c r="AM93" s="189" t="s">
        <v>1427</v>
      </c>
      <c r="AN93" s="189" t="s">
        <v>1427</v>
      </c>
      <c r="AO93" s="189" t="s">
        <v>1427</v>
      </c>
      <c r="AP93" s="189" t="s">
        <v>1427</v>
      </c>
      <c r="AQ93" s="189" t="s">
        <v>1427</v>
      </c>
      <c r="AR93" s="189" t="s">
        <v>1427</v>
      </c>
      <c r="AS93" s="189" t="s">
        <v>1427</v>
      </c>
      <c r="AT93" s="189" t="s">
        <v>1427</v>
      </c>
      <c r="AU93" s="189" t="s">
        <v>1427</v>
      </c>
      <c r="AV93" s="189" t="s">
        <v>1427</v>
      </c>
      <c r="AW93" s="189" t="s">
        <v>1427</v>
      </c>
      <c r="AX93" s="189" t="s">
        <v>1427</v>
      </c>
      <c r="AY93" s="189" t="s">
        <v>1427</v>
      </c>
      <c r="AZ93" s="189" t="s">
        <v>1427</v>
      </c>
      <c r="BA93" s="192">
        <v>0</v>
      </c>
      <c r="BB93" s="192">
        <v>0</v>
      </c>
      <c r="BC93" s="192">
        <v>0</v>
      </c>
      <c r="BD93" s="192">
        <v>0</v>
      </c>
      <c r="BE93" s="192">
        <v>0</v>
      </c>
      <c r="BF93" s="192">
        <v>0</v>
      </c>
      <c r="BG93" s="189" t="s">
        <v>1427</v>
      </c>
      <c r="BH93" s="189" t="s">
        <v>1427</v>
      </c>
      <c r="BI93" s="189" t="s">
        <v>1427</v>
      </c>
      <c r="BJ93" s="189" t="s">
        <v>1435</v>
      </c>
      <c r="BK93" s="189" t="s">
        <v>1658</v>
      </c>
    </row>
    <row r="94" s="185" customFormat="1" ht="15" spans="1:63">
      <c r="A94" s="189">
        <v>90</v>
      </c>
      <c r="B94" s="189" t="s">
        <v>1425</v>
      </c>
      <c r="C94" s="189" t="s">
        <v>1426</v>
      </c>
      <c r="D94" s="189" t="s">
        <v>80</v>
      </c>
      <c r="E94" s="189" t="s">
        <v>1427</v>
      </c>
      <c r="F94" s="189" t="s">
        <v>84</v>
      </c>
      <c r="G94" s="189" t="s">
        <v>1486</v>
      </c>
      <c r="H94" s="189" t="s">
        <v>1510</v>
      </c>
      <c r="I94" s="189" t="s">
        <v>1659</v>
      </c>
      <c r="J94" s="189" t="s">
        <v>1660</v>
      </c>
      <c r="K94" s="189"/>
      <c r="L94" s="189"/>
      <c r="M94" s="189"/>
      <c r="N94" s="189"/>
      <c r="O94" s="189" t="s">
        <v>644</v>
      </c>
      <c r="P94" s="192">
        <v>210</v>
      </c>
      <c r="Q94" s="192">
        <v>0</v>
      </c>
      <c r="R94" s="192">
        <v>0</v>
      </c>
      <c r="S94" s="192">
        <v>0</v>
      </c>
      <c r="T94" s="192">
        <v>0</v>
      </c>
      <c r="U94" s="192">
        <v>0</v>
      </c>
      <c r="V94" s="192">
        <v>0</v>
      </c>
      <c r="W94" s="192">
        <v>0</v>
      </c>
      <c r="X94" s="192">
        <v>0</v>
      </c>
      <c r="Y94" s="192">
        <v>0</v>
      </c>
      <c r="Z94" s="189" t="s">
        <v>1448</v>
      </c>
      <c r="AA94" s="192">
        <v>2025</v>
      </c>
      <c r="AB94" s="189" t="s">
        <v>1433</v>
      </c>
      <c r="AC94" s="189" t="s">
        <v>1433</v>
      </c>
      <c r="AD94" s="189" t="s">
        <v>1433</v>
      </c>
      <c r="AE94" s="189" t="s">
        <v>1434</v>
      </c>
      <c r="AF94" s="189" t="s">
        <v>1432</v>
      </c>
      <c r="AG94" s="189" t="s">
        <v>782</v>
      </c>
      <c r="AH94" s="189" t="s">
        <v>1427</v>
      </c>
      <c r="AI94" s="189" t="s">
        <v>1427</v>
      </c>
      <c r="AJ94" s="189" t="s">
        <v>1427</v>
      </c>
      <c r="AK94" s="189" t="s">
        <v>1427</v>
      </c>
      <c r="AL94" s="189" t="s">
        <v>1427</v>
      </c>
      <c r="AM94" s="189" t="s">
        <v>1427</v>
      </c>
      <c r="AN94" s="189" t="s">
        <v>1427</v>
      </c>
      <c r="AO94" s="189" t="s">
        <v>1427</v>
      </c>
      <c r="AP94" s="189" t="s">
        <v>1427</v>
      </c>
      <c r="AQ94" s="189" t="s">
        <v>1427</v>
      </c>
      <c r="AR94" s="189" t="s">
        <v>1427</v>
      </c>
      <c r="AS94" s="189" t="s">
        <v>1427</v>
      </c>
      <c r="AT94" s="189" t="s">
        <v>1427</v>
      </c>
      <c r="AU94" s="189" t="s">
        <v>1427</v>
      </c>
      <c r="AV94" s="189" t="s">
        <v>1427</v>
      </c>
      <c r="AW94" s="189" t="s">
        <v>1427</v>
      </c>
      <c r="AX94" s="189" t="s">
        <v>1427</v>
      </c>
      <c r="AY94" s="189" t="s">
        <v>1427</v>
      </c>
      <c r="AZ94" s="189" t="s">
        <v>1427</v>
      </c>
      <c r="BA94" s="192">
        <v>0</v>
      </c>
      <c r="BB94" s="192">
        <v>0</v>
      </c>
      <c r="BC94" s="192">
        <v>0</v>
      </c>
      <c r="BD94" s="192">
        <v>0</v>
      </c>
      <c r="BE94" s="192">
        <v>0</v>
      </c>
      <c r="BF94" s="192">
        <v>0</v>
      </c>
      <c r="BG94" s="189" t="s">
        <v>1427</v>
      </c>
      <c r="BH94" s="189" t="s">
        <v>1427</v>
      </c>
      <c r="BI94" s="189" t="s">
        <v>1427</v>
      </c>
      <c r="BJ94" s="189" t="s">
        <v>1435</v>
      </c>
      <c r="BK94" s="189" t="s">
        <v>1661</v>
      </c>
    </row>
    <row r="95" s="185" customFormat="1" ht="15" spans="1:63">
      <c r="A95" s="189">
        <v>91</v>
      </c>
      <c r="B95" s="189" t="s">
        <v>1425</v>
      </c>
      <c r="C95" s="189" t="s">
        <v>1426</v>
      </c>
      <c r="D95" s="189" t="s">
        <v>80</v>
      </c>
      <c r="E95" s="189" t="s">
        <v>1427</v>
      </c>
      <c r="F95" s="189" t="s">
        <v>84</v>
      </c>
      <c r="G95" s="189" t="s">
        <v>1486</v>
      </c>
      <c r="H95" s="189" t="s">
        <v>1510</v>
      </c>
      <c r="I95" s="189" t="s">
        <v>1662</v>
      </c>
      <c r="J95" s="189" t="s">
        <v>914</v>
      </c>
      <c r="K95" s="189"/>
      <c r="L95" s="189"/>
      <c r="M95" s="189"/>
      <c r="N95" s="189"/>
      <c r="O95" s="189" t="s">
        <v>274</v>
      </c>
      <c r="P95" s="192">
        <v>102.4577</v>
      </c>
      <c r="Q95" s="192">
        <v>65</v>
      </c>
      <c r="R95" s="192">
        <v>65</v>
      </c>
      <c r="S95" s="192">
        <v>0</v>
      </c>
      <c r="T95" s="192">
        <v>65</v>
      </c>
      <c r="U95" s="192">
        <v>65</v>
      </c>
      <c r="V95" s="192">
        <v>0</v>
      </c>
      <c r="W95" s="192">
        <v>0</v>
      </c>
      <c r="X95" s="192">
        <v>0</v>
      </c>
      <c r="Y95" s="192">
        <v>0</v>
      </c>
      <c r="Z95" s="189" t="s">
        <v>1471</v>
      </c>
      <c r="AA95" s="192">
        <v>2025</v>
      </c>
      <c r="AB95" s="189" t="s">
        <v>1432</v>
      </c>
      <c r="AC95" s="189" t="s">
        <v>1433</v>
      </c>
      <c r="AD95" s="189" t="s">
        <v>1433</v>
      </c>
      <c r="AE95" s="189" t="s">
        <v>1457</v>
      </c>
      <c r="AF95" s="189" t="s">
        <v>1433</v>
      </c>
      <c r="AG95" s="189" t="s">
        <v>782</v>
      </c>
      <c r="AH95" s="189" t="s">
        <v>782</v>
      </c>
      <c r="AI95" s="189" t="s">
        <v>1427</v>
      </c>
      <c r="AJ95" s="192">
        <v>20250228</v>
      </c>
      <c r="AK95" s="192">
        <v>20250415</v>
      </c>
      <c r="AL95" s="192">
        <v>20251231</v>
      </c>
      <c r="AM95" s="189" t="s">
        <v>1427</v>
      </c>
      <c r="AN95" s="189" t="s">
        <v>1427</v>
      </c>
      <c r="AO95" s="189" t="s">
        <v>1427</v>
      </c>
      <c r="AP95" s="189" t="s">
        <v>1427</v>
      </c>
      <c r="AQ95" s="189" t="s">
        <v>1427</v>
      </c>
      <c r="AR95" s="189" t="s">
        <v>1427</v>
      </c>
      <c r="AS95" s="189" t="s">
        <v>1427</v>
      </c>
      <c r="AT95" s="189" t="s">
        <v>1427</v>
      </c>
      <c r="AU95" s="189" t="s">
        <v>1427</v>
      </c>
      <c r="AV95" s="189" t="s">
        <v>1427</v>
      </c>
      <c r="AW95" s="189" t="s">
        <v>1427</v>
      </c>
      <c r="AX95" s="189" t="s">
        <v>1427</v>
      </c>
      <c r="AY95" s="189" t="s">
        <v>1427</v>
      </c>
      <c r="AZ95" s="189" t="s">
        <v>1427</v>
      </c>
      <c r="BA95" s="192">
        <v>0</v>
      </c>
      <c r="BB95" s="192">
        <v>0</v>
      </c>
      <c r="BC95" s="192">
        <v>0</v>
      </c>
      <c r="BD95" s="192">
        <v>0</v>
      </c>
      <c r="BE95" s="192">
        <v>0</v>
      </c>
      <c r="BF95" s="192">
        <v>65</v>
      </c>
      <c r="BG95" s="189" t="s">
        <v>1427</v>
      </c>
      <c r="BH95" s="189" t="s">
        <v>1427</v>
      </c>
      <c r="BI95" s="192">
        <v>653</v>
      </c>
      <c r="BJ95" s="189" t="s">
        <v>1435</v>
      </c>
      <c r="BK95" s="189" t="s">
        <v>1663</v>
      </c>
    </row>
    <row r="96" s="185" customFormat="1" ht="15" spans="1:63">
      <c r="A96" s="189">
        <v>92</v>
      </c>
      <c r="B96" s="189" t="s">
        <v>1425</v>
      </c>
      <c r="C96" s="189" t="s">
        <v>1426</v>
      </c>
      <c r="D96" s="189" t="s">
        <v>80</v>
      </c>
      <c r="E96" s="189" t="s">
        <v>1427</v>
      </c>
      <c r="F96" s="189" t="s">
        <v>84</v>
      </c>
      <c r="G96" s="189" t="s">
        <v>1486</v>
      </c>
      <c r="H96" s="189" t="s">
        <v>1510</v>
      </c>
      <c r="I96" s="189" t="s">
        <v>1664</v>
      </c>
      <c r="J96" s="189" t="s">
        <v>919</v>
      </c>
      <c r="K96" s="189"/>
      <c r="L96" s="189"/>
      <c r="M96" s="189"/>
      <c r="N96" s="189"/>
      <c r="O96" s="189" t="s">
        <v>238</v>
      </c>
      <c r="P96" s="192">
        <v>171.0971</v>
      </c>
      <c r="Q96" s="192">
        <v>108</v>
      </c>
      <c r="R96" s="192">
        <v>108</v>
      </c>
      <c r="S96" s="192">
        <v>0</v>
      </c>
      <c r="T96" s="192">
        <v>108</v>
      </c>
      <c r="U96" s="192">
        <v>0</v>
      </c>
      <c r="V96" s="192">
        <v>108</v>
      </c>
      <c r="W96" s="192">
        <v>0</v>
      </c>
      <c r="X96" s="192">
        <v>0</v>
      </c>
      <c r="Y96" s="192">
        <v>0</v>
      </c>
      <c r="Z96" s="189" t="s">
        <v>1471</v>
      </c>
      <c r="AA96" s="192">
        <v>2025</v>
      </c>
      <c r="AB96" s="189" t="s">
        <v>1432</v>
      </c>
      <c r="AC96" s="189" t="s">
        <v>1433</v>
      </c>
      <c r="AD96" s="189" t="s">
        <v>1433</v>
      </c>
      <c r="AE96" s="189" t="s">
        <v>1457</v>
      </c>
      <c r="AF96" s="189" t="s">
        <v>1433</v>
      </c>
      <c r="AG96" s="189" t="s">
        <v>782</v>
      </c>
      <c r="AH96" s="189" t="s">
        <v>782</v>
      </c>
      <c r="AI96" s="189" t="s">
        <v>1427</v>
      </c>
      <c r="AJ96" s="192">
        <v>20250228</v>
      </c>
      <c r="AK96" s="192">
        <v>20250415</v>
      </c>
      <c r="AL96" s="192">
        <v>20251231</v>
      </c>
      <c r="AM96" s="189" t="s">
        <v>1427</v>
      </c>
      <c r="AN96" s="189" t="s">
        <v>1427</v>
      </c>
      <c r="AO96" s="189" t="s">
        <v>1427</v>
      </c>
      <c r="AP96" s="189" t="s">
        <v>1427</v>
      </c>
      <c r="AQ96" s="189" t="s">
        <v>1427</v>
      </c>
      <c r="AR96" s="189" t="s">
        <v>1427</v>
      </c>
      <c r="AS96" s="189" t="s">
        <v>1427</v>
      </c>
      <c r="AT96" s="189" t="s">
        <v>1427</v>
      </c>
      <c r="AU96" s="189" t="s">
        <v>1427</v>
      </c>
      <c r="AV96" s="189" t="s">
        <v>1427</v>
      </c>
      <c r="AW96" s="189" t="s">
        <v>1427</v>
      </c>
      <c r="AX96" s="189" t="s">
        <v>1427</v>
      </c>
      <c r="AY96" s="189" t="s">
        <v>1427</v>
      </c>
      <c r="AZ96" s="189" t="s">
        <v>1427</v>
      </c>
      <c r="BA96" s="192">
        <v>0</v>
      </c>
      <c r="BB96" s="192">
        <v>0</v>
      </c>
      <c r="BC96" s="192">
        <v>0</v>
      </c>
      <c r="BD96" s="192">
        <v>0</v>
      </c>
      <c r="BE96" s="192">
        <v>0</v>
      </c>
      <c r="BF96" s="192">
        <v>108</v>
      </c>
      <c r="BG96" s="189" t="s">
        <v>1427</v>
      </c>
      <c r="BH96" s="189" t="s">
        <v>1427</v>
      </c>
      <c r="BI96" s="192">
        <v>226</v>
      </c>
      <c r="BJ96" s="189" t="s">
        <v>1435</v>
      </c>
      <c r="BK96" s="189" t="s">
        <v>1665</v>
      </c>
    </row>
    <row r="97" s="185" customFormat="1" ht="15" spans="1:63">
      <c r="A97" s="189">
        <v>93</v>
      </c>
      <c r="B97" s="189" t="s">
        <v>1425</v>
      </c>
      <c r="C97" s="189" t="s">
        <v>1426</v>
      </c>
      <c r="D97" s="189" t="s">
        <v>80</v>
      </c>
      <c r="E97" s="189" t="s">
        <v>1427</v>
      </c>
      <c r="F97" s="189" t="s">
        <v>84</v>
      </c>
      <c r="G97" s="189" t="s">
        <v>1486</v>
      </c>
      <c r="H97" s="189" t="s">
        <v>1510</v>
      </c>
      <c r="I97" s="189" t="s">
        <v>1666</v>
      </c>
      <c r="J97" s="189" t="s">
        <v>1667</v>
      </c>
      <c r="K97" s="189"/>
      <c r="L97" s="189"/>
      <c r="M97" s="189"/>
      <c r="N97" s="189"/>
      <c r="O97" s="189" t="s">
        <v>286</v>
      </c>
      <c r="P97" s="192">
        <v>85</v>
      </c>
      <c r="Q97" s="192">
        <v>0</v>
      </c>
      <c r="R97" s="192">
        <v>0</v>
      </c>
      <c r="S97" s="192">
        <v>0</v>
      </c>
      <c r="T97" s="192">
        <v>0</v>
      </c>
      <c r="U97" s="192">
        <v>0</v>
      </c>
      <c r="V97" s="192">
        <v>0</v>
      </c>
      <c r="W97" s="192">
        <v>0</v>
      </c>
      <c r="X97" s="192">
        <v>0</v>
      </c>
      <c r="Y97" s="192">
        <v>0</v>
      </c>
      <c r="Z97" s="189" t="s">
        <v>1448</v>
      </c>
      <c r="AA97" s="192">
        <v>2025</v>
      </c>
      <c r="AB97" s="189" t="s">
        <v>1433</v>
      </c>
      <c r="AC97" s="189" t="s">
        <v>1433</v>
      </c>
      <c r="AD97" s="189" t="s">
        <v>1433</v>
      </c>
      <c r="AE97" s="189" t="s">
        <v>1457</v>
      </c>
      <c r="AF97" s="189" t="s">
        <v>1433</v>
      </c>
      <c r="AG97" s="189" t="s">
        <v>782</v>
      </c>
      <c r="AH97" s="189" t="s">
        <v>1427</v>
      </c>
      <c r="AI97" s="189" t="s">
        <v>1427</v>
      </c>
      <c r="AJ97" s="189" t="s">
        <v>1427</v>
      </c>
      <c r="AK97" s="189" t="s">
        <v>1427</v>
      </c>
      <c r="AL97" s="189" t="s">
        <v>1427</v>
      </c>
      <c r="AM97" s="189" t="s">
        <v>1427</v>
      </c>
      <c r="AN97" s="189" t="s">
        <v>1427</v>
      </c>
      <c r="AO97" s="189" t="s">
        <v>1427</v>
      </c>
      <c r="AP97" s="189" t="s">
        <v>1427</v>
      </c>
      <c r="AQ97" s="189" t="s">
        <v>1427</v>
      </c>
      <c r="AR97" s="189" t="s">
        <v>1427</v>
      </c>
      <c r="AS97" s="189" t="s">
        <v>1427</v>
      </c>
      <c r="AT97" s="189" t="s">
        <v>1427</v>
      </c>
      <c r="AU97" s="189" t="s">
        <v>1427</v>
      </c>
      <c r="AV97" s="189" t="s">
        <v>1427</v>
      </c>
      <c r="AW97" s="189" t="s">
        <v>1427</v>
      </c>
      <c r="AX97" s="189" t="s">
        <v>1427</v>
      </c>
      <c r="AY97" s="189" t="s">
        <v>1427</v>
      </c>
      <c r="AZ97" s="189" t="s">
        <v>1427</v>
      </c>
      <c r="BA97" s="192">
        <v>0</v>
      </c>
      <c r="BB97" s="192">
        <v>0</v>
      </c>
      <c r="BC97" s="192">
        <v>0</v>
      </c>
      <c r="BD97" s="192">
        <v>0</v>
      </c>
      <c r="BE97" s="192">
        <v>0</v>
      </c>
      <c r="BF97" s="192">
        <v>0</v>
      </c>
      <c r="BG97" s="189" t="s">
        <v>1427</v>
      </c>
      <c r="BH97" s="189" t="s">
        <v>1427</v>
      </c>
      <c r="BI97" s="189" t="s">
        <v>1427</v>
      </c>
      <c r="BJ97" s="189" t="s">
        <v>1435</v>
      </c>
      <c r="BK97" s="189" t="s">
        <v>1668</v>
      </c>
    </row>
    <row r="98" s="185" customFormat="1" ht="15" spans="1:63">
      <c r="A98" s="189">
        <v>94</v>
      </c>
      <c r="B98" s="189" t="s">
        <v>1425</v>
      </c>
      <c r="C98" s="189" t="s">
        <v>1426</v>
      </c>
      <c r="D98" s="189" t="s">
        <v>80</v>
      </c>
      <c r="E98" s="189" t="s">
        <v>1427</v>
      </c>
      <c r="F98" s="189" t="s">
        <v>84</v>
      </c>
      <c r="G98" s="189" t="s">
        <v>1486</v>
      </c>
      <c r="H98" s="189" t="s">
        <v>1510</v>
      </c>
      <c r="I98" s="189" t="s">
        <v>1669</v>
      </c>
      <c r="J98" s="189" t="s">
        <v>678</v>
      </c>
      <c r="K98" s="189"/>
      <c r="L98" s="189"/>
      <c r="M98" s="189"/>
      <c r="N98" s="189"/>
      <c r="O98" s="189" t="s">
        <v>220</v>
      </c>
      <c r="P98" s="192">
        <v>93.230382</v>
      </c>
      <c r="Q98" s="192">
        <v>76</v>
      </c>
      <c r="R98" s="192">
        <v>76</v>
      </c>
      <c r="S98" s="192">
        <v>0</v>
      </c>
      <c r="T98" s="192">
        <v>76</v>
      </c>
      <c r="U98" s="192">
        <v>0</v>
      </c>
      <c r="V98" s="192">
        <v>76</v>
      </c>
      <c r="W98" s="192">
        <v>0</v>
      </c>
      <c r="X98" s="192">
        <v>0</v>
      </c>
      <c r="Y98" s="192">
        <v>0</v>
      </c>
      <c r="Z98" s="189" t="s">
        <v>1471</v>
      </c>
      <c r="AA98" s="192">
        <v>2025</v>
      </c>
      <c r="AB98" s="189" t="s">
        <v>1432</v>
      </c>
      <c r="AC98" s="189" t="s">
        <v>1433</v>
      </c>
      <c r="AD98" s="189" t="s">
        <v>1433</v>
      </c>
      <c r="AE98" s="189" t="s">
        <v>1434</v>
      </c>
      <c r="AF98" s="189" t="s">
        <v>1433</v>
      </c>
      <c r="AG98" s="189" t="s">
        <v>680</v>
      </c>
      <c r="AH98" s="189" t="s">
        <v>680</v>
      </c>
      <c r="AI98" s="189" t="s">
        <v>1427</v>
      </c>
      <c r="AJ98" s="192">
        <v>20250228</v>
      </c>
      <c r="AK98" s="192">
        <v>20250415</v>
      </c>
      <c r="AL98" s="192">
        <v>20251231</v>
      </c>
      <c r="AM98" s="189" t="s">
        <v>1427</v>
      </c>
      <c r="AN98" s="189" t="s">
        <v>1427</v>
      </c>
      <c r="AO98" s="189" t="s">
        <v>1427</v>
      </c>
      <c r="AP98" s="189" t="s">
        <v>1427</v>
      </c>
      <c r="AQ98" s="189" t="s">
        <v>1427</v>
      </c>
      <c r="AR98" s="189" t="s">
        <v>1427</v>
      </c>
      <c r="AS98" s="189" t="s">
        <v>1427</v>
      </c>
      <c r="AT98" s="189" t="s">
        <v>1427</v>
      </c>
      <c r="AU98" s="189" t="s">
        <v>1427</v>
      </c>
      <c r="AV98" s="189" t="s">
        <v>1427</v>
      </c>
      <c r="AW98" s="189" t="s">
        <v>1427</v>
      </c>
      <c r="AX98" s="189" t="s">
        <v>1427</v>
      </c>
      <c r="AY98" s="189" t="s">
        <v>1427</v>
      </c>
      <c r="AZ98" s="189" t="s">
        <v>1427</v>
      </c>
      <c r="BA98" s="192">
        <v>0</v>
      </c>
      <c r="BB98" s="192">
        <v>0</v>
      </c>
      <c r="BC98" s="192">
        <v>0</v>
      </c>
      <c r="BD98" s="192">
        <v>0</v>
      </c>
      <c r="BE98" s="192">
        <v>0</v>
      </c>
      <c r="BF98" s="192">
        <v>76</v>
      </c>
      <c r="BG98" s="189" t="s">
        <v>1427</v>
      </c>
      <c r="BH98" s="189" t="s">
        <v>1427</v>
      </c>
      <c r="BI98" s="192">
        <v>646</v>
      </c>
      <c r="BJ98" s="189" t="s">
        <v>1435</v>
      </c>
      <c r="BK98" s="189" t="s">
        <v>1670</v>
      </c>
    </row>
    <row r="99" s="185" customFormat="1" ht="15" spans="1:63">
      <c r="A99" s="189">
        <v>95</v>
      </c>
      <c r="B99" s="189" t="s">
        <v>1425</v>
      </c>
      <c r="C99" s="189" t="s">
        <v>1426</v>
      </c>
      <c r="D99" s="189" t="s">
        <v>80</v>
      </c>
      <c r="E99" s="189" t="s">
        <v>1427</v>
      </c>
      <c r="F99" s="189" t="s">
        <v>84</v>
      </c>
      <c r="G99" s="189" t="s">
        <v>1486</v>
      </c>
      <c r="H99" s="189" t="s">
        <v>1510</v>
      </c>
      <c r="I99" s="189" t="s">
        <v>1671</v>
      </c>
      <c r="J99" s="189" t="s">
        <v>684</v>
      </c>
      <c r="K99" s="189"/>
      <c r="L99" s="189"/>
      <c r="M99" s="189"/>
      <c r="N99" s="189"/>
      <c r="O99" s="189" t="s">
        <v>232</v>
      </c>
      <c r="P99" s="192">
        <v>104.35</v>
      </c>
      <c r="Q99" s="192">
        <v>90</v>
      </c>
      <c r="R99" s="192">
        <v>90</v>
      </c>
      <c r="S99" s="192">
        <v>0</v>
      </c>
      <c r="T99" s="192">
        <v>90</v>
      </c>
      <c r="U99" s="192">
        <v>0</v>
      </c>
      <c r="V99" s="192">
        <v>90</v>
      </c>
      <c r="W99" s="192">
        <v>0</v>
      </c>
      <c r="X99" s="192">
        <v>0</v>
      </c>
      <c r="Y99" s="192">
        <v>0</v>
      </c>
      <c r="Z99" s="189" t="s">
        <v>1471</v>
      </c>
      <c r="AA99" s="192">
        <v>2025</v>
      </c>
      <c r="AB99" s="189" t="s">
        <v>1432</v>
      </c>
      <c r="AC99" s="189" t="s">
        <v>1433</v>
      </c>
      <c r="AD99" s="189" t="s">
        <v>1433</v>
      </c>
      <c r="AE99" s="189" t="s">
        <v>1434</v>
      </c>
      <c r="AF99" s="189" t="s">
        <v>1433</v>
      </c>
      <c r="AG99" s="189" t="s">
        <v>680</v>
      </c>
      <c r="AH99" s="189" t="s">
        <v>680</v>
      </c>
      <c r="AI99" s="189" t="s">
        <v>1427</v>
      </c>
      <c r="AJ99" s="192">
        <v>20250228</v>
      </c>
      <c r="AK99" s="192">
        <v>20250415</v>
      </c>
      <c r="AL99" s="192">
        <v>20251231</v>
      </c>
      <c r="AM99" s="189" t="s">
        <v>1427</v>
      </c>
      <c r="AN99" s="189" t="s">
        <v>1427</v>
      </c>
      <c r="AO99" s="189" t="s">
        <v>1427</v>
      </c>
      <c r="AP99" s="189" t="s">
        <v>1427</v>
      </c>
      <c r="AQ99" s="189" t="s">
        <v>1427</v>
      </c>
      <c r="AR99" s="189" t="s">
        <v>1427</v>
      </c>
      <c r="AS99" s="189" t="s">
        <v>1427</v>
      </c>
      <c r="AT99" s="189" t="s">
        <v>1427</v>
      </c>
      <c r="AU99" s="189" t="s">
        <v>1427</v>
      </c>
      <c r="AV99" s="189" t="s">
        <v>1427</v>
      </c>
      <c r="AW99" s="189" t="s">
        <v>1427</v>
      </c>
      <c r="AX99" s="189" t="s">
        <v>1427</v>
      </c>
      <c r="AY99" s="189" t="s">
        <v>1427</v>
      </c>
      <c r="AZ99" s="189" t="s">
        <v>1427</v>
      </c>
      <c r="BA99" s="192">
        <v>0</v>
      </c>
      <c r="BB99" s="192">
        <v>0</v>
      </c>
      <c r="BC99" s="192">
        <v>0</v>
      </c>
      <c r="BD99" s="192">
        <v>0</v>
      </c>
      <c r="BE99" s="192">
        <v>0</v>
      </c>
      <c r="BF99" s="192">
        <v>90</v>
      </c>
      <c r="BG99" s="189" t="s">
        <v>1427</v>
      </c>
      <c r="BH99" s="189" t="s">
        <v>1427</v>
      </c>
      <c r="BI99" s="192">
        <v>385</v>
      </c>
      <c r="BJ99" s="189" t="s">
        <v>1435</v>
      </c>
      <c r="BK99" s="189" t="s">
        <v>1672</v>
      </c>
    </row>
    <row r="100" s="185" customFormat="1" ht="15" spans="1:63">
      <c r="A100" s="189">
        <v>96</v>
      </c>
      <c r="B100" s="189" t="s">
        <v>1425</v>
      </c>
      <c r="C100" s="189" t="s">
        <v>1426</v>
      </c>
      <c r="D100" s="189" t="s">
        <v>80</v>
      </c>
      <c r="E100" s="189" t="s">
        <v>1427</v>
      </c>
      <c r="F100" s="189" t="s">
        <v>84</v>
      </c>
      <c r="G100" s="189" t="s">
        <v>1486</v>
      </c>
      <c r="H100" s="189" t="s">
        <v>1510</v>
      </c>
      <c r="I100" s="189" t="s">
        <v>1673</v>
      </c>
      <c r="J100" s="189" t="s">
        <v>688</v>
      </c>
      <c r="K100" s="189"/>
      <c r="L100" s="189"/>
      <c r="M100" s="189"/>
      <c r="N100" s="189"/>
      <c r="O100" s="189" t="s">
        <v>232</v>
      </c>
      <c r="P100" s="192">
        <v>90.258003</v>
      </c>
      <c r="Q100" s="192">
        <v>84</v>
      </c>
      <c r="R100" s="192">
        <v>84</v>
      </c>
      <c r="S100" s="192">
        <v>0</v>
      </c>
      <c r="T100" s="192">
        <v>84</v>
      </c>
      <c r="U100" s="192">
        <v>0</v>
      </c>
      <c r="V100" s="192">
        <v>84</v>
      </c>
      <c r="W100" s="192">
        <v>0</v>
      </c>
      <c r="X100" s="192">
        <v>0</v>
      </c>
      <c r="Y100" s="192">
        <v>0</v>
      </c>
      <c r="Z100" s="189" t="s">
        <v>1471</v>
      </c>
      <c r="AA100" s="192">
        <v>2025</v>
      </c>
      <c r="AB100" s="189" t="s">
        <v>1432</v>
      </c>
      <c r="AC100" s="189" t="s">
        <v>1433</v>
      </c>
      <c r="AD100" s="189" t="s">
        <v>1433</v>
      </c>
      <c r="AE100" s="189" t="s">
        <v>1434</v>
      </c>
      <c r="AF100" s="189" t="s">
        <v>1433</v>
      </c>
      <c r="AG100" s="189" t="s">
        <v>680</v>
      </c>
      <c r="AH100" s="189" t="s">
        <v>680</v>
      </c>
      <c r="AI100" s="189" t="s">
        <v>1427</v>
      </c>
      <c r="AJ100" s="192">
        <v>20250228</v>
      </c>
      <c r="AK100" s="192">
        <v>20250415</v>
      </c>
      <c r="AL100" s="192">
        <v>20251231</v>
      </c>
      <c r="AM100" s="189" t="s">
        <v>1427</v>
      </c>
      <c r="AN100" s="189" t="s">
        <v>1427</v>
      </c>
      <c r="AO100" s="189" t="s">
        <v>1427</v>
      </c>
      <c r="AP100" s="189" t="s">
        <v>1427</v>
      </c>
      <c r="AQ100" s="189" t="s">
        <v>1427</v>
      </c>
      <c r="AR100" s="189" t="s">
        <v>1427</v>
      </c>
      <c r="AS100" s="189" t="s">
        <v>1427</v>
      </c>
      <c r="AT100" s="189" t="s">
        <v>1427</v>
      </c>
      <c r="AU100" s="189" t="s">
        <v>1427</v>
      </c>
      <c r="AV100" s="189" t="s">
        <v>1427</v>
      </c>
      <c r="AW100" s="189" t="s">
        <v>1427</v>
      </c>
      <c r="AX100" s="189" t="s">
        <v>1427</v>
      </c>
      <c r="AY100" s="189" t="s">
        <v>1427</v>
      </c>
      <c r="AZ100" s="189" t="s">
        <v>1427</v>
      </c>
      <c r="BA100" s="192">
        <v>0</v>
      </c>
      <c r="BB100" s="192">
        <v>0</v>
      </c>
      <c r="BC100" s="192">
        <v>0</v>
      </c>
      <c r="BD100" s="192">
        <v>0</v>
      </c>
      <c r="BE100" s="192">
        <v>0</v>
      </c>
      <c r="BF100" s="192">
        <v>84</v>
      </c>
      <c r="BG100" s="189" t="s">
        <v>1427</v>
      </c>
      <c r="BH100" s="189" t="s">
        <v>1427</v>
      </c>
      <c r="BI100" s="192">
        <v>242</v>
      </c>
      <c r="BJ100" s="189" t="s">
        <v>1435</v>
      </c>
      <c r="BK100" s="189" t="s">
        <v>1674</v>
      </c>
    </row>
    <row r="101" s="185" customFormat="1" ht="15" spans="1:63">
      <c r="A101" s="189">
        <v>97</v>
      </c>
      <c r="B101" s="189" t="s">
        <v>1425</v>
      </c>
      <c r="C101" s="189" t="s">
        <v>1426</v>
      </c>
      <c r="D101" s="189" t="s">
        <v>80</v>
      </c>
      <c r="E101" s="189" t="s">
        <v>1427</v>
      </c>
      <c r="F101" s="189" t="s">
        <v>84</v>
      </c>
      <c r="G101" s="189" t="s">
        <v>1486</v>
      </c>
      <c r="H101" s="189" t="s">
        <v>1510</v>
      </c>
      <c r="I101" s="189" t="s">
        <v>1675</v>
      </c>
      <c r="J101" s="189" t="s">
        <v>693</v>
      </c>
      <c r="K101" s="189"/>
      <c r="L101" s="189"/>
      <c r="M101" s="189"/>
      <c r="N101" s="189"/>
      <c r="O101" s="189" t="s">
        <v>692</v>
      </c>
      <c r="P101" s="192">
        <v>30</v>
      </c>
      <c r="Q101" s="192">
        <v>30</v>
      </c>
      <c r="R101" s="192">
        <v>30</v>
      </c>
      <c r="S101" s="192">
        <v>0</v>
      </c>
      <c r="T101" s="192">
        <v>30</v>
      </c>
      <c r="U101" s="192">
        <v>0</v>
      </c>
      <c r="V101" s="192">
        <v>30</v>
      </c>
      <c r="W101" s="192">
        <v>0</v>
      </c>
      <c r="X101" s="192">
        <v>0</v>
      </c>
      <c r="Y101" s="192">
        <v>0</v>
      </c>
      <c r="Z101" s="189" t="s">
        <v>1471</v>
      </c>
      <c r="AA101" s="192">
        <v>2025</v>
      </c>
      <c r="AB101" s="189" t="s">
        <v>1432</v>
      </c>
      <c r="AC101" s="189" t="s">
        <v>1433</v>
      </c>
      <c r="AD101" s="189" t="s">
        <v>1433</v>
      </c>
      <c r="AE101" s="189" t="s">
        <v>1434</v>
      </c>
      <c r="AF101" s="189" t="s">
        <v>1433</v>
      </c>
      <c r="AG101" s="189" t="s">
        <v>680</v>
      </c>
      <c r="AH101" s="189" t="s">
        <v>680</v>
      </c>
      <c r="AI101" s="189" t="s">
        <v>1427</v>
      </c>
      <c r="AJ101" s="192">
        <v>20250228</v>
      </c>
      <c r="AK101" s="192">
        <v>20250415</v>
      </c>
      <c r="AL101" s="192">
        <v>20251231</v>
      </c>
      <c r="AM101" s="189" t="s">
        <v>1427</v>
      </c>
      <c r="AN101" s="189" t="s">
        <v>1427</v>
      </c>
      <c r="AO101" s="189" t="s">
        <v>1427</v>
      </c>
      <c r="AP101" s="189" t="s">
        <v>1427</v>
      </c>
      <c r="AQ101" s="189" t="s">
        <v>1427</v>
      </c>
      <c r="AR101" s="189" t="s">
        <v>1427</v>
      </c>
      <c r="AS101" s="189" t="s">
        <v>1427</v>
      </c>
      <c r="AT101" s="189" t="s">
        <v>1427</v>
      </c>
      <c r="AU101" s="189" t="s">
        <v>1427</v>
      </c>
      <c r="AV101" s="189" t="s">
        <v>1427</v>
      </c>
      <c r="AW101" s="189" t="s">
        <v>1427</v>
      </c>
      <c r="AX101" s="189" t="s">
        <v>1427</v>
      </c>
      <c r="AY101" s="189" t="s">
        <v>1427</v>
      </c>
      <c r="AZ101" s="189" t="s">
        <v>1427</v>
      </c>
      <c r="BA101" s="192">
        <v>0</v>
      </c>
      <c r="BB101" s="192">
        <v>0</v>
      </c>
      <c r="BC101" s="192">
        <v>0</v>
      </c>
      <c r="BD101" s="192">
        <v>0</v>
      </c>
      <c r="BE101" s="192">
        <v>0</v>
      </c>
      <c r="BF101" s="192">
        <v>30</v>
      </c>
      <c r="BG101" s="189" t="s">
        <v>1427</v>
      </c>
      <c r="BH101" s="189" t="s">
        <v>1427</v>
      </c>
      <c r="BI101" s="192">
        <v>249</v>
      </c>
      <c r="BJ101" s="189" t="s">
        <v>1435</v>
      </c>
      <c r="BK101" s="189" t="s">
        <v>1676</v>
      </c>
    </row>
    <row r="102" s="185" customFormat="1" ht="15" spans="1:63">
      <c r="A102" s="189">
        <v>98</v>
      </c>
      <c r="B102" s="189" t="s">
        <v>1425</v>
      </c>
      <c r="C102" s="189" t="s">
        <v>1426</v>
      </c>
      <c r="D102" s="189" t="s">
        <v>80</v>
      </c>
      <c r="E102" s="189" t="s">
        <v>1427</v>
      </c>
      <c r="F102" s="189" t="s">
        <v>84</v>
      </c>
      <c r="G102" s="189" t="s">
        <v>1486</v>
      </c>
      <c r="H102" s="189" t="s">
        <v>1510</v>
      </c>
      <c r="I102" s="189" t="s">
        <v>1677</v>
      </c>
      <c r="J102" s="189" t="s">
        <v>1678</v>
      </c>
      <c r="K102" s="189"/>
      <c r="L102" s="189"/>
      <c r="M102" s="189"/>
      <c r="N102" s="189"/>
      <c r="O102" s="189" t="s">
        <v>244</v>
      </c>
      <c r="P102" s="192">
        <v>70</v>
      </c>
      <c r="Q102" s="192">
        <v>0</v>
      </c>
      <c r="R102" s="192">
        <v>0</v>
      </c>
      <c r="S102" s="192">
        <v>0</v>
      </c>
      <c r="T102" s="192">
        <v>0</v>
      </c>
      <c r="U102" s="192">
        <v>0</v>
      </c>
      <c r="V102" s="192">
        <v>0</v>
      </c>
      <c r="W102" s="192">
        <v>0</v>
      </c>
      <c r="X102" s="192">
        <v>0</v>
      </c>
      <c r="Y102" s="192">
        <v>0</v>
      </c>
      <c r="Z102" s="189" t="s">
        <v>1448</v>
      </c>
      <c r="AA102" s="192">
        <v>2025</v>
      </c>
      <c r="AB102" s="189" t="s">
        <v>1433</v>
      </c>
      <c r="AC102" s="189" t="s">
        <v>1433</v>
      </c>
      <c r="AD102" s="189" t="s">
        <v>1433</v>
      </c>
      <c r="AE102" s="189" t="s">
        <v>1434</v>
      </c>
      <c r="AF102" s="189" t="s">
        <v>1433</v>
      </c>
      <c r="AG102" s="189" t="s">
        <v>680</v>
      </c>
      <c r="AH102" s="189" t="s">
        <v>1427</v>
      </c>
      <c r="AI102" s="189" t="s">
        <v>1427</v>
      </c>
      <c r="AJ102" s="189" t="s">
        <v>1427</v>
      </c>
      <c r="AK102" s="189" t="s">
        <v>1427</v>
      </c>
      <c r="AL102" s="189" t="s">
        <v>1427</v>
      </c>
      <c r="AM102" s="189" t="s">
        <v>1427</v>
      </c>
      <c r="AN102" s="189" t="s">
        <v>1427</v>
      </c>
      <c r="AO102" s="189" t="s">
        <v>1427</v>
      </c>
      <c r="AP102" s="189" t="s">
        <v>1427</v>
      </c>
      <c r="AQ102" s="189" t="s">
        <v>1427</v>
      </c>
      <c r="AR102" s="189" t="s">
        <v>1427</v>
      </c>
      <c r="AS102" s="189" t="s">
        <v>1427</v>
      </c>
      <c r="AT102" s="189" t="s">
        <v>1427</v>
      </c>
      <c r="AU102" s="189" t="s">
        <v>1427</v>
      </c>
      <c r="AV102" s="189" t="s">
        <v>1427</v>
      </c>
      <c r="AW102" s="189" t="s">
        <v>1427</v>
      </c>
      <c r="AX102" s="189" t="s">
        <v>1427</v>
      </c>
      <c r="AY102" s="189" t="s">
        <v>1427</v>
      </c>
      <c r="AZ102" s="189" t="s">
        <v>1427</v>
      </c>
      <c r="BA102" s="192">
        <v>0</v>
      </c>
      <c r="BB102" s="192">
        <v>0</v>
      </c>
      <c r="BC102" s="192">
        <v>0</v>
      </c>
      <c r="BD102" s="192">
        <v>0</v>
      </c>
      <c r="BE102" s="192">
        <v>0</v>
      </c>
      <c r="BF102" s="192">
        <v>0</v>
      </c>
      <c r="BG102" s="189" t="s">
        <v>1427</v>
      </c>
      <c r="BH102" s="189" t="s">
        <v>1427</v>
      </c>
      <c r="BI102" s="189" t="s">
        <v>1427</v>
      </c>
      <c r="BJ102" s="189" t="s">
        <v>1435</v>
      </c>
      <c r="BK102" s="189" t="s">
        <v>1679</v>
      </c>
    </row>
    <row r="103" s="185" customFormat="1" ht="15" spans="1:63">
      <c r="A103" s="189">
        <v>99</v>
      </c>
      <c r="B103" s="189" t="s">
        <v>1425</v>
      </c>
      <c r="C103" s="189" t="s">
        <v>1426</v>
      </c>
      <c r="D103" s="189" t="s">
        <v>80</v>
      </c>
      <c r="E103" s="189" t="s">
        <v>1427</v>
      </c>
      <c r="F103" s="189" t="s">
        <v>84</v>
      </c>
      <c r="G103" s="189" t="s">
        <v>1486</v>
      </c>
      <c r="H103" s="189" t="s">
        <v>1510</v>
      </c>
      <c r="I103" s="189" t="s">
        <v>1680</v>
      </c>
      <c r="J103" s="189" t="s">
        <v>1681</v>
      </c>
      <c r="K103" s="189"/>
      <c r="L103" s="189"/>
      <c r="M103" s="189"/>
      <c r="N103" s="189"/>
      <c r="O103" s="189" t="s">
        <v>1200</v>
      </c>
      <c r="P103" s="192">
        <v>50</v>
      </c>
      <c r="Q103" s="192">
        <v>0</v>
      </c>
      <c r="R103" s="192">
        <v>0</v>
      </c>
      <c r="S103" s="192">
        <v>0</v>
      </c>
      <c r="T103" s="192">
        <v>0</v>
      </c>
      <c r="U103" s="192">
        <v>0</v>
      </c>
      <c r="V103" s="192">
        <v>0</v>
      </c>
      <c r="W103" s="192">
        <v>0</v>
      </c>
      <c r="X103" s="192">
        <v>0</v>
      </c>
      <c r="Y103" s="192">
        <v>0</v>
      </c>
      <c r="Z103" s="189" t="s">
        <v>1448</v>
      </c>
      <c r="AA103" s="192">
        <v>2025</v>
      </c>
      <c r="AB103" s="189" t="s">
        <v>1433</v>
      </c>
      <c r="AC103" s="189" t="s">
        <v>1433</v>
      </c>
      <c r="AD103" s="189" t="s">
        <v>1433</v>
      </c>
      <c r="AE103" s="189" t="s">
        <v>1434</v>
      </c>
      <c r="AF103" s="189" t="s">
        <v>1433</v>
      </c>
      <c r="AG103" s="189" t="s">
        <v>680</v>
      </c>
      <c r="AH103" s="189" t="s">
        <v>1427</v>
      </c>
      <c r="AI103" s="189" t="s">
        <v>1427</v>
      </c>
      <c r="AJ103" s="189" t="s">
        <v>1427</v>
      </c>
      <c r="AK103" s="189" t="s">
        <v>1427</v>
      </c>
      <c r="AL103" s="189" t="s">
        <v>1427</v>
      </c>
      <c r="AM103" s="189" t="s">
        <v>1427</v>
      </c>
      <c r="AN103" s="189" t="s">
        <v>1427</v>
      </c>
      <c r="AO103" s="189" t="s">
        <v>1427</v>
      </c>
      <c r="AP103" s="189" t="s">
        <v>1427</v>
      </c>
      <c r="AQ103" s="189" t="s">
        <v>1427</v>
      </c>
      <c r="AR103" s="189" t="s">
        <v>1427</v>
      </c>
      <c r="AS103" s="189" t="s">
        <v>1427</v>
      </c>
      <c r="AT103" s="189" t="s">
        <v>1427</v>
      </c>
      <c r="AU103" s="189" t="s">
        <v>1427</v>
      </c>
      <c r="AV103" s="189" t="s">
        <v>1427</v>
      </c>
      <c r="AW103" s="189" t="s">
        <v>1427</v>
      </c>
      <c r="AX103" s="189" t="s">
        <v>1427</v>
      </c>
      <c r="AY103" s="189" t="s">
        <v>1427</v>
      </c>
      <c r="AZ103" s="189" t="s">
        <v>1427</v>
      </c>
      <c r="BA103" s="192">
        <v>0</v>
      </c>
      <c r="BB103" s="192">
        <v>0</v>
      </c>
      <c r="BC103" s="192">
        <v>0</v>
      </c>
      <c r="BD103" s="192">
        <v>0</v>
      </c>
      <c r="BE103" s="192">
        <v>0</v>
      </c>
      <c r="BF103" s="192">
        <v>0</v>
      </c>
      <c r="BG103" s="189" t="s">
        <v>1427</v>
      </c>
      <c r="BH103" s="189" t="s">
        <v>1427</v>
      </c>
      <c r="BI103" s="189" t="s">
        <v>1427</v>
      </c>
      <c r="BJ103" s="189" t="s">
        <v>1435</v>
      </c>
      <c r="BK103" s="189" t="s">
        <v>1682</v>
      </c>
    </row>
    <row r="104" s="185" customFormat="1" ht="15" spans="1:63">
      <c r="A104" s="189">
        <v>100</v>
      </c>
      <c r="B104" s="189" t="s">
        <v>1425</v>
      </c>
      <c r="C104" s="189" t="s">
        <v>1426</v>
      </c>
      <c r="D104" s="189" t="s">
        <v>80</v>
      </c>
      <c r="E104" s="189" t="s">
        <v>1427</v>
      </c>
      <c r="F104" s="189" t="s">
        <v>84</v>
      </c>
      <c r="G104" s="189" t="s">
        <v>1486</v>
      </c>
      <c r="H104" s="189" t="s">
        <v>1510</v>
      </c>
      <c r="I104" s="189" t="s">
        <v>1683</v>
      </c>
      <c r="J104" s="189" t="s">
        <v>1684</v>
      </c>
      <c r="K104" s="189"/>
      <c r="L104" s="189"/>
      <c r="M104" s="189"/>
      <c r="N104" s="189"/>
      <c r="O104" s="189" t="s">
        <v>1200</v>
      </c>
      <c r="P104" s="192">
        <v>50</v>
      </c>
      <c r="Q104" s="192">
        <v>0</v>
      </c>
      <c r="R104" s="192">
        <v>0</v>
      </c>
      <c r="S104" s="192">
        <v>0</v>
      </c>
      <c r="T104" s="192">
        <v>0</v>
      </c>
      <c r="U104" s="192">
        <v>0</v>
      </c>
      <c r="V104" s="192">
        <v>0</v>
      </c>
      <c r="W104" s="192">
        <v>0</v>
      </c>
      <c r="X104" s="192">
        <v>0</v>
      </c>
      <c r="Y104" s="192">
        <v>0</v>
      </c>
      <c r="Z104" s="189" t="s">
        <v>1448</v>
      </c>
      <c r="AA104" s="192">
        <v>2025</v>
      </c>
      <c r="AB104" s="189" t="s">
        <v>1433</v>
      </c>
      <c r="AC104" s="189" t="s">
        <v>1433</v>
      </c>
      <c r="AD104" s="189" t="s">
        <v>1433</v>
      </c>
      <c r="AE104" s="189" t="s">
        <v>1434</v>
      </c>
      <c r="AF104" s="189" t="s">
        <v>1433</v>
      </c>
      <c r="AG104" s="189" t="s">
        <v>680</v>
      </c>
      <c r="AH104" s="189" t="s">
        <v>1427</v>
      </c>
      <c r="AI104" s="189" t="s">
        <v>1427</v>
      </c>
      <c r="AJ104" s="189" t="s">
        <v>1427</v>
      </c>
      <c r="AK104" s="189" t="s">
        <v>1427</v>
      </c>
      <c r="AL104" s="189" t="s">
        <v>1427</v>
      </c>
      <c r="AM104" s="189" t="s">
        <v>1427</v>
      </c>
      <c r="AN104" s="189" t="s">
        <v>1427</v>
      </c>
      <c r="AO104" s="189" t="s">
        <v>1427</v>
      </c>
      <c r="AP104" s="189" t="s">
        <v>1427</v>
      </c>
      <c r="AQ104" s="189" t="s">
        <v>1427</v>
      </c>
      <c r="AR104" s="189" t="s">
        <v>1427</v>
      </c>
      <c r="AS104" s="189" t="s">
        <v>1427</v>
      </c>
      <c r="AT104" s="189" t="s">
        <v>1427</v>
      </c>
      <c r="AU104" s="189" t="s">
        <v>1427</v>
      </c>
      <c r="AV104" s="189" t="s">
        <v>1427</v>
      </c>
      <c r="AW104" s="189" t="s">
        <v>1427</v>
      </c>
      <c r="AX104" s="189" t="s">
        <v>1427</v>
      </c>
      <c r="AY104" s="189" t="s">
        <v>1427</v>
      </c>
      <c r="AZ104" s="189" t="s">
        <v>1427</v>
      </c>
      <c r="BA104" s="192">
        <v>0</v>
      </c>
      <c r="BB104" s="192">
        <v>0</v>
      </c>
      <c r="BC104" s="192">
        <v>0</v>
      </c>
      <c r="BD104" s="192">
        <v>0</v>
      </c>
      <c r="BE104" s="192">
        <v>0</v>
      </c>
      <c r="BF104" s="192">
        <v>0</v>
      </c>
      <c r="BG104" s="189" t="s">
        <v>1427</v>
      </c>
      <c r="BH104" s="189" t="s">
        <v>1427</v>
      </c>
      <c r="BI104" s="189" t="s">
        <v>1427</v>
      </c>
      <c r="BJ104" s="189" t="s">
        <v>1435</v>
      </c>
      <c r="BK104" s="189" t="s">
        <v>1685</v>
      </c>
    </row>
    <row r="105" s="185" customFormat="1" ht="15" spans="1:63">
      <c r="A105" s="189">
        <v>101</v>
      </c>
      <c r="B105" s="189" t="s">
        <v>1425</v>
      </c>
      <c r="C105" s="189" t="s">
        <v>1426</v>
      </c>
      <c r="D105" s="189" t="s">
        <v>80</v>
      </c>
      <c r="E105" s="189" t="s">
        <v>1427</v>
      </c>
      <c r="F105" s="189" t="s">
        <v>84</v>
      </c>
      <c r="G105" s="189" t="s">
        <v>1486</v>
      </c>
      <c r="H105" s="189" t="s">
        <v>1510</v>
      </c>
      <c r="I105" s="189" t="s">
        <v>1686</v>
      </c>
      <c r="J105" s="189" t="s">
        <v>1687</v>
      </c>
      <c r="K105" s="189"/>
      <c r="L105" s="189"/>
      <c r="M105" s="189"/>
      <c r="N105" s="189"/>
      <c r="O105" s="189" t="s">
        <v>301</v>
      </c>
      <c r="P105" s="192">
        <v>20</v>
      </c>
      <c r="Q105" s="192">
        <v>0</v>
      </c>
      <c r="R105" s="192">
        <v>0</v>
      </c>
      <c r="S105" s="192">
        <v>0</v>
      </c>
      <c r="T105" s="192">
        <v>0</v>
      </c>
      <c r="U105" s="192">
        <v>0</v>
      </c>
      <c r="V105" s="192">
        <v>0</v>
      </c>
      <c r="W105" s="192">
        <v>0</v>
      </c>
      <c r="X105" s="192">
        <v>0</v>
      </c>
      <c r="Y105" s="192">
        <v>0</v>
      </c>
      <c r="Z105" s="189" t="s">
        <v>1448</v>
      </c>
      <c r="AA105" s="192">
        <v>2025</v>
      </c>
      <c r="AB105" s="189" t="s">
        <v>1433</v>
      </c>
      <c r="AC105" s="189" t="s">
        <v>1433</v>
      </c>
      <c r="AD105" s="189" t="s">
        <v>1433</v>
      </c>
      <c r="AE105" s="189" t="s">
        <v>1434</v>
      </c>
      <c r="AF105" s="189" t="s">
        <v>1433</v>
      </c>
      <c r="AG105" s="189" t="s">
        <v>680</v>
      </c>
      <c r="AH105" s="189" t="s">
        <v>1427</v>
      </c>
      <c r="AI105" s="189" t="s">
        <v>1427</v>
      </c>
      <c r="AJ105" s="189" t="s">
        <v>1427</v>
      </c>
      <c r="AK105" s="189" t="s">
        <v>1427</v>
      </c>
      <c r="AL105" s="189" t="s">
        <v>1427</v>
      </c>
      <c r="AM105" s="189" t="s">
        <v>1427</v>
      </c>
      <c r="AN105" s="189" t="s">
        <v>1427</v>
      </c>
      <c r="AO105" s="189" t="s">
        <v>1427</v>
      </c>
      <c r="AP105" s="189" t="s">
        <v>1427</v>
      </c>
      <c r="AQ105" s="189" t="s">
        <v>1427</v>
      </c>
      <c r="AR105" s="189" t="s">
        <v>1427</v>
      </c>
      <c r="AS105" s="189" t="s">
        <v>1427</v>
      </c>
      <c r="AT105" s="189" t="s">
        <v>1427</v>
      </c>
      <c r="AU105" s="189" t="s">
        <v>1427</v>
      </c>
      <c r="AV105" s="189" t="s">
        <v>1427</v>
      </c>
      <c r="AW105" s="189" t="s">
        <v>1427</v>
      </c>
      <c r="AX105" s="189" t="s">
        <v>1427</v>
      </c>
      <c r="AY105" s="189" t="s">
        <v>1427</v>
      </c>
      <c r="AZ105" s="189" t="s">
        <v>1427</v>
      </c>
      <c r="BA105" s="192">
        <v>0</v>
      </c>
      <c r="BB105" s="192">
        <v>0</v>
      </c>
      <c r="BC105" s="192">
        <v>0</v>
      </c>
      <c r="BD105" s="192">
        <v>0</v>
      </c>
      <c r="BE105" s="192">
        <v>0</v>
      </c>
      <c r="BF105" s="192">
        <v>0</v>
      </c>
      <c r="BG105" s="189" t="s">
        <v>1427</v>
      </c>
      <c r="BH105" s="189" t="s">
        <v>1427</v>
      </c>
      <c r="BI105" s="189" t="s">
        <v>1427</v>
      </c>
      <c r="BJ105" s="189" t="s">
        <v>1435</v>
      </c>
      <c r="BK105" s="189" t="s">
        <v>1688</v>
      </c>
    </row>
    <row r="106" s="185" customFormat="1" ht="15" spans="1:63">
      <c r="A106" s="189">
        <v>102</v>
      </c>
      <c r="B106" s="189" t="s">
        <v>1425</v>
      </c>
      <c r="C106" s="189" t="s">
        <v>1426</v>
      </c>
      <c r="D106" s="189" t="s">
        <v>80</v>
      </c>
      <c r="E106" s="189" t="s">
        <v>1427</v>
      </c>
      <c r="F106" s="189" t="s">
        <v>84</v>
      </c>
      <c r="G106" s="189" t="s">
        <v>1486</v>
      </c>
      <c r="H106" s="189" t="s">
        <v>1510</v>
      </c>
      <c r="I106" s="189" t="s">
        <v>1689</v>
      </c>
      <c r="J106" s="189" t="s">
        <v>1690</v>
      </c>
      <c r="K106" s="189"/>
      <c r="L106" s="189"/>
      <c r="M106" s="189"/>
      <c r="N106" s="189"/>
      <c r="O106" s="189" t="s">
        <v>232</v>
      </c>
      <c r="P106" s="192">
        <v>30</v>
      </c>
      <c r="Q106" s="192">
        <v>0</v>
      </c>
      <c r="R106" s="192">
        <v>0</v>
      </c>
      <c r="S106" s="192">
        <v>0</v>
      </c>
      <c r="T106" s="192">
        <v>0</v>
      </c>
      <c r="U106" s="192">
        <v>0</v>
      </c>
      <c r="V106" s="192">
        <v>0</v>
      </c>
      <c r="W106" s="192">
        <v>0</v>
      </c>
      <c r="X106" s="192">
        <v>0</v>
      </c>
      <c r="Y106" s="192">
        <v>0</v>
      </c>
      <c r="Z106" s="189" t="s">
        <v>1448</v>
      </c>
      <c r="AA106" s="192">
        <v>2025</v>
      </c>
      <c r="AB106" s="189" t="s">
        <v>1433</v>
      </c>
      <c r="AC106" s="189" t="s">
        <v>1433</v>
      </c>
      <c r="AD106" s="189" t="s">
        <v>1433</v>
      </c>
      <c r="AE106" s="189" t="s">
        <v>1434</v>
      </c>
      <c r="AF106" s="189" t="s">
        <v>1433</v>
      </c>
      <c r="AG106" s="189" t="s">
        <v>680</v>
      </c>
      <c r="AH106" s="189" t="s">
        <v>1427</v>
      </c>
      <c r="AI106" s="189" t="s">
        <v>1427</v>
      </c>
      <c r="AJ106" s="189" t="s">
        <v>1427</v>
      </c>
      <c r="AK106" s="189" t="s">
        <v>1427</v>
      </c>
      <c r="AL106" s="189" t="s">
        <v>1427</v>
      </c>
      <c r="AM106" s="189" t="s">
        <v>1427</v>
      </c>
      <c r="AN106" s="189" t="s">
        <v>1427</v>
      </c>
      <c r="AO106" s="189" t="s">
        <v>1427</v>
      </c>
      <c r="AP106" s="189" t="s">
        <v>1427</v>
      </c>
      <c r="AQ106" s="189" t="s">
        <v>1427</v>
      </c>
      <c r="AR106" s="189" t="s">
        <v>1427</v>
      </c>
      <c r="AS106" s="189" t="s">
        <v>1427</v>
      </c>
      <c r="AT106" s="189" t="s">
        <v>1427</v>
      </c>
      <c r="AU106" s="189" t="s">
        <v>1427</v>
      </c>
      <c r="AV106" s="189" t="s">
        <v>1427</v>
      </c>
      <c r="AW106" s="189" t="s">
        <v>1427</v>
      </c>
      <c r="AX106" s="189" t="s">
        <v>1427</v>
      </c>
      <c r="AY106" s="189" t="s">
        <v>1427</v>
      </c>
      <c r="AZ106" s="189" t="s">
        <v>1427</v>
      </c>
      <c r="BA106" s="192">
        <v>0</v>
      </c>
      <c r="BB106" s="192">
        <v>0</v>
      </c>
      <c r="BC106" s="192">
        <v>0</v>
      </c>
      <c r="BD106" s="192">
        <v>0</v>
      </c>
      <c r="BE106" s="192">
        <v>0</v>
      </c>
      <c r="BF106" s="192">
        <v>0</v>
      </c>
      <c r="BG106" s="189" t="s">
        <v>1427</v>
      </c>
      <c r="BH106" s="189" t="s">
        <v>1427</v>
      </c>
      <c r="BI106" s="189" t="s">
        <v>1427</v>
      </c>
      <c r="BJ106" s="189" t="s">
        <v>1435</v>
      </c>
      <c r="BK106" s="189" t="s">
        <v>1691</v>
      </c>
    </row>
    <row r="107" s="185" customFormat="1" ht="15" spans="1:63">
      <c r="A107" s="189">
        <v>103</v>
      </c>
      <c r="B107" s="189" t="s">
        <v>1425</v>
      </c>
      <c r="C107" s="189" t="s">
        <v>1426</v>
      </c>
      <c r="D107" s="189" t="s">
        <v>80</v>
      </c>
      <c r="E107" s="189" t="s">
        <v>1427</v>
      </c>
      <c r="F107" s="189" t="s">
        <v>84</v>
      </c>
      <c r="G107" s="189" t="s">
        <v>1486</v>
      </c>
      <c r="H107" s="189" t="s">
        <v>1510</v>
      </c>
      <c r="I107" s="189" t="s">
        <v>1692</v>
      </c>
      <c r="J107" s="189" t="s">
        <v>1693</v>
      </c>
      <c r="K107" s="189"/>
      <c r="L107" s="189"/>
      <c r="M107" s="189"/>
      <c r="N107" s="189"/>
      <c r="O107" s="189" t="s">
        <v>286</v>
      </c>
      <c r="P107" s="192">
        <v>50</v>
      </c>
      <c r="Q107" s="192">
        <v>0</v>
      </c>
      <c r="R107" s="192">
        <v>0</v>
      </c>
      <c r="S107" s="192">
        <v>0</v>
      </c>
      <c r="T107" s="192">
        <v>0</v>
      </c>
      <c r="U107" s="192">
        <v>0</v>
      </c>
      <c r="V107" s="192">
        <v>0</v>
      </c>
      <c r="W107" s="192">
        <v>0</v>
      </c>
      <c r="X107" s="192">
        <v>0</v>
      </c>
      <c r="Y107" s="192">
        <v>0</v>
      </c>
      <c r="Z107" s="189" t="s">
        <v>1448</v>
      </c>
      <c r="AA107" s="192">
        <v>2025</v>
      </c>
      <c r="AB107" s="189" t="s">
        <v>1433</v>
      </c>
      <c r="AC107" s="189" t="s">
        <v>1433</v>
      </c>
      <c r="AD107" s="189" t="s">
        <v>1433</v>
      </c>
      <c r="AE107" s="189" t="s">
        <v>1434</v>
      </c>
      <c r="AF107" s="189" t="s">
        <v>1433</v>
      </c>
      <c r="AG107" s="189" t="s">
        <v>680</v>
      </c>
      <c r="AH107" s="189" t="s">
        <v>1427</v>
      </c>
      <c r="AI107" s="189" t="s">
        <v>1427</v>
      </c>
      <c r="AJ107" s="189" t="s">
        <v>1427</v>
      </c>
      <c r="AK107" s="189" t="s">
        <v>1427</v>
      </c>
      <c r="AL107" s="189" t="s">
        <v>1427</v>
      </c>
      <c r="AM107" s="189" t="s">
        <v>1427</v>
      </c>
      <c r="AN107" s="189" t="s">
        <v>1427</v>
      </c>
      <c r="AO107" s="189" t="s">
        <v>1427</v>
      </c>
      <c r="AP107" s="189" t="s">
        <v>1427</v>
      </c>
      <c r="AQ107" s="189" t="s">
        <v>1427</v>
      </c>
      <c r="AR107" s="189" t="s">
        <v>1427</v>
      </c>
      <c r="AS107" s="189" t="s">
        <v>1427</v>
      </c>
      <c r="AT107" s="189" t="s">
        <v>1427</v>
      </c>
      <c r="AU107" s="189" t="s">
        <v>1427</v>
      </c>
      <c r="AV107" s="189" t="s">
        <v>1427</v>
      </c>
      <c r="AW107" s="189" t="s">
        <v>1427</v>
      </c>
      <c r="AX107" s="189" t="s">
        <v>1427</v>
      </c>
      <c r="AY107" s="189" t="s">
        <v>1427</v>
      </c>
      <c r="AZ107" s="189" t="s">
        <v>1427</v>
      </c>
      <c r="BA107" s="192">
        <v>0</v>
      </c>
      <c r="BB107" s="192">
        <v>0</v>
      </c>
      <c r="BC107" s="192">
        <v>0</v>
      </c>
      <c r="BD107" s="192">
        <v>0</v>
      </c>
      <c r="BE107" s="192">
        <v>0</v>
      </c>
      <c r="BF107" s="192">
        <v>0</v>
      </c>
      <c r="BG107" s="189" t="s">
        <v>1427</v>
      </c>
      <c r="BH107" s="189" t="s">
        <v>1427</v>
      </c>
      <c r="BI107" s="189" t="s">
        <v>1427</v>
      </c>
      <c r="BJ107" s="189" t="s">
        <v>1435</v>
      </c>
      <c r="BK107" s="189" t="s">
        <v>1694</v>
      </c>
    </row>
    <row r="108" s="185" customFormat="1" ht="15" spans="1:63">
      <c r="A108" s="189">
        <v>104</v>
      </c>
      <c r="B108" s="189" t="s">
        <v>1425</v>
      </c>
      <c r="C108" s="189" t="s">
        <v>1426</v>
      </c>
      <c r="D108" s="189" t="s">
        <v>80</v>
      </c>
      <c r="E108" s="189" t="s">
        <v>1427</v>
      </c>
      <c r="F108" s="189" t="s">
        <v>84</v>
      </c>
      <c r="G108" s="189" t="s">
        <v>1486</v>
      </c>
      <c r="H108" s="189" t="s">
        <v>1510</v>
      </c>
      <c r="I108" s="189" t="s">
        <v>1695</v>
      </c>
      <c r="J108" s="189" t="s">
        <v>881</v>
      </c>
      <c r="K108" s="189"/>
      <c r="L108" s="189"/>
      <c r="M108" s="189"/>
      <c r="N108" s="189"/>
      <c r="O108" s="189" t="s">
        <v>81</v>
      </c>
      <c r="P108" s="192">
        <v>100</v>
      </c>
      <c r="Q108" s="192">
        <v>80</v>
      </c>
      <c r="R108" s="192">
        <v>80</v>
      </c>
      <c r="S108" s="192">
        <v>0</v>
      </c>
      <c r="T108" s="192">
        <v>80</v>
      </c>
      <c r="U108" s="192">
        <v>0</v>
      </c>
      <c r="V108" s="192">
        <v>80</v>
      </c>
      <c r="W108" s="192">
        <v>0</v>
      </c>
      <c r="X108" s="192">
        <v>0</v>
      </c>
      <c r="Y108" s="192">
        <v>0</v>
      </c>
      <c r="Z108" s="189" t="s">
        <v>1471</v>
      </c>
      <c r="AA108" s="192">
        <v>2025</v>
      </c>
      <c r="AB108" s="189" t="s">
        <v>1432</v>
      </c>
      <c r="AC108" s="189" t="s">
        <v>1433</v>
      </c>
      <c r="AD108" s="189" t="s">
        <v>1433</v>
      </c>
      <c r="AE108" s="189" t="s">
        <v>1434</v>
      </c>
      <c r="AF108" s="189" t="s">
        <v>1433</v>
      </c>
      <c r="AG108" s="189" t="s">
        <v>782</v>
      </c>
      <c r="AH108" s="189" t="s">
        <v>782</v>
      </c>
      <c r="AI108" s="189" t="s">
        <v>1427</v>
      </c>
      <c r="AJ108" s="192">
        <v>20250228</v>
      </c>
      <c r="AK108" s="192">
        <v>20250415</v>
      </c>
      <c r="AL108" s="192">
        <v>20251231</v>
      </c>
      <c r="AM108" s="189" t="s">
        <v>1427</v>
      </c>
      <c r="AN108" s="189" t="s">
        <v>1427</v>
      </c>
      <c r="AO108" s="189" t="s">
        <v>1427</v>
      </c>
      <c r="AP108" s="189" t="s">
        <v>1427</v>
      </c>
      <c r="AQ108" s="189" t="s">
        <v>1427</v>
      </c>
      <c r="AR108" s="189" t="s">
        <v>1427</v>
      </c>
      <c r="AS108" s="189" t="s">
        <v>1427</v>
      </c>
      <c r="AT108" s="189" t="s">
        <v>1427</v>
      </c>
      <c r="AU108" s="189" t="s">
        <v>1427</v>
      </c>
      <c r="AV108" s="189" t="s">
        <v>1427</v>
      </c>
      <c r="AW108" s="189" t="s">
        <v>1427</v>
      </c>
      <c r="AX108" s="189" t="s">
        <v>1427</v>
      </c>
      <c r="AY108" s="189" t="s">
        <v>1427</v>
      </c>
      <c r="AZ108" s="189" t="s">
        <v>1427</v>
      </c>
      <c r="BA108" s="192">
        <v>0</v>
      </c>
      <c r="BB108" s="192">
        <v>0</v>
      </c>
      <c r="BC108" s="192">
        <v>0</v>
      </c>
      <c r="BD108" s="192">
        <v>0</v>
      </c>
      <c r="BE108" s="192">
        <v>0</v>
      </c>
      <c r="BF108" s="192">
        <v>80</v>
      </c>
      <c r="BG108" s="189" t="s">
        <v>1427</v>
      </c>
      <c r="BH108" s="189" t="s">
        <v>1427</v>
      </c>
      <c r="BI108" s="192">
        <v>1297</v>
      </c>
      <c r="BJ108" s="189" t="s">
        <v>1435</v>
      </c>
      <c r="BK108" s="189" t="s">
        <v>1696</v>
      </c>
    </row>
    <row r="109" s="185" customFormat="1" ht="15" spans="1:63">
      <c r="A109" s="189">
        <v>105</v>
      </c>
      <c r="B109" s="189" t="s">
        <v>1425</v>
      </c>
      <c r="C109" s="189" t="s">
        <v>1426</v>
      </c>
      <c r="D109" s="189" t="s">
        <v>80</v>
      </c>
      <c r="E109" s="189" t="s">
        <v>1427</v>
      </c>
      <c r="F109" s="189" t="s">
        <v>84</v>
      </c>
      <c r="G109" s="189" t="s">
        <v>1486</v>
      </c>
      <c r="H109" s="189" t="s">
        <v>1510</v>
      </c>
      <c r="I109" s="189" t="s">
        <v>1697</v>
      </c>
      <c r="J109" s="189" t="s">
        <v>1698</v>
      </c>
      <c r="K109" s="189"/>
      <c r="L109" s="189"/>
      <c r="M109" s="189"/>
      <c r="N109" s="189"/>
      <c r="O109" s="189" t="s">
        <v>81</v>
      </c>
      <c r="P109" s="192">
        <v>200</v>
      </c>
      <c r="Q109" s="192">
        <v>0</v>
      </c>
      <c r="R109" s="192">
        <v>0</v>
      </c>
      <c r="S109" s="192">
        <v>0</v>
      </c>
      <c r="T109" s="192">
        <v>0</v>
      </c>
      <c r="U109" s="192">
        <v>0</v>
      </c>
      <c r="V109" s="192">
        <v>0</v>
      </c>
      <c r="W109" s="192">
        <v>0</v>
      </c>
      <c r="X109" s="192">
        <v>0</v>
      </c>
      <c r="Y109" s="192">
        <v>0</v>
      </c>
      <c r="Z109" s="189" t="s">
        <v>1448</v>
      </c>
      <c r="AA109" s="192">
        <v>2025</v>
      </c>
      <c r="AB109" s="189" t="s">
        <v>1433</v>
      </c>
      <c r="AC109" s="189" t="s">
        <v>1433</v>
      </c>
      <c r="AD109" s="189" t="s">
        <v>1433</v>
      </c>
      <c r="AE109" s="189" t="s">
        <v>1434</v>
      </c>
      <c r="AF109" s="189" t="s">
        <v>1433</v>
      </c>
      <c r="AG109" s="189" t="s">
        <v>782</v>
      </c>
      <c r="AH109" s="189" t="s">
        <v>1427</v>
      </c>
      <c r="AI109" s="189" t="s">
        <v>1427</v>
      </c>
      <c r="AJ109" s="189" t="s">
        <v>1427</v>
      </c>
      <c r="AK109" s="189" t="s">
        <v>1427</v>
      </c>
      <c r="AL109" s="189" t="s">
        <v>1427</v>
      </c>
      <c r="AM109" s="189" t="s">
        <v>1427</v>
      </c>
      <c r="AN109" s="189" t="s">
        <v>1427</v>
      </c>
      <c r="AO109" s="189" t="s">
        <v>1427</v>
      </c>
      <c r="AP109" s="189" t="s">
        <v>1427</v>
      </c>
      <c r="AQ109" s="189" t="s">
        <v>1427</v>
      </c>
      <c r="AR109" s="189" t="s">
        <v>1427</v>
      </c>
      <c r="AS109" s="189" t="s">
        <v>1427</v>
      </c>
      <c r="AT109" s="189" t="s">
        <v>1427</v>
      </c>
      <c r="AU109" s="189" t="s">
        <v>1427</v>
      </c>
      <c r="AV109" s="189" t="s">
        <v>1427</v>
      </c>
      <c r="AW109" s="189" t="s">
        <v>1427</v>
      </c>
      <c r="AX109" s="189" t="s">
        <v>1427</v>
      </c>
      <c r="AY109" s="189" t="s">
        <v>1427</v>
      </c>
      <c r="AZ109" s="189" t="s">
        <v>1427</v>
      </c>
      <c r="BA109" s="192">
        <v>0</v>
      </c>
      <c r="BB109" s="192">
        <v>0</v>
      </c>
      <c r="BC109" s="192">
        <v>0</v>
      </c>
      <c r="BD109" s="192">
        <v>0</v>
      </c>
      <c r="BE109" s="192">
        <v>0</v>
      </c>
      <c r="BF109" s="192">
        <v>0</v>
      </c>
      <c r="BG109" s="189" t="s">
        <v>1427</v>
      </c>
      <c r="BH109" s="189" t="s">
        <v>1427</v>
      </c>
      <c r="BI109" s="189" t="s">
        <v>1427</v>
      </c>
      <c r="BJ109" s="189" t="s">
        <v>1435</v>
      </c>
      <c r="BK109" s="189" t="s">
        <v>1699</v>
      </c>
    </row>
    <row r="110" s="185" customFormat="1" ht="15" spans="1:63">
      <c r="A110" s="189">
        <v>106</v>
      </c>
      <c r="B110" s="189" t="s">
        <v>1425</v>
      </c>
      <c r="C110" s="189" t="s">
        <v>1426</v>
      </c>
      <c r="D110" s="189" t="s">
        <v>80</v>
      </c>
      <c r="E110" s="189" t="s">
        <v>1427</v>
      </c>
      <c r="F110" s="189" t="s">
        <v>84</v>
      </c>
      <c r="G110" s="189" t="s">
        <v>1486</v>
      </c>
      <c r="H110" s="189" t="s">
        <v>1510</v>
      </c>
      <c r="I110" s="189" t="s">
        <v>1700</v>
      </c>
      <c r="J110" s="189" t="s">
        <v>731</v>
      </c>
      <c r="K110" s="189"/>
      <c r="L110" s="189"/>
      <c r="M110" s="189"/>
      <c r="N110" s="189"/>
      <c r="O110" s="189" t="s">
        <v>103</v>
      </c>
      <c r="P110" s="192">
        <v>275</v>
      </c>
      <c r="Q110" s="192">
        <v>275</v>
      </c>
      <c r="R110" s="192">
        <v>275</v>
      </c>
      <c r="S110" s="192">
        <v>0</v>
      </c>
      <c r="T110" s="192">
        <v>275</v>
      </c>
      <c r="U110" s="192">
        <v>275</v>
      </c>
      <c r="V110" s="192">
        <v>0</v>
      </c>
      <c r="W110" s="192">
        <v>0</v>
      </c>
      <c r="X110" s="192">
        <v>0</v>
      </c>
      <c r="Y110" s="192">
        <v>0</v>
      </c>
      <c r="Z110" s="189" t="s">
        <v>1471</v>
      </c>
      <c r="AA110" s="192">
        <v>2025</v>
      </c>
      <c r="AB110" s="189" t="s">
        <v>1432</v>
      </c>
      <c r="AC110" s="189" t="s">
        <v>1433</v>
      </c>
      <c r="AD110" s="189" t="s">
        <v>1433</v>
      </c>
      <c r="AE110" s="189" t="s">
        <v>1434</v>
      </c>
      <c r="AF110" s="189" t="s">
        <v>1433</v>
      </c>
      <c r="AG110" s="189" t="s">
        <v>733</v>
      </c>
      <c r="AH110" s="189" t="s">
        <v>733</v>
      </c>
      <c r="AI110" s="189" t="s">
        <v>1427</v>
      </c>
      <c r="AJ110" s="192">
        <v>20250228</v>
      </c>
      <c r="AK110" s="192">
        <v>20250415</v>
      </c>
      <c r="AL110" s="192">
        <v>20251231</v>
      </c>
      <c r="AM110" s="189" t="s">
        <v>1427</v>
      </c>
      <c r="AN110" s="189" t="s">
        <v>1427</v>
      </c>
      <c r="AO110" s="189" t="s">
        <v>1427</v>
      </c>
      <c r="AP110" s="189" t="s">
        <v>1427</v>
      </c>
      <c r="AQ110" s="189" t="s">
        <v>1427</v>
      </c>
      <c r="AR110" s="189" t="s">
        <v>1427</v>
      </c>
      <c r="AS110" s="189" t="s">
        <v>1427</v>
      </c>
      <c r="AT110" s="189" t="s">
        <v>1427</v>
      </c>
      <c r="AU110" s="189" t="s">
        <v>1427</v>
      </c>
      <c r="AV110" s="189" t="s">
        <v>1427</v>
      </c>
      <c r="AW110" s="189" t="s">
        <v>1427</v>
      </c>
      <c r="AX110" s="189" t="s">
        <v>1427</v>
      </c>
      <c r="AY110" s="189" t="s">
        <v>1427</v>
      </c>
      <c r="AZ110" s="189" t="s">
        <v>1427</v>
      </c>
      <c r="BA110" s="192">
        <v>0</v>
      </c>
      <c r="BB110" s="192">
        <v>0</v>
      </c>
      <c r="BC110" s="192">
        <v>0</v>
      </c>
      <c r="BD110" s="192">
        <v>0</v>
      </c>
      <c r="BE110" s="192">
        <v>0</v>
      </c>
      <c r="BF110" s="192">
        <v>275</v>
      </c>
      <c r="BG110" s="189" t="s">
        <v>1427</v>
      </c>
      <c r="BH110" s="189" t="s">
        <v>1427</v>
      </c>
      <c r="BI110" s="192">
        <v>135</v>
      </c>
      <c r="BJ110" s="189" t="s">
        <v>1435</v>
      </c>
      <c r="BK110" s="189" t="s">
        <v>1701</v>
      </c>
    </row>
    <row r="111" s="185" customFormat="1" ht="15" spans="1:63">
      <c r="A111" s="189">
        <v>107</v>
      </c>
      <c r="B111" s="189" t="s">
        <v>1425</v>
      </c>
      <c r="C111" s="189" t="s">
        <v>1426</v>
      </c>
      <c r="D111" s="189" t="s">
        <v>80</v>
      </c>
      <c r="E111" s="189" t="s">
        <v>1427</v>
      </c>
      <c r="F111" s="189" t="s">
        <v>84</v>
      </c>
      <c r="G111" s="189" t="s">
        <v>1486</v>
      </c>
      <c r="H111" s="189" t="s">
        <v>1510</v>
      </c>
      <c r="I111" s="189" t="s">
        <v>1702</v>
      </c>
      <c r="J111" s="189" t="s">
        <v>1703</v>
      </c>
      <c r="K111" s="189"/>
      <c r="L111" s="189"/>
      <c r="M111" s="189"/>
      <c r="N111" s="189"/>
      <c r="O111" s="189" t="s">
        <v>286</v>
      </c>
      <c r="P111" s="192">
        <v>150</v>
      </c>
      <c r="Q111" s="192">
        <v>0</v>
      </c>
      <c r="R111" s="192">
        <v>0</v>
      </c>
      <c r="S111" s="192">
        <v>0</v>
      </c>
      <c r="T111" s="192">
        <v>0</v>
      </c>
      <c r="U111" s="192">
        <v>0</v>
      </c>
      <c r="V111" s="192">
        <v>0</v>
      </c>
      <c r="W111" s="192">
        <v>0</v>
      </c>
      <c r="X111" s="192">
        <v>0</v>
      </c>
      <c r="Y111" s="192">
        <v>0</v>
      </c>
      <c r="Z111" s="189" t="s">
        <v>1448</v>
      </c>
      <c r="AA111" s="192">
        <v>2025</v>
      </c>
      <c r="AB111" s="189" t="s">
        <v>1433</v>
      </c>
      <c r="AC111" s="189" t="s">
        <v>1433</v>
      </c>
      <c r="AD111" s="189" t="s">
        <v>1433</v>
      </c>
      <c r="AE111" s="189" t="s">
        <v>1434</v>
      </c>
      <c r="AF111" s="189" t="s">
        <v>1433</v>
      </c>
      <c r="AG111" s="189" t="s">
        <v>782</v>
      </c>
      <c r="AH111" s="189" t="s">
        <v>1427</v>
      </c>
      <c r="AI111" s="189" t="s">
        <v>1427</v>
      </c>
      <c r="AJ111" s="189" t="s">
        <v>1427</v>
      </c>
      <c r="AK111" s="189" t="s">
        <v>1427</v>
      </c>
      <c r="AL111" s="189" t="s">
        <v>1427</v>
      </c>
      <c r="AM111" s="189" t="s">
        <v>1427</v>
      </c>
      <c r="AN111" s="189" t="s">
        <v>1427</v>
      </c>
      <c r="AO111" s="189" t="s">
        <v>1427</v>
      </c>
      <c r="AP111" s="189" t="s">
        <v>1427</v>
      </c>
      <c r="AQ111" s="189" t="s">
        <v>1427</v>
      </c>
      <c r="AR111" s="189" t="s">
        <v>1427</v>
      </c>
      <c r="AS111" s="189" t="s">
        <v>1427</v>
      </c>
      <c r="AT111" s="189" t="s">
        <v>1427</v>
      </c>
      <c r="AU111" s="189" t="s">
        <v>1427</v>
      </c>
      <c r="AV111" s="189" t="s">
        <v>1427</v>
      </c>
      <c r="AW111" s="189" t="s">
        <v>1427</v>
      </c>
      <c r="AX111" s="189" t="s">
        <v>1427</v>
      </c>
      <c r="AY111" s="189" t="s">
        <v>1427</v>
      </c>
      <c r="AZ111" s="189" t="s">
        <v>1427</v>
      </c>
      <c r="BA111" s="192">
        <v>0</v>
      </c>
      <c r="BB111" s="192">
        <v>0</v>
      </c>
      <c r="BC111" s="192">
        <v>0</v>
      </c>
      <c r="BD111" s="192">
        <v>0</v>
      </c>
      <c r="BE111" s="192">
        <v>0</v>
      </c>
      <c r="BF111" s="192">
        <v>0</v>
      </c>
      <c r="BG111" s="189" t="s">
        <v>1427</v>
      </c>
      <c r="BH111" s="189" t="s">
        <v>1427</v>
      </c>
      <c r="BI111" s="189" t="s">
        <v>1427</v>
      </c>
      <c r="BJ111" s="189" t="s">
        <v>1435</v>
      </c>
      <c r="BK111" s="189" t="s">
        <v>1704</v>
      </c>
    </row>
    <row r="112" s="185" customFormat="1" ht="15" spans="1:63">
      <c r="A112" s="189">
        <v>108</v>
      </c>
      <c r="B112" s="189" t="s">
        <v>1425</v>
      </c>
      <c r="C112" s="189" t="s">
        <v>1426</v>
      </c>
      <c r="D112" s="189" t="s">
        <v>80</v>
      </c>
      <c r="E112" s="189" t="s">
        <v>1427</v>
      </c>
      <c r="F112" s="189" t="s">
        <v>84</v>
      </c>
      <c r="G112" s="189" t="s">
        <v>1486</v>
      </c>
      <c r="H112" s="189" t="s">
        <v>1510</v>
      </c>
      <c r="I112" s="189" t="s">
        <v>1705</v>
      </c>
      <c r="J112" s="189" t="s">
        <v>1706</v>
      </c>
      <c r="K112" s="189"/>
      <c r="L112" s="189"/>
      <c r="M112" s="189"/>
      <c r="N112" s="189"/>
      <c r="O112" s="189" t="s">
        <v>929</v>
      </c>
      <c r="P112" s="192">
        <v>50</v>
      </c>
      <c r="Q112" s="192">
        <v>0</v>
      </c>
      <c r="R112" s="192">
        <v>0</v>
      </c>
      <c r="S112" s="192">
        <v>0</v>
      </c>
      <c r="T112" s="192">
        <v>0</v>
      </c>
      <c r="U112" s="192">
        <v>0</v>
      </c>
      <c r="V112" s="192">
        <v>0</v>
      </c>
      <c r="W112" s="192">
        <v>0</v>
      </c>
      <c r="X112" s="192">
        <v>0</v>
      </c>
      <c r="Y112" s="192">
        <v>0</v>
      </c>
      <c r="Z112" s="189" t="s">
        <v>1448</v>
      </c>
      <c r="AA112" s="192">
        <v>2025</v>
      </c>
      <c r="AB112" s="189" t="s">
        <v>1433</v>
      </c>
      <c r="AC112" s="189" t="s">
        <v>1433</v>
      </c>
      <c r="AD112" s="189" t="s">
        <v>1433</v>
      </c>
      <c r="AE112" s="189" t="s">
        <v>1434</v>
      </c>
      <c r="AF112" s="189" t="s">
        <v>1433</v>
      </c>
      <c r="AG112" s="189" t="s">
        <v>323</v>
      </c>
      <c r="AH112" s="189" t="s">
        <v>1427</v>
      </c>
      <c r="AI112" s="189" t="s">
        <v>1427</v>
      </c>
      <c r="AJ112" s="189" t="s">
        <v>1427</v>
      </c>
      <c r="AK112" s="189" t="s">
        <v>1427</v>
      </c>
      <c r="AL112" s="189" t="s">
        <v>1427</v>
      </c>
      <c r="AM112" s="189" t="s">
        <v>1427</v>
      </c>
      <c r="AN112" s="189" t="s">
        <v>1427</v>
      </c>
      <c r="AO112" s="189" t="s">
        <v>1427</v>
      </c>
      <c r="AP112" s="189" t="s">
        <v>1427</v>
      </c>
      <c r="AQ112" s="189" t="s">
        <v>1427</v>
      </c>
      <c r="AR112" s="189" t="s">
        <v>1427</v>
      </c>
      <c r="AS112" s="189" t="s">
        <v>1427</v>
      </c>
      <c r="AT112" s="189" t="s">
        <v>1427</v>
      </c>
      <c r="AU112" s="189" t="s">
        <v>1427</v>
      </c>
      <c r="AV112" s="189" t="s">
        <v>1427</v>
      </c>
      <c r="AW112" s="189" t="s">
        <v>1427</v>
      </c>
      <c r="AX112" s="189" t="s">
        <v>1427</v>
      </c>
      <c r="AY112" s="189" t="s">
        <v>1427</v>
      </c>
      <c r="AZ112" s="189" t="s">
        <v>1427</v>
      </c>
      <c r="BA112" s="192">
        <v>0</v>
      </c>
      <c r="BB112" s="192">
        <v>0</v>
      </c>
      <c r="BC112" s="192">
        <v>0</v>
      </c>
      <c r="BD112" s="192">
        <v>0</v>
      </c>
      <c r="BE112" s="192">
        <v>0</v>
      </c>
      <c r="BF112" s="192">
        <v>0</v>
      </c>
      <c r="BG112" s="189" t="s">
        <v>1427</v>
      </c>
      <c r="BH112" s="189" t="s">
        <v>1427</v>
      </c>
      <c r="BI112" s="189" t="s">
        <v>1427</v>
      </c>
      <c r="BJ112" s="189" t="s">
        <v>1435</v>
      </c>
      <c r="BK112" s="189" t="s">
        <v>1707</v>
      </c>
    </row>
    <row r="113" s="185" customFormat="1" ht="15" spans="1:63">
      <c r="A113" s="189">
        <v>109</v>
      </c>
      <c r="B113" s="189" t="s">
        <v>1425</v>
      </c>
      <c r="C113" s="189" t="s">
        <v>1426</v>
      </c>
      <c r="D113" s="189" t="s">
        <v>80</v>
      </c>
      <c r="E113" s="189" t="s">
        <v>1427</v>
      </c>
      <c r="F113" s="189" t="s">
        <v>84</v>
      </c>
      <c r="G113" s="189" t="s">
        <v>1486</v>
      </c>
      <c r="H113" s="189" t="s">
        <v>1510</v>
      </c>
      <c r="I113" s="189" t="s">
        <v>1708</v>
      </c>
      <c r="J113" s="189" t="s">
        <v>1709</v>
      </c>
      <c r="K113" s="189"/>
      <c r="L113" s="189"/>
      <c r="M113" s="189"/>
      <c r="N113" s="189"/>
      <c r="O113" s="189" t="s">
        <v>1710</v>
      </c>
      <c r="P113" s="192">
        <v>160</v>
      </c>
      <c r="Q113" s="192">
        <v>0</v>
      </c>
      <c r="R113" s="192">
        <v>0</v>
      </c>
      <c r="S113" s="192">
        <v>0</v>
      </c>
      <c r="T113" s="192">
        <v>0</v>
      </c>
      <c r="U113" s="192">
        <v>0</v>
      </c>
      <c r="V113" s="192">
        <v>0</v>
      </c>
      <c r="W113" s="192">
        <v>0</v>
      </c>
      <c r="X113" s="192">
        <v>0</v>
      </c>
      <c r="Y113" s="192">
        <v>0</v>
      </c>
      <c r="Z113" s="189" t="s">
        <v>1448</v>
      </c>
      <c r="AA113" s="192">
        <v>2025</v>
      </c>
      <c r="AB113" s="189" t="s">
        <v>1433</v>
      </c>
      <c r="AC113" s="189" t="s">
        <v>1433</v>
      </c>
      <c r="AD113" s="189" t="s">
        <v>1433</v>
      </c>
      <c r="AE113" s="189" t="s">
        <v>1434</v>
      </c>
      <c r="AF113" s="189" t="s">
        <v>1433</v>
      </c>
      <c r="AG113" s="189" t="s">
        <v>782</v>
      </c>
      <c r="AH113" s="189" t="s">
        <v>1427</v>
      </c>
      <c r="AI113" s="189" t="s">
        <v>1427</v>
      </c>
      <c r="AJ113" s="189" t="s">
        <v>1427</v>
      </c>
      <c r="AK113" s="189" t="s">
        <v>1427</v>
      </c>
      <c r="AL113" s="189" t="s">
        <v>1427</v>
      </c>
      <c r="AM113" s="189" t="s">
        <v>1427</v>
      </c>
      <c r="AN113" s="189" t="s">
        <v>1427</v>
      </c>
      <c r="AO113" s="189" t="s">
        <v>1427</v>
      </c>
      <c r="AP113" s="189" t="s">
        <v>1427</v>
      </c>
      <c r="AQ113" s="189" t="s">
        <v>1427</v>
      </c>
      <c r="AR113" s="189" t="s">
        <v>1427</v>
      </c>
      <c r="AS113" s="189" t="s">
        <v>1427</v>
      </c>
      <c r="AT113" s="189" t="s">
        <v>1427</v>
      </c>
      <c r="AU113" s="189" t="s">
        <v>1427</v>
      </c>
      <c r="AV113" s="189" t="s">
        <v>1427</v>
      </c>
      <c r="AW113" s="189" t="s">
        <v>1427</v>
      </c>
      <c r="AX113" s="189" t="s">
        <v>1427</v>
      </c>
      <c r="AY113" s="189" t="s">
        <v>1427</v>
      </c>
      <c r="AZ113" s="189" t="s">
        <v>1427</v>
      </c>
      <c r="BA113" s="192">
        <v>0</v>
      </c>
      <c r="BB113" s="192">
        <v>0</v>
      </c>
      <c r="BC113" s="192">
        <v>0</v>
      </c>
      <c r="BD113" s="192">
        <v>0</v>
      </c>
      <c r="BE113" s="192">
        <v>0</v>
      </c>
      <c r="BF113" s="192">
        <v>0</v>
      </c>
      <c r="BG113" s="189" t="s">
        <v>1427</v>
      </c>
      <c r="BH113" s="189" t="s">
        <v>1427</v>
      </c>
      <c r="BI113" s="189" t="s">
        <v>1427</v>
      </c>
      <c r="BJ113" s="189" t="s">
        <v>1435</v>
      </c>
      <c r="BK113" s="189" t="s">
        <v>1711</v>
      </c>
    </row>
    <row r="114" s="185" customFormat="1" ht="15" spans="1:63">
      <c r="A114" s="189">
        <v>110</v>
      </c>
      <c r="B114" s="189" t="s">
        <v>1425</v>
      </c>
      <c r="C114" s="189" t="s">
        <v>1426</v>
      </c>
      <c r="D114" s="189" t="s">
        <v>80</v>
      </c>
      <c r="E114" s="189" t="s">
        <v>1427</v>
      </c>
      <c r="F114" s="189" t="s">
        <v>84</v>
      </c>
      <c r="G114" s="189" t="s">
        <v>1486</v>
      </c>
      <c r="H114" s="189" t="s">
        <v>1510</v>
      </c>
      <c r="I114" s="189" t="s">
        <v>1712</v>
      </c>
      <c r="J114" s="189" t="s">
        <v>331</v>
      </c>
      <c r="K114" s="189"/>
      <c r="L114" s="189"/>
      <c r="M114" s="189"/>
      <c r="N114" s="189"/>
      <c r="O114" s="189" t="s">
        <v>325</v>
      </c>
      <c r="P114" s="192">
        <v>41</v>
      </c>
      <c r="Q114" s="192">
        <v>17</v>
      </c>
      <c r="R114" s="192">
        <v>17</v>
      </c>
      <c r="S114" s="192">
        <v>0</v>
      </c>
      <c r="T114" s="192">
        <v>17</v>
      </c>
      <c r="U114" s="192">
        <v>0</v>
      </c>
      <c r="V114" s="192">
        <v>17</v>
      </c>
      <c r="W114" s="192">
        <v>0</v>
      </c>
      <c r="X114" s="192">
        <v>0</v>
      </c>
      <c r="Y114" s="192">
        <v>0</v>
      </c>
      <c r="Z114" s="189" t="s">
        <v>1431</v>
      </c>
      <c r="AA114" s="192">
        <v>2025</v>
      </c>
      <c r="AB114" s="189" t="s">
        <v>1432</v>
      </c>
      <c r="AC114" s="189" t="s">
        <v>1433</v>
      </c>
      <c r="AD114" s="189" t="s">
        <v>1433</v>
      </c>
      <c r="AE114" s="189" t="s">
        <v>1434</v>
      </c>
      <c r="AF114" s="189" t="s">
        <v>1433</v>
      </c>
      <c r="AG114" s="189" t="s">
        <v>782</v>
      </c>
      <c r="AH114" s="189" t="s">
        <v>323</v>
      </c>
      <c r="AI114" s="189" t="s">
        <v>1427</v>
      </c>
      <c r="AJ114" s="192">
        <v>20250228</v>
      </c>
      <c r="AK114" s="192">
        <v>20250326</v>
      </c>
      <c r="AL114" s="192">
        <v>20251231</v>
      </c>
      <c r="AM114" s="192">
        <v>20250326</v>
      </c>
      <c r="AN114" s="192">
        <v>0</v>
      </c>
      <c r="AO114" s="189" t="s">
        <v>1432</v>
      </c>
      <c r="AP114" s="189" t="s">
        <v>1433</v>
      </c>
      <c r="AQ114" s="189" t="s">
        <v>1427</v>
      </c>
      <c r="AR114" s="189" t="s">
        <v>1427</v>
      </c>
      <c r="AS114" s="189" t="s">
        <v>1427</v>
      </c>
      <c r="AT114" s="189" t="s">
        <v>1427</v>
      </c>
      <c r="AU114" s="189" t="s">
        <v>1427</v>
      </c>
      <c r="AV114" s="189" t="s">
        <v>1427</v>
      </c>
      <c r="AW114" s="189" t="s">
        <v>1427</v>
      </c>
      <c r="AX114" s="189">
        <v>17</v>
      </c>
      <c r="AY114" s="189">
        <v>0</v>
      </c>
      <c r="AZ114" s="189">
        <v>17</v>
      </c>
      <c r="BA114" s="192">
        <v>0</v>
      </c>
      <c r="BB114" s="192">
        <v>17</v>
      </c>
      <c r="BC114" s="192">
        <v>0</v>
      </c>
      <c r="BD114" s="192">
        <v>0</v>
      </c>
      <c r="BE114" s="192">
        <v>0</v>
      </c>
      <c r="BF114" s="192">
        <v>17</v>
      </c>
      <c r="BG114" s="189">
        <v>0</v>
      </c>
      <c r="BH114" s="189" t="s">
        <v>1427</v>
      </c>
      <c r="BI114" s="192">
        <v>401</v>
      </c>
      <c r="BJ114" s="189" t="s">
        <v>1435</v>
      </c>
      <c r="BK114" s="189" t="s">
        <v>1713</v>
      </c>
    </row>
    <row r="115" s="185" customFormat="1" ht="15" spans="1:63">
      <c r="A115" s="189">
        <v>111</v>
      </c>
      <c r="B115" s="189" t="s">
        <v>1425</v>
      </c>
      <c r="C115" s="189" t="s">
        <v>1426</v>
      </c>
      <c r="D115" s="189" t="s">
        <v>80</v>
      </c>
      <c r="E115" s="189" t="s">
        <v>1427</v>
      </c>
      <c r="F115" s="189" t="s">
        <v>84</v>
      </c>
      <c r="G115" s="189" t="s">
        <v>1486</v>
      </c>
      <c r="H115" s="189" t="s">
        <v>1510</v>
      </c>
      <c r="I115" s="189" t="s">
        <v>1714</v>
      </c>
      <c r="J115" s="189" t="s">
        <v>336</v>
      </c>
      <c r="K115" s="189"/>
      <c r="L115" s="189"/>
      <c r="M115" s="189"/>
      <c r="N115" s="189"/>
      <c r="O115" s="189" t="s">
        <v>325</v>
      </c>
      <c r="P115" s="192">
        <v>37</v>
      </c>
      <c r="Q115" s="192">
        <v>13</v>
      </c>
      <c r="R115" s="192">
        <v>13</v>
      </c>
      <c r="S115" s="192">
        <v>0</v>
      </c>
      <c r="T115" s="192">
        <v>13</v>
      </c>
      <c r="U115" s="192">
        <v>0</v>
      </c>
      <c r="V115" s="192">
        <v>13</v>
      </c>
      <c r="W115" s="192">
        <v>0</v>
      </c>
      <c r="X115" s="192">
        <v>0</v>
      </c>
      <c r="Y115" s="192">
        <v>0</v>
      </c>
      <c r="Z115" s="189" t="s">
        <v>1431</v>
      </c>
      <c r="AA115" s="192">
        <v>2025</v>
      </c>
      <c r="AB115" s="189" t="s">
        <v>1432</v>
      </c>
      <c r="AC115" s="189" t="s">
        <v>1433</v>
      </c>
      <c r="AD115" s="189" t="s">
        <v>1433</v>
      </c>
      <c r="AE115" s="189" t="s">
        <v>1434</v>
      </c>
      <c r="AF115" s="189" t="s">
        <v>1433</v>
      </c>
      <c r="AG115" s="189" t="s">
        <v>782</v>
      </c>
      <c r="AH115" s="189" t="s">
        <v>323</v>
      </c>
      <c r="AI115" s="189" t="s">
        <v>1427</v>
      </c>
      <c r="AJ115" s="192">
        <v>20250228</v>
      </c>
      <c r="AK115" s="192">
        <v>20250326</v>
      </c>
      <c r="AL115" s="192">
        <v>20251231</v>
      </c>
      <c r="AM115" s="192">
        <v>20250326</v>
      </c>
      <c r="AN115" s="192">
        <v>0</v>
      </c>
      <c r="AO115" s="189" t="s">
        <v>1432</v>
      </c>
      <c r="AP115" s="189" t="s">
        <v>1433</v>
      </c>
      <c r="AQ115" s="189" t="s">
        <v>1427</v>
      </c>
      <c r="AR115" s="189" t="s">
        <v>1427</v>
      </c>
      <c r="AS115" s="189" t="s">
        <v>1427</v>
      </c>
      <c r="AT115" s="189" t="s">
        <v>1427</v>
      </c>
      <c r="AU115" s="189" t="s">
        <v>1427</v>
      </c>
      <c r="AV115" s="189" t="s">
        <v>1427</v>
      </c>
      <c r="AW115" s="189" t="s">
        <v>1427</v>
      </c>
      <c r="AX115" s="189">
        <v>13</v>
      </c>
      <c r="AY115" s="189">
        <v>0</v>
      </c>
      <c r="AZ115" s="189">
        <v>13</v>
      </c>
      <c r="BA115" s="192">
        <v>0</v>
      </c>
      <c r="BB115" s="192">
        <v>13</v>
      </c>
      <c r="BC115" s="192">
        <v>0</v>
      </c>
      <c r="BD115" s="192">
        <v>0</v>
      </c>
      <c r="BE115" s="192">
        <v>0</v>
      </c>
      <c r="BF115" s="192">
        <v>13</v>
      </c>
      <c r="BG115" s="189">
        <v>0</v>
      </c>
      <c r="BH115" s="189" t="s">
        <v>1427</v>
      </c>
      <c r="BI115" s="192">
        <v>189</v>
      </c>
      <c r="BJ115" s="189" t="s">
        <v>1435</v>
      </c>
      <c r="BK115" s="189" t="s">
        <v>1715</v>
      </c>
    </row>
    <row r="116" s="185" customFormat="1" ht="15" spans="1:63">
      <c r="A116" s="189">
        <v>112</v>
      </c>
      <c r="B116" s="189" t="s">
        <v>1425</v>
      </c>
      <c r="C116" s="189" t="s">
        <v>1426</v>
      </c>
      <c r="D116" s="189" t="s">
        <v>80</v>
      </c>
      <c r="E116" s="189" t="s">
        <v>1427</v>
      </c>
      <c r="F116" s="189" t="s">
        <v>84</v>
      </c>
      <c r="G116" s="189" t="s">
        <v>1486</v>
      </c>
      <c r="H116" s="189" t="s">
        <v>1510</v>
      </c>
      <c r="I116" s="189" t="s">
        <v>1716</v>
      </c>
      <c r="J116" s="189" t="s">
        <v>904</v>
      </c>
      <c r="K116" s="189"/>
      <c r="L116" s="189"/>
      <c r="M116" s="189"/>
      <c r="N116" s="189"/>
      <c r="O116" s="189" t="s">
        <v>80</v>
      </c>
      <c r="P116" s="192">
        <v>139.3404</v>
      </c>
      <c r="Q116" s="192">
        <v>85</v>
      </c>
      <c r="R116" s="192">
        <v>85</v>
      </c>
      <c r="S116" s="192">
        <v>0</v>
      </c>
      <c r="T116" s="192">
        <v>85</v>
      </c>
      <c r="U116" s="192">
        <v>85</v>
      </c>
      <c r="V116" s="192">
        <v>0</v>
      </c>
      <c r="W116" s="192">
        <v>0</v>
      </c>
      <c r="X116" s="192">
        <v>0</v>
      </c>
      <c r="Y116" s="192">
        <v>0</v>
      </c>
      <c r="Z116" s="189" t="s">
        <v>1471</v>
      </c>
      <c r="AA116" s="192">
        <v>2025</v>
      </c>
      <c r="AB116" s="189" t="s">
        <v>1432</v>
      </c>
      <c r="AC116" s="189" t="s">
        <v>1433</v>
      </c>
      <c r="AD116" s="189" t="s">
        <v>1433</v>
      </c>
      <c r="AE116" s="189" t="s">
        <v>1434</v>
      </c>
      <c r="AF116" s="189" t="s">
        <v>1433</v>
      </c>
      <c r="AG116" s="189" t="s">
        <v>782</v>
      </c>
      <c r="AH116" s="189" t="s">
        <v>782</v>
      </c>
      <c r="AI116" s="189" t="s">
        <v>1427</v>
      </c>
      <c r="AJ116" s="192">
        <v>20250228</v>
      </c>
      <c r="AK116" s="192">
        <v>20250415</v>
      </c>
      <c r="AL116" s="192">
        <v>20251231</v>
      </c>
      <c r="AM116" s="189" t="s">
        <v>1427</v>
      </c>
      <c r="AN116" s="189" t="s">
        <v>1427</v>
      </c>
      <c r="AO116" s="189" t="s">
        <v>1427</v>
      </c>
      <c r="AP116" s="189" t="s">
        <v>1427</v>
      </c>
      <c r="AQ116" s="189" t="s">
        <v>1427</v>
      </c>
      <c r="AR116" s="189" t="s">
        <v>1427</v>
      </c>
      <c r="AS116" s="189" t="s">
        <v>1427</v>
      </c>
      <c r="AT116" s="189" t="s">
        <v>1427</v>
      </c>
      <c r="AU116" s="189" t="s">
        <v>1427</v>
      </c>
      <c r="AV116" s="189" t="s">
        <v>1427</v>
      </c>
      <c r="AW116" s="189" t="s">
        <v>1427</v>
      </c>
      <c r="AX116" s="189" t="s">
        <v>1427</v>
      </c>
      <c r="AY116" s="189" t="s">
        <v>1427</v>
      </c>
      <c r="AZ116" s="189" t="s">
        <v>1427</v>
      </c>
      <c r="BA116" s="192">
        <v>0</v>
      </c>
      <c r="BB116" s="192">
        <v>0</v>
      </c>
      <c r="BC116" s="192">
        <v>0</v>
      </c>
      <c r="BD116" s="192">
        <v>0</v>
      </c>
      <c r="BE116" s="192">
        <v>0</v>
      </c>
      <c r="BF116" s="192">
        <v>85</v>
      </c>
      <c r="BG116" s="189" t="s">
        <v>1427</v>
      </c>
      <c r="BH116" s="189" t="s">
        <v>1427</v>
      </c>
      <c r="BI116" s="192">
        <v>230</v>
      </c>
      <c r="BJ116" s="189" t="s">
        <v>1435</v>
      </c>
      <c r="BK116" s="189" t="s">
        <v>1717</v>
      </c>
    </row>
    <row r="117" s="185" customFormat="1" ht="15" spans="1:63">
      <c r="A117" s="189">
        <v>113</v>
      </c>
      <c r="B117" s="189" t="s">
        <v>1425</v>
      </c>
      <c r="C117" s="189" t="s">
        <v>1426</v>
      </c>
      <c r="D117" s="189" t="s">
        <v>80</v>
      </c>
      <c r="E117" s="189" t="s">
        <v>1427</v>
      </c>
      <c r="F117" s="189" t="s">
        <v>84</v>
      </c>
      <c r="G117" s="189" t="s">
        <v>1486</v>
      </c>
      <c r="H117" s="189" t="s">
        <v>1510</v>
      </c>
      <c r="I117" s="189" t="s">
        <v>1718</v>
      </c>
      <c r="J117" s="189" t="s">
        <v>698</v>
      </c>
      <c r="K117" s="189"/>
      <c r="L117" s="189"/>
      <c r="M117" s="189"/>
      <c r="N117" s="189"/>
      <c r="O117" s="189" t="s">
        <v>80</v>
      </c>
      <c r="P117" s="192">
        <v>66.6125</v>
      </c>
      <c r="Q117" s="192">
        <v>60</v>
      </c>
      <c r="R117" s="192">
        <v>60</v>
      </c>
      <c r="S117" s="192">
        <v>0</v>
      </c>
      <c r="T117" s="192">
        <v>60</v>
      </c>
      <c r="U117" s="192">
        <v>0</v>
      </c>
      <c r="V117" s="192">
        <v>60</v>
      </c>
      <c r="W117" s="192">
        <v>0</v>
      </c>
      <c r="X117" s="192">
        <v>0</v>
      </c>
      <c r="Y117" s="192">
        <v>0</v>
      </c>
      <c r="Z117" s="189" t="s">
        <v>1471</v>
      </c>
      <c r="AA117" s="192">
        <v>2025</v>
      </c>
      <c r="AB117" s="189" t="s">
        <v>1432</v>
      </c>
      <c r="AC117" s="189" t="s">
        <v>1433</v>
      </c>
      <c r="AD117" s="189" t="s">
        <v>1433</v>
      </c>
      <c r="AE117" s="189" t="s">
        <v>1434</v>
      </c>
      <c r="AF117" s="189" t="s">
        <v>1433</v>
      </c>
      <c r="AG117" s="189" t="s">
        <v>680</v>
      </c>
      <c r="AH117" s="189" t="s">
        <v>680</v>
      </c>
      <c r="AI117" s="189" t="s">
        <v>1427</v>
      </c>
      <c r="AJ117" s="192">
        <v>20250228</v>
      </c>
      <c r="AK117" s="192">
        <v>20250415</v>
      </c>
      <c r="AL117" s="192">
        <v>20251231</v>
      </c>
      <c r="AM117" s="189" t="s">
        <v>1427</v>
      </c>
      <c r="AN117" s="189" t="s">
        <v>1427</v>
      </c>
      <c r="AO117" s="189" t="s">
        <v>1427</v>
      </c>
      <c r="AP117" s="189" t="s">
        <v>1427</v>
      </c>
      <c r="AQ117" s="189" t="s">
        <v>1427</v>
      </c>
      <c r="AR117" s="189" t="s">
        <v>1427</v>
      </c>
      <c r="AS117" s="189" t="s">
        <v>1427</v>
      </c>
      <c r="AT117" s="189" t="s">
        <v>1427</v>
      </c>
      <c r="AU117" s="189" t="s">
        <v>1427</v>
      </c>
      <c r="AV117" s="189" t="s">
        <v>1427</v>
      </c>
      <c r="AW117" s="189" t="s">
        <v>1427</v>
      </c>
      <c r="AX117" s="189" t="s">
        <v>1427</v>
      </c>
      <c r="AY117" s="189" t="s">
        <v>1427</v>
      </c>
      <c r="AZ117" s="189" t="s">
        <v>1427</v>
      </c>
      <c r="BA117" s="192">
        <v>0</v>
      </c>
      <c r="BB117" s="192">
        <v>0</v>
      </c>
      <c r="BC117" s="192">
        <v>0</v>
      </c>
      <c r="BD117" s="192">
        <v>0</v>
      </c>
      <c r="BE117" s="192">
        <v>0</v>
      </c>
      <c r="BF117" s="192">
        <v>60</v>
      </c>
      <c r="BG117" s="189" t="s">
        <v>1427</v>
      </c>
      <c r="BH117" s="189" t="s">
        <v>1427</v>
      </c>
      <c r="BI117" s="192">
        <v>275</v>
      </c>
      <c r="BJ117" s="189" t="s">
        <v>1435</v>
      </c>
      <c r="BK117" s="189" t="s">
        <v>1719</v>
      </c>
    </row>
    <row r="118" s="185" customFormat="1" ht="15" spans="1:63">
      <c r="A118" s="189">
        <v>114</v>
      </c>
      <c r="B118" s="189" t="s">
        <v>1425</v>
      </c>
      <c r="C118" s="189" t="s">
        <v>1426</v>
      </c>
      <c r="D118" s="189" t="s">
        <v>80</v>
      </c>
      <c r="E118" s="189" t="s">
        <v>1427</v>
      </c>
      <c r="F118" s="189" t="s">
        <v>84</v>
      </c>
      <c r="G118" s="189" t="s">
        <v>1486</v>
      </c>
      <c r="H118" s="189" t="s">
        <v>1510</v>
      </c>
      <c r="I118" s="189" t="s">
        <v>1720</v>
      </c>
      <c r="J118" s="189" t="s">
        <v>706</v>
      </c>
      <c r="K118" s="189"/>
      <c r="L118" s="189"/>
      <c r="M118" s="189"/>
      <c r="N118" s="189"/>
      <c r="O118" s="189" t="s">
        <v>80</v>
      </c>
      <c r="P118" s="192">
        <v>74.132172</v>
      </c>
      <c r="Q118" s="192">
        <v>65.33</v>
      </c>
      <c r="R118" s="192">
        <v>65.33</v>
      </c>
      <c r="S118" s="192">
        <v>0</v>
      </c>
      <c r="T118" s="192">
        <v>65.33</v>
      </c>
      <c r="U118" s="192">
        <v>0</v>
      </c>
      <c r="V118" s="192">
        <v>65.33</v>
      </c>
      <c r="W118" s="192">
        <v>0</v>
      </c>
      <c r="X118" s="192">
        <v>0</v>
      </c>
      <c r="Y118" s="192">
        <v>0</v>
      </c>
      <c r="Z118" s="189" t="s">
        <v>1471</v>
      </c>
      <c r="AA118" s="192">
        <v>2025</v>
      </c>
      <c r="AB118" s="189" t="s">
        <v>1432</v>
      </c>
      <c r="AC118" s="189" t="s">
        <v>1433</v>
      </c>
      <c r="AD118" s="189" t="s">
        <v>1433</v>
      </c>
      <c r="AE118" s="189" t="s">
        <v>1434</v>
      </c>
      <c r="AF118" s="189" t="s">
        <v>1433</v>
      </c>
      <c r="AG118" s="189" t="s">
        <v>680</v>
      </c>
      <c r="AH118" s="189" t="s">
        <v>680</v>
      </c>
      <c r="AI118" s="189" t="s">
        <v>1427</v>
      </c>
      <c r="AJ118" s="192">
        <v>20250228</v>
      </c>
      <c r="AK118" s="192">
        <v>20250415</v>
      </c>
      <c r="AL118" s="192">
        <v>20251231</v>
      </c>
      <c r="AM118" s="189" t="s">
        <v>1427</v>
      </c>
      <c r="AN118" s="189" t="s">
        <v>1427</v>
      </c>
      <c r="AO118" s="189" t="s">
        <v>1427</v>
      </c>
      <c r="AP118" s="189" t="s">
        <v>1427</v>
      </c>
      <c r="AQ118" s="189" t="s">
        <v>1427</v>
      </c>
      <c r="AR118" s="189" t="s">
        <v>1427</v>
      </c>
      <c r="AS118" s="189" t="s">
        <v>1427</v>
      </c>
      <c r="AT118" s="189" t="s">
        <v>1427</v>
      </c>
      <c r="AU118" s="189" t="s">
        <v>1427</v>
      </c>
      <c r="AV118" s="189" t="s">
        <v>1427</v>
      </c>
      <c r="AW118" s="189" t="s">
        <v>1427</v>
      </c>
      <c r="AX118" s="189" t="s">
        <v>1427</v>
      </c>
      <c r="AY118" s="189" t="s">
        <v>1427</v>
      </c>
      <c r="AZ118" s="189" t="s">
        <v>1427</v>
      </c>
      <c r="BA118" s="192">
        <v>0</v>
      </c>
      <c r="BB118" s="192">
        <v>0</v>
      </c>
      <c r="BC118" s="192">
        <v>0</v>
      </c>
      <c r="BD118" s="192">
        <v>0</v>
      </c>
      <c r="BE118" s="192">
        <v>0</v>
      </c>
      <c r="BF118" s="192">
        <v>65.33</v>
      </c>
      <c r="BG118" s="189" t="s">
        <v>1427</v>
      </c>
      <c r="BH118" s="189" t="s">
        <v>1427</v>
      </c>
      <c r="BI118" s="192">
        <v>2113</v>
      </c>
      <c r="BJ118" s="189" t="s">
        <v>1435</v>
      </c>
      <c r="BK118" s="189" t="s">
        <v>1721</v>
      </c>
    </row>
    <row r="119" s="185" customFormat="1" ht="15" spans="1:63">
      <c r="A119" s="189">
        <v>115</v>
      </c>
      <c r="B119" s="189" t="s">
        <v>1425</v>
      </c>
      <c r="C119" s="189" t="s">
        <v>1426</v>
      </c>
      <c r="D119" s="189" t="s">
        <v>80</v>
      </c>
      <c r="E119" s="189" t="s">
        <v>1427</v>
      </c>
      <c r="F119" s="189" t="s">
        <v>84</v>
      </c>
      <c r="G119" s="189" t="s">
        <v>1486</v>
      </c>
      <c r="H119" s="189" t="s">
        <v>1510</v>
      </c>
      <c r="I119" s="189" t="s">
        <v>1722</v>
      </c>
      <c r="J119" s="189" t="s">
        <v>710</v>
      </c>
      <c r="K119" s="189"/>
      <c r="L119" s="189"/>
      <c r="M119" s="189"/>
      <c r="N119" s="189"/>
      <c r="O119" s="189" t="s">
        <v>80</v>
      </c>
      <c r="P119" s="192">
        <v>99.69</v>
      </c>
      <c r="Q119" s="192">
        <v>79.75</v>
      </c>
      <c r="R119" s="192">
        <v>79.75</v>
      </c>
      <c r="S119" s="192">
        <v>0</v>
      </c>
      <c r="T119" s="192">
        <v>79.75</v>
      </c>
      <c r="U119" s="192">
        <v>0</v>
      </c>
      <c r="V119" s="192">
        <v>79.75</v>
      </c>
      <c r="W119" s="192">
        <v>0</v>
      </c>
      <c r="X119" s="192">
        <v>0</v>
      </c>
      <c r="Y119" s="192">
        <v>0</v>
      </c>
      <c r="Z119" s="189" t="s">
        <v>1471</v>
      </c>
      <c r="AA119" s="192">
        <v>2025</v>
      </c>
      <c r="AB119" s="189" t="s">
        <v>1432</v>
      </c>
      <c r="AC119" s="189" t="s">
        <v>1433</v>
      </c>
      <c r="AD119" s="189" t="s">
        <v>1433</v>
      </c>
      <c r="AE119" s="189" t="s">
        <v>1434</v>
      </c>
      <c r="AF119" s="189" t="s">
        <v>1433</v>
      </c>
      <c r="AG119" s="189" t="s">
        <v>680</v>
      </c>
      <c r="AH119" s="189" t="s">
        <v>680</v>
      </c>
      <c r="AI119" s="189" t="s">
        <v>1427</v>
      </c>
      <c r="AJ119" s="192">
        <v>20250228</v>
      </c>
      <c r="AK119" s="192">
        <v>20250415</v>
      </c>
      <c r="AL119" s="192">
        <v>20251231</v>
      </c>
      <c r="AM119" s="189" t="s">
        <v>1427</v>
      </c>
      <c r="AN119" s="189" t="s">
        <v>1427</v>
      </c>
      <c r="AO119" s="189" t="s">
        <v>1427</v>
      </c>
      <c r="AP119" s="189" t="s">
        <v>1427</v>
      </c>
      <c r="AQ119" s="189" t="s">
        <v>1427</v>
      </c>
      <c r="AR119" s="189" t="s">
        <v>1427</v>
      </c>
      <c r="AS119" s="189" t="s">
        <v>1427</v>
      </c>
      <c r="AT119" s="189" t="s">
        <v>1427</v>
      </c>
      <c r="AU119" s="189" t="s">
        <v>1427</v>
      </c>
      <c r="AV119" s="189" t="s">
        <v>1427</v>
      </c>
      <c r="AW119" s="189" t="s">
        <v>1427</v>
      </c>
      <c r="AX119" s="189" t="s">
        <v>1427</v>
      </c>
      <c r="AY119" s="189" t="s">
        <v>1427</v>
      </c>
      <c r="AZ119" s="189" t="s">
        <v>1427</v>
      </c>
      <c r="BA119" s="192">
        <v>0</v>
      </c>
      <c r="BB119" s="192">
        <v>0</v>
      </c>
      <c r="BC119" s="192">
        <v>0</v>
      </c>
      <c r="BD119" s="192">
        <v>0</v>
      </c>
      <c r="BE119" s="192">
        <v>0</v>
      </c>
      <c r="BF119" s="192">
        <v>79.75</v>
      </c>
      <c r="BG119" s="189" t="s">
        <v>1427</v>
      </c>
      <c r="BH119" s="189" t="s">
        <v>1427</v>
      </c>
      <c r="BI119" s="192">
        <v>330</v>
      </c>
      <c r="BJ119" s="189" t="s">
        <v>1435</v>
      </c>
      <c r="BK119" s="189" t="s">
        <v>1723</v>
      </c>
    </row>
    <row r="120" s="185" customFormat="1" ht="15" spans="1:63">
      <c r="A120" s="189">
        <v>116</v>
      </c>
      <c r="B120" s="189" t="s">
        <v>1425</v>
      </c>
      <c r="C120" s="189" t="s">
        <v>1426</v>
      </c>
      <c r="D120" s="189" t="s">
        <v>80</v>
      </c>
      <c r="E120" s="189" t="s">
        <v>1427</v>
      </c>
      <c r="F120" s="189" t="s">
        <v>84</v>
      </c>
      <c r="G120" s="189" t="s">
        <v>1486</v>
      </c>
      <c r="H120" s="189" t="s">
        <v>1510</v>
      </c>
      <c r="I120" s="189" t="s">
        <v>1724</v>
      </c>
      <c r="J120" s="189" t="s">
        <v>660</v>
      </c>
      <c r="K120" s="189"/>
      <c r="L120" s="189"/>
      <c r="M120" s="189"/>
      <c r="N120" s="189"/>
      <c r="O120" s="189" t="s">
        <v>549</v>
      </c>
      <c r="P120" s="192">
        <v>205</v>
      </c>
      <c r="Q120" s="192">
        <v>205</v>
      </c>
      <c r="R120" s="192">
        <v>205</v>
      </c>
      <c r="S120" s="192">
        <v>0</v>
      </c>
      <c r="T120" s="192">
        <v>205</v>
      </c>
      <c r="U120" s="192">
        <v>205</v>
      </c>
      <c r="V120" s="192">
        <v>0</v>
      </c>
      <c r="W120" s="192">
        <v>0</v>
      </c>
      <c r="X120" s="192">
        <v>0</v>
      </c>
      <c r="Y120" s="192">
        <v>0</v>
      </c>
      <c r="Z120" s="189" t="s">
        <v>1471</v>
      </c>
      <c r="AA120" s="192">
        <v>2025</v>
      </c>
      <c r="AB120" s="189" t="s">
        <v>1432</v>
      </c>
      <c r="AC120" s="189" t="s">
        <v>1433</v>
      </c>
      <c r="AD120" s="189" t="s">
        <v>1433</v>
      </c>
      <c r="AE120" s="189" t="s">
        <v>1434</v>
      </c>
      <c r="AF120" s="189" t="s">
        <v>1433</v>
      </c>
      <c r="AG120" s="189" t="s">
        <v>662</v>
      </c>
      <c r="AH120" s="189" t="s">
        <v>662</v>
      </c>
      <c r="AI120" s="189" t="s">
        <v>1427</v>
      </c>
      <c r="AJ120" s="192">
        <v>20250228</v>
      </c>
      <c r="AK120" s="192">
        <v>20250415</v>
      </c>
      <c r="AL120" s="192">
        <v>20251231</v>
      </c>
      <c r="AM120" s="189" t="s">
        <v>1427</v>
      </c>
      <c r="AN120" s="189" t="s">
        <v>1427</v>
      </c>
      <c r="AO120" s="189" t="s">
        <v>1427</v>
      </c>
      <c r="AP120" s="189" t="s">
        <v>1427</v>
      </c>
      <c r="AQ120" s="189" t="s">
        <v>1427</v>
      </c>
      <c r="AR120" s="189" t="s">
        <v>1427</v>
      </c>
      <c r="AS120" s="189" t="s">
        <v>1427</v>
      </c>
      <c r="AT120" s="189" t="s">
        <v>1427</v>
      </c>
      <c r="AU120" s="189" t="s">
        <v>1427</v>
      </c>
      <c r="AV120" s="189" t="s">
        <v>1427</v>
      </c>
      <c r="AW120" s="189" t="s">
        <v>1427</v>
      </c>
      <c r="AX120" s="189" t="s">
        <v>1427</v>
      </c>
      <c r="AY120" s="189" t="s">
        <v>1427</v>
      </c>
      <c r="AZ120" s="189" t="s">
        <v>1427</v>
      </c>
      <c r="BA120" s="192">
        <v>0</v>
      </c>
      <c r="BB120" s="192">
        <v>0</v>
      </c>
      <c r="BC120" s="192">
        <v>0</v>
      </c>
      <c r="BD120" s="192">
        <v>0</v>
      </c>
      <c r="BE120" s="192">
        <v>0</v>
      </c>
      <c r="BF120" s="192">
        <v>205</v>
      </c>
      <c r="BG120" s="189" t="s">
        <v>1427</v>
      </c>
      <c r="BH120" s="189" t="s">
        <v>1427</v>
      </c>
      <c r="BI120" s="192">
        <v>650</v>
      </c>
      <c r="BJ120" s="189" t="s">
        <v>1435</v>
      </c>
      <c r="BK120" s="189" t="s">
        <v>1725</v>
      </c>
    </row>
    <row r="121" s="185" customFormat="1" ht="15" spans="1:63">
      <c r="A121" s="189">
        <v>117</v>
      </c>
      <c r="B121" s="189" t="s">
        <v>1425</v>
      </c>
      <c r="C121" s="189" t="s">
        <v>1426</v>
      </c>
      <c r="D121" s="189" t="s">
        <v>80</v>
      </c>
      <c r="E121" s="189" t="s">
        <v>1427</v>
      </c>
      <c r="F121" s="189" t="s">
        <v>84</v>
      </c>
      <c r="G121" s="189" t="s">
        <v>1486</v>
      </c>
      <c r="H121" s="189" t="s">
        <v>1510</v>
      </c>
      <c r="I121" s="189" t="s">
        <v>1726</v>
      </c>
      <c r="J121" s="189" t="s">
        <v>666</v>
      </c>
      <c r="K121" s="189"/>
      <c r="L121" s="189"/>
      <c r="M121" s="189"/>
      <c r="N121" s="189"/>
      <c r="O121" s="189" t="s">
        <v>600</v>
      </c>
      <c r="P121" s="192">
        <v>187</v>
      </c>
      <c r="Q121" s="192">
        <v>187</v>
      </c>
      <c r="R121" s="192">
        <v>187</v>
      </c>
      <c r="S121" s="192">
        <v>0</v>
      </c>
      <c r="T121" s="192">
        <v>187</v>
      </c>
      <c r="U121" s="192">
        <v>187</v>
      </c>
      <c r="V121" s="192">
        <v>0</v>
      </c>
      <c r="W121" s="192">
        <v>0</v>
      </c>
      <c r="X121" s="192">
        <v>0</v>
      </c>
      <c r="Y121" s="192">
        <v>0</v>
      </c>
      <c r="Z121" s="189" t="s">
        <v>1471</v>
      </c>
      <c r="AA121" s="192">
        <v>2025</v>
      </c>
      <c r="AB121" s="189" t="s">
        <v>1432</v>
      </c>
      <c r="AC121" s="189" t="s">
        <v>1433</v>
      </c>
      <c r="AD121" s="189" t="s">
        <v>1433</v>
      </c>
      <c r="AE121" s="189" t="s">
        <v>1434</v>
      </c>
      <c r="AF121" s="189" t="s">
        <v>1433</v>
      </c>
      <c r="AG121" s="189" t="s">
        <v>662</v>
      </c>
      <c r="AH121" s="189" t="s">
        <v>662</v>
      </c>
      <c r="AI121" s="189" t="s">
        <v>1427</v>
      </c>
      <c r="AJ121" s="192">
        <v>20250228</v>
      </c>
      <c r="AK121" s="192">
        <v>20250415</v>
      </c>
      <c r="AL121" s="192">
        <v>20251231</v>
      </c>
      <c r="AM121" s="189" t="s">
        <v>1427</v>
      </c>
      <c r="AN121" s="189" t="s">
        <v>1427</v>
      </c>
      <c r="AO121" s="189" t="s">
        <v>1427</v>
      </c>
      <c r="AP121" s="189" t="s">
        <v>1427</v>
      </c>
      <c r="AQ121" s="189" t="s">
        <v>1427</v>
      </c>
      <c r="AR121" s="189" t="s">
        <v>1427</v>
      </c>
      <c r="AS121" s="189" t="s">
        <v>1427</v>
      </c>
      <c r="AT121" s="189" t="s">
        <v>1427</v>
      </c>
      <c r="AU121" s="189" t="s">
        <v>1427</v>
      </c>
      <c r="AV121" s="189" t="s">
        <v>1427</v>
      </c>
      <c r="AW121" s="189" t="s">
        <v>1427</v>
      </c>
      <c r="AX121" s="189" t="s">
        <v>1427</v>
      </c>
      <c r="AY121" s="189" t="s">
        <v>1427</v>
      </c>
      <c r="AZ121" s="189" t="s">
        <v>1427</v>
      </c>
      <c r="BA121" s="192">
        <v>0</v>
      </c>
      <c r="BB121" s="192">
        <v>0</v>
      </c>
      <c r="BC121" s="192">
        <v>0</v>
      </c>
      <c r="BD121" s="192">
        <v>0</v>
      </c>
      <c r="BE121" s="192">
        <v>0</v>
      </c>
      <c r="BF121" s="192">
        <v>187</v>
      </c>
      <c r="BG121" s="189" t="s">
        <v>1427</v>
      </c>
      <c r="BH121" s="189" t="s">
        <v>1427</v>
      </c>
      <c r="BI121" s="192">
        <v>143</v>
      </c>
      <c r="BJ121" s="189" t="s">
        <v>1435</v>
      </c>
      <c r="BK121" s="189" t="s">
        <v>1727</v>
      </c>
    </row>
    <row r="122" s="185" customFormat="1" ht="15" spans="1:63">
      <c r="A122" s="189">
        <v>118</v>
      </c>
      <c r="B122" s="189" t="s">
        <v>1425</v>
      </c>
      <c r="C122" s="189" t="s">
        <v>1426</v>
      </c>
      <c r="D122" s="189" t="s">
        <v>80</v>
      </c>
      <c r="E122" s="189" t="s">
        <v>1427</v>
      </c>
      <c r="F122" s="189" t="s">
        <v>84</v>
      </c>
      <c r="G122" s="189" t="s">
        <v>1486</v>
      </c>
      <c r="H122" s="189" t="s">
        <v>1510</v>
      </c>
      <c r="I122" s="189" t="s">
        <v>1728</v>
      </c>
      <c r="J122" s="189" t="s">
        <v>104</v>
      </c>
      <c r="K122" s="189"/>
      <c r="L122" s="189"/>
      <c r="M122" s="189"/>
      <c r="N122" s="189"/>
      <c r="O122" s="189" t="s">
        <v>103</v>
      </c>
      <c r="P122" s="192">
        <v>50</v>
      </c>
      <c r="Q122" s="192">
        <v>0</v>
      </c>
      <c r="R122" s="192">
        <v>0</v>
      </c>
      <c r="S122" s="192">
        <v>0</v>
      </c>
      <c r="T122" s="192">
        <v>0</v>
      </c>
      <c r="U122" s="192">
        <v>0</v>
      </c>
      <c r="V122" s="192">
        <v>0</v>
      </c>
      <c r="W122" s="192">
        <v>0</v>
      </c>
      <c r="X122" s="192">
        <v>0</v>
      </c>
      <c r="Y122" s="192">
        <v>0</v>
      </c>
      <c r="Z122" s="189" t="s">
        <v>1448</v>
      </c>
      <c r="AA122" s="192">
        <v>2025</v>
      </c>
      <c r="AB122" s="189" t="s">
        <v>1432</v>
      </c>
      <c r="AC122" s="189" t="s">
        <v>1433</v>
      </c>
      <c r="AD122" s="189" t="s">
        <v>1433</v>
      </c>
      <c r="AE122" s="189" t="s">
        <v>1434</v>
      </c>
      <c r="AF122" s="189" t="s">
        <v>1433</v>
      </c>
      <c r="AG122" s="189" t="s">
        <v>88</v>
      </c>
      <c r="AH122" s="189" t="s">
        <v>1427</v>
      </c>
      <c r="AI122" s="189" t="s">
        <v>1427</v>
      </c>
      <c r="AJ122" s="189" t="s">
        <v>1427</v>
      </c>
      <c r="AK122" s="189" t="s">
        <v>1427</v>
      </c>
      <c r="AL122" s="189" t="s">
        <v>1427</v>
      </c>
      <c r="AM122" s="189" t="s">
        <v>1427</v>
      </c>
      <c r="AN122" s="189" t="s">
        <v>1427</v>
      </c>
      <c r="AO122" s="189" t="s">
        <v>1427</v>
      </c>
      <c r="AP122" s="189" t="s">
        <v>1427</v>
      </c>
      <c r="AQ122" s="189" t="s">
        <v>1427</v>
      </c>
      <c r="AR122" s="189" t="s">
        <v>1427</v>
      </c>
      <c r="AS122" s="189" t="s">
        <v>1427</v>
      </c>
      <c r="AT122" s="189" t="s">
        <v>1427</v>
      </c>
      <c r="AU122" s="189" t="s">
        <v>1427</v>
      </c>
      <c r="AV122" s="189" t="s">
        <v>1427</v>
      </c>
      <c r="AW122" s="189" t="s">
        <v>1427</v>
      </c>
      <c r="AX122" s="189" t="s">
        <v>1427</v>
      </c>
      <c r="AY122" s="189" t="s">
        <v>1427</v>
      </c>
      <c r="AZ122" s="189" t="s">
        <v>1427</v>
      </c>
      <c r="BA122" s="192">
        <v>0</v>
      </c>
      <c r="BB122" s="192">
        <v>0</v>
      </c>
      <c r="BC122" s="192">
        <v>0</v>
      </c>
      <c r="BD122" s="192">
        <v>0</v>
      </c>
      <c r="BE122" s="192">
        <v>0</v>
      </c>
      <c r="BF122" s="192">
        <v>0</v>
      </c>
      <c r="BG122" s="189" t="s">
        <v>1427</v>
      </c>
      <c r="BH122" s="189" t="s">
        <v>1427</v>
      </c>
      <c r="BI122" s="189" t="s">
        <v>1427</v>
      </c>
      <c r="BJ122" s="189" t="s">
        <v>1435</v>
      </c>
      <c r="BK122" s="189" t="s">
        <v>1729</v>
      </c>
    </row>
    <row r="123" s="185" customFormat="1" ht="15" spans="1:63">
      <c r="A123" s="189">
        <v>119</v>
      </c>
      <c r="B123" s="189" t="s">
        <v>1425</v>
      </c>
      <c r="C123" s="189" t="s">
        <v>1426</v>
      </c>
      <c r="D123" s="189" t="s">
        <v>80</v>
      </c>
      <c r="E123" s="189" t="s">
        <v>1427</v>
      </c>
      <c r="F123" s="189" t="s">
        <v>84</v>
      </c>
      <c r="G123" s="189" t="s">
        <v>1486</v>
      </c>
      <c r="H123" s="189" t="s">
        <v>1510</v>
      </c>
      <c r="I123" s="189" t="s">
        <v>1730</v>
      </c>
      <c r="J123" s="189" t="s">
        <v>877</v>
      </c>
      <c r="K123" s="189"/>
      <c r="L123" s="189"/>
      <c r="M123" s="189"/>
      <c r="N123" s="189"/>
      <c r="O123" s="189" t="s">
        <v>876</v>
      </c>
      <c r="P123" s="192">
        <v>50</v>
      </c>
      <c r="Q123" s="192">
        <v>50</v>
      </c>
      <c r="R123" s="192">
        <v>50</v>
      </c>
      <c r="S123" s="192">
        <v>0</v>
      </c>
      <c r="T123" s="192">
        <v>50</v>
      </c>
      <c r="U123" s="192">
        <v>0</v>
      </c>
      <c r="V123" s="192">
        <v>50</v>
      </c>
      <c r="W123" s="192">
        <v>0</v>
      </c>
      <c r="X123" s="192">
        <v>0</v>
      </c>
      <c r="Y123" s="192">
        <v>0</v>
      </c>
      <c r="Z123" s="189" t="s">
        <v>1471</v>
      </c>
      <c r="AA123" s="192">
        <v>2025</v>
      </c>
      <c r="AB123" s="189" t="s">
        <v>1432</v>
      </c>
      <c r="AC123" s="189" t="s">
        <v>1433</v>
      </c>
      <c r="AD123" s="189" t="s">
        <v>1433</v>
      </c>
      <c r="AE123" s="189" t="s">
        <v>1434</v>
      </c>
      <c r="AF123" s="189" t="s">
        <v>1433</v>
      </c>
      <c r="AG123" s="189" t="s">
        <v>782</v>
      </c>
      <c r="AH123" s="189" t="s">
        <v>782</v>
      </c>
      <c r="AI123" s="189" t="s">
        <v>1427</v>
      </c>
      <c r="AJ123" s="192">
        <v>20250228</v>
      </c>
      <c r="AK123" s="192">
        <v>20250415</v>
      </c>
      <c r="AL123" s="192">
        <v>20251231</v>
      </c>
      <c r="AM123" s="189" t="s">
        <v>1427</v>
      </c>
      <c r="AN123" s="189" t="s">
        <v>1427</v>
      </c>
      <c r="AO123" s="189" t="s">
        <v>1427</v>
      </c>
      <c r="AP123" s="189" t="s">
        <v>1427</v>
      </c>
      <c r="AQ123" s="189" t="s">
        <v>1427</v>
      </c>
      <c r="AR123" s="189" t="s">
        <v>1427</v>
      </c>
      <c r="AS123" s="189" t="s">
        <v>1427</v>
      </c>
      <c r="AT123" s="189" t="s">
        <v>1427</v>
      </c>
      <c r="AU123" s="189" t="s">
        <v>1427</v>
      </c>
      <c r="AV123" s="189" t="s">
        <v>1427</v>
      </c>
      <c r="AW123" s="189" t="s">
        <v>1427</v>
      </c>
      <c r="AX123" s="189" t="s">
        <v>1427</v>
      </c>
      <c r="AY123" s="189" t="s">
        <v>1427</v>
      </c>
      <c r="AZ123" s="189" t="s">
        <v>1427</v>
      </c>
      <c r="BA123" s="192">
        <v>0</v>
      </c>
      <c r="BB123" s="192">
        <v>0</v>
      </c>
      <c r="BC123" s="192">
        <v>0</v>
      </c>
      <c r="BD123" s="192">
        <v>0</v>
      </c>
      <c r="BE123" s="192">
        <v>0</v>
      </c>
      <c r="BF123" s="192">
        <v>50</v>
      </c>
      <c r="BG123" s="189" t="s">
        <v>1427</v>
      </c>
      <c r="BH123" s="189" t="s">
        <v>1427</v>
      </c>
      <c r="BI123" s="192">
        <v>1378</v>
      </c>
      <c r="BJ123" s="189" t="s">
        <v>1435</v>
      </c>
      <c r="BK123" s="189" t="s">
        <v>1731</v>
      </c>
    </row>
    <row r="124" s="185" customFormat="1" ht="15" spans="1:63">
      <c r="A124" s="189">
        <v>120</v>
      </c>
      <c r="B124" s="189" t="s">
        <v>1425</v>
      </c>
      <c r="C124" s="189" t="s">
        <v>1426</v>
      </c>
      <c r="D124" s="189" t="s">
        <v>80</v>
      </c>
      <c r="E124" s="189" t="s">
        <v>1427</v>
      </c>
      <c r="F124" s="189" t="s">
        <v>84</v>
      </c>
      <c r="G124" s="189" t="s">
        <v>1486</v>
      </c>
      <c r="H124" s="189" t="s">
        <v>1510</v>
      </c>
      <c r="I124" s="189" t="s">
        <v>1732</v>
      </c>
      <c r="J124" s="189" t="s">
        <v>958</v>
      </c>
      <c r="K124" s="189"/>
      <c r="L124" s="189"/>
      <c r="M124" s="189"/>
      <c r="N124" s="189"/>
      <c r="O124" s="189" t="s">
        <v>957</v>
      </c>
      <c r="P124" s="192">
        <v>84.3801</v>
      </c>
      <c r="Q124" s="192">
        <v>70</v>
      </c>
      <c r="R124" s="192">
        <v>70</v>
      </c>
      <c r="S124" s="192">
        <v>0</v>
      </c>
      <c r="T124" s="192">
        <v>70</v>
      </c>
      <c r="U124" s="192">
        <v>70</v>
      </c>
      <c r="V124" s="192">
        <v>0</v>
      </c>
      <c r="W124" s="192">
        <v>0</v>
      </c>
      <c r="X124" s="192">
        <v>0</v>
      </c>
      <c r="Y124" s="192">
        <v>0</v>
      </c>
      <c r="Z124" s="189" t="s">
        <v>1471</v>
      </c>
      <c r="AA124" s="192">
        <v>2025</v>
      </c>
      <c r="AB124" s="189" t="s">
        <v>1432</v>
      </c>
      <c r="AC124" s="189" t="s">
        <v>1433</v>
      </c>
      <c r="AD124" s="189" t="s">
        <v>1433</v>
      </c>
      <c r="AE124" s="189" t="s">
        <v>1457</v>
      </c>
      <c r="AF124" s="189" t="s">
        <v>1433</v>
      </c>
      <c r="AG124" s="189" t="s">
        <v>437</v>
      </c>
      <c r="AH124" s="189" t="s">
        <v>782</v>
      </c>
      <c r="AI124" s="189" t="s">
        <v>1427</v>
      </c>
      <c r="AJ124" s="192">
        <v>20250228</v>
      </c>
      <c r="AK124" s="192">
        <v>20250415</v>
      </c>
      <c r="AL124" s="192">
        <v>20251231</v>
      </c>
      <c r="AM124" s="189" t="s">
        <v>1427</v>
      </c>
      <c r="AN124" s="189" t="s">
        <v>1427</v>
      </c>
      <c r="AO124" s="189" t="s">
        <v>1427</v>
      </c>
      <c r="AP124" s="189" t="s">
        <v>1427</v>
      </c>
      <c r="AQ124" s="189" t="s">
        <v>1427</v>
      </c>
      <c r="AR124" s="189" t="s">
        <v>1427</v>
      </c>
      <c r="AS124" s="189" t="s">
        <v>1427</v>
      </c>
      <c r="AT124" s="189" t="s">
        <v>1427</v>
      </c>
      <c r="AU124" s="189" t="s">
        <v>1427</v>
      </c>
      <c r="AV124" s="189" t="s">
        <v>1427</v>
      </c>
      <c r="AW124" s="189" t="s">
        <v>1427</v>
      </c>
      <c r="AX124" s="189" t="s">
        <v>1427</v>
      </c>
      <c r="AY124" s="189" t="s">
        <v>1427</v>
      </c>
      <c r="AZ124" s="189" t="s">
        <v>1427</v>
      </c>
      <c r="BA124" s="192">
        <v>0</v>
      </c>
      <c r="BB124" s="192">
        <v>0</v>
      </c>
      <c r="BC124" s="192">
        <v>0</v>
      </c>
      <c r="BD124" s="192">
        <v>0</v>
      </c>
      <c r="BE124" s="192">
        <v>0</v>
      </c>
      <c r="BF124" s="192">
        <v>70</v>
      </c>
      <c r="BG124" s="189" t="s">
        <v>1427</v>
      </c>
      <c r="BH124" s="189" t="s">
        <v>1427</v>
      </c>
      <c r="BI124" s="192">
        <v>312</v>
      </c>
      <c r="BJ124" s="189" t="s">
        <v>1435</v>
      </c>
      <c r="BK124" s="189" t="s">
        <v>1733</v>
      </c>
    </row>
    <row r="125" s="185" customFormat="1" ht="15" spans="1:63">
      <c r="A125" s="189">
        <v>121</v>
      </c>
      <c r="B125" s="189" t="s">
        <v>1425</v>
      </c>
      <c r="C125" s="189" t="s">
        <v>1426</v>
      </c>
      <c r="D125" s="189" t="s">
        <v>80</v>
      </c>
      <c r="E125" s="189" t="s">
        <v>1427</v>
      </c>
      <c r="F125" s="189" t="s">
        <v>84</v>
      </c>
      <c r="G125" s="189" t="s">
        <v>1486</v>
      </c>
      <c r="H125" s="189" t="s">
        <v>1510</v>
      </c>
      <c r="I125" s="189" t="s">
        <v>1734</v>
      </c>
      <c r="J125" s="189" t="s">
        <v>763</v>
      </c>
      <c r="K125" s="189"/>
      <c r="L125" s="189"/>
      <c r="M125" s="189"/>
      <c r="N125" s="189"/>
      <c r="O125" s="189" t="s">
        <v>762</v>
      </c>
      <c r="P125" s="192">
        <v>44.0437</v>
      </c>
      <c r="Q125" s="192">
        <v>44.0437</v>
      </c>
      <c r="R125" s="192">
        <v>44.0437</v>
      </c>
      <c r="S125" s="192">
        <v>0</v>
      </c>
      <c r="T125" s="192">
        <v>44.0437</v>
      </c>
      <c r="U125" s="192">
        <v>0</v>
      </c>
      <c r="V125" s="192">
        <v>44.0437</v>
      </c>
      <c r="W125" s="192">
        <v>0</v>
      </c>
      <c r="X125" s="192">
        <v>0</v>
      </c>
      <c r="Y125" s="192">
        <v>0</v>
      </c>
      <c r="Z125" s="189" t="s">
        <v>1431</v>
      </c>
      <c r="AA125" s="192">
        <v>2025</v>
      </c>
      <c r="AB125" s="189" t="s">
        <v>1432</v>
      </c>
      <c r="AC125" s="189" t="s">
        <v>1433</v>
      </c>
      <c r="AD125" s="189" t="s">
        <v>1433</v>
      </c>
      <c r="AE125" s="189" t="s">
        <v>1457</v>
      </c>
      <c r="AF125" s="189" t="s">
        <v>1433</v>
      </c>
      <c r="AG125" s="189" t="s">
        <v>733</v>
      </c>
      <c r="AH125" s="189" t="s">
        <v>733</v>
      </c>
      <c r="AI125" s="189" t="s">
        <v>1427</v>
      </c>
      <c r="AJ125" s="192">
        <v>20250228</v>
      </c>
      <c r="AK125" s="192">
        <v>20250301</v>
      </c>
      <c r="AL125" s="192">
        <v>20251231</v>
      </c>
      <c r="AM125" s="192">
        <v>20250301</v>
      </c>
      <c r="AN125" s="189" t="s">
        <v>1427</v>
      </c>
      <c r="AO125" s="189" t="s">
        <v>1432</v>
      </c>
      <c r="AP125" s="189" t="s">
        <v>1433</v>
      </c>
      <c r="AQ125" s="189" t="s">
        <v>1427</v>
      </c>
      <c r="AR125" s="189" t="s">
        <v>1427</v>
      </c>
      <c r="AS125" s="189" t="s">
        <v>1427</v>
      </c>
      <c r="AT125" s="189" t="s">
        <v>1427</v>
      </c>
      <c r="AU125" s="189" t="s">
        <v>1427</v>
      </c>
      <c r="AV125" s="189" t="s">
        <v>1427</v>
      </c>
      <c r="AW125" s="189" t="s">
        <v>1427</v>
      </c>
      <c r="AX125" s="189" t="s">
        <v>1427</v>
      </c>
      <c r="AY125" s="189" t="s">
        <v>1427</v>
      </c>
      <c r="AZ125" s="189" t="s">
        <v>1427</v>
      </c>
      <c r="BA125" s="192">
        <v>0</v>
      </c>
      <c r="BB125" s="192">
        <v>0</v>
      </c>
      <c r="BC125" s="192">
        <v>0</v>
      </c>
      <c r="BD125" s="192">
        <v>0</v>
      </c>
      <c r="BE125" s="192">
        <v>0</v>
      </c>
      <c r="BF125" s="192">
        <v>44.0437</v>
      </c>
      <c r="BG125" s="189" t="s">
        <v>1427</v>
      </c>
      <c r="BH125" s="189" t="s">
        <v>1427</v>
      </c>
      <c r="BI125" s="192">
        <v>435</v>
      </c>
      <c r="BJ125" s="189" t="s">
        <v>1435</v>
      </c>
      <c r="BK125" s="189" t="s">
        <v>1735</v>
      </c>
    </row>
    <row r="126" s="185" customFormat="1" ht="15" spans="1:63">
      <c r="A126" s="189">
        <v>122</v>
      </c>
      <c r="B126" s="189" t="s">
        <v>1425</v>
      </c>
      <c r="C126" s="189" t="s">
        <v>1426</v>
      </c>
      <c r="D126" s="189" t="s">
        <v>80</v>
      </c>
      <c r="E126" s="189" t="s">
        <v>1427</v>
      </c>
      <c r="F126" s="189" t="s">
        <v>84</v>
      </c>
      <c r="G126" s="189" t="s">
        <v>1486</v>
      </c>
      <c r="H126" s="189" t="s">
        <v>1510</v>
      </c>
      <c r="I126" s="189" t="s">
        <v>1736</v>
      </c>
      <c r="J126" s="189" t="s">
        <v>1008</v>
      </c>
      <c r="K126" s="189"/>
      <c r="L126" s="189"/>
      <c r="M126" s="189"/>
      <c r="N126" s="189"/>
      <c r="O126" s="189" t="s">
        <v>538</v>
      </c>
      <c r="P126" s="192">
        <v>10.4817</v>
      </c>
      <c r="Q126" s="192">
        <v>10.4817</v>
      </c>
      <c r="R126" s="192">
        <v>10.4817</v>
      </c>
      <c r="S126" s="192">
        <v>0</v>
      </c>
      <c r="T126" s="192">
        <v>10.4817</v>
      </c>
      <c r="U126" s="192">
        <v>0</v>
      </c>
      <c r="V126" s="192">
        <v>10.4817</v>
      </c>
      <c r="W126" s="192">
        <v>0</v>
      </c>
      <c r="X126" s="192">
        <v>0</v>
      </c>
      <c r="Y126" s="192">
        <v>0</v>
      </c>
      <c r="Z126" s="189" t="s">
        <v>1431</v>
      </c>
      <c r="AA126" s="192">
        <v>2025</v>
      </c>
      <c r="AB126" s="189" t="s">
        <v>1432</v>
      </c>
      <c r="AC126" s="189" t="s">
        <v>1433</v>
      </c>
      <c r="AD126" s="189" t="s">
        <v>1433</v>
      </c>
      <c r="AE126" s="189" t="s">
        <v>1457</v>
      </c>
      <c r="AF126" s="189" t="s">
        <v>1433</v>
      </c>
      <c r="AG126" s="189" t="s">
        <v>782</v>
      </c>
      <c r="AH126" s="189" t="s">
        <v>782</v>
      </c>
      <c r="AI126" s="189" t="s">
        <v>1427</v>
      </c>
      <c r="AJ126" s="192">
        <v>20250228</v>
      </c>
      <c r="AK126" s="192">
        <v>20250301</v>
      </c>
      <c r="AL126" s="192">
        <v>20251231</v>
      </c>
      <c r="AM126" s="192">
        <v>20250301</v>
      </c>
      <c r="AN126" s="189" t="s">
        <v>1427</v>
      </c>
      <c r="AO126" s="189" t="s">
        <v>1432</v>
      </c>
      <c r="AP126" s="189" t="s">
        <v>1433</v>
      </c>
      <c r="AQ126" s="189" t="s">
        <v>1427</v>
      </c>
      <c r="AR126" s="189" t="s">
        <v>1427</v>
      </c>
      <c r="AS126" s="189" t="s">
        <v>1427</v>
      </c>
      <c r="AT126" s="189" t="s">
        <v>1427</v>
      </c>
      <c r="AU126" s="189" t="s">
        <v>1427</v>
      </c>
      <c r="AV126" s="189" t="s">
        <v>1427</v>
      </c>
      <c r="AW126" s="189" t="s">
        <v>1427</v>
      </c>
      <c r="AX126" s="189" t="s">
        <v>1427</v>
      </c>
      <c r="AY126" s="189" t="s">
        <v>1427</v>
      </c>
      <c r="AZ126" s="189" t="s">
        <v>1427</v>
      </c>
      <c r="BA126" s="192">
        <v>0</v>
      </c>
      <c r="BB126" s="192">
        <v>0</v>
      </c>
      <c r="BC126" s="192">
        <v>0</v>
      </c>
      <c r="BD126" s="192">
        <v>0</v>
      </c>
      <c r="BE126" s="192">
        <v>0</v>
      </c>
      <c r="BF126" s="192">
        <v>10.4817</v>
      </c>
      <c r="BG126" s="189" t="s">
        <v>1427</v>
      </c>
      <c r="BH126" s="189" t="s">
        <v>1427</v>
      </c>
      <c r="BI126" s="192">
        <v>2047</v>
      </c>
      <c r="BJ126" s="189" t="s">
        <v>1435</v>
      </c>
      <c r="BK126" s="189" t="s">
        <v>1737</v>
      </c>
    </row>
    <row r="127" s="185" customFormat="1" ht="15" spans="1:63">
      <c r="A127" s="189">
        <v>123</v>
      </c>
      <c r="B127" s="189" t="s">
        <v>1425</v>
      </c>
      <c r="C127" s="189" t="s">
        <v>1426</v>
      </c>
      <c r="D127" s="189" t="s">
        <v>80</v>
      </c>
      <c r="E127" s="189" t="s">
        <v>1427</v>
      </c>
      <c r="F127" s="189" t="s">
        <v>84</v>
      </c>
      <c r="G127" s="189" t="s">
        <v>1486</v>
      </c>
      <c r="H127" s="189" t="s">
        <v>1510</v>
      </c>
      <c r="I127" s="189" t="s">
        <v>1738</v>
      </c>
      <c r="J127" s="189" t="s">
        <v>768</v>
      </c>
      <c r="K127" s="189"/>
      <c r="L127" s="189"/>
      <c r="M127" s="189"/>
      <c r="N127" s="189"/>
      <c r="O127" s="189" t="s">
        <v>644</v>
      </c>
      <c r="P127" s="192">
        <v>20.9706</v>
      </c>
      <c r="Q127" s="192">
        <v>20.9706</v>
      </c>
      <c r="R127" s="192">
        <v>20.9706</v>
      </c>
      <c r="S127" s="192">
        <v>0</v>
      </c>
      <c r="T127" s="192">
        <v>20.9706</v>
      </c>
      <c r="U127" s="192">
        <v>0</v>
      </c>
      <c r="V127" s="192">
        <v>20.9706</v>
      </c>
      <c r="W127" s="192">
        <v>0</v>
      </c>
      <c r="X127" s="192">
        <v>0</v>
      </c>
      <c r="Y127" s="192">
        <v>0</v>
      </c>
      <c r="Z127" s="189" t="s">
        <v>1431</v>
      </c>
      <c r="AA127" s="192">
        <v>2025</v>
      </c>
      <c r="AB127" s="189" t="s">
        <v>1432</v>
      </c>
      <c r="AC127" s="189" t="s">
        <v>1433</v>
      </c>
      <c r="AD127" s="189" t="s">
        <v>1433</v>
      </c>
      <c r="AE127" s="189" t="s">
        <v>1434</v>
      </c>
      <c r="AF127" s="189" t="s">
        <v>1433</v>
      </c>
      <c r="AG127" s="189" t="s">
        <v>733</v>
      </c>
      <c r="AH127" s="189" t="s">
        <v>733</v>
      </c>
      <c r="AI127" s="189" t="s">
        <v>1427</v>
      </c>
      <c r="AJ127" s="192">
        <v>20250228</v>
      </c>
      <c r="AK127" s="192">
        <v>20250301</v>
      </c>
      <c r="AL127" s="192">
        <v>20250415</v>
      </c>
      <c r="AM127" s="192">
        <v>20250301</v>
      </c>
      <c r="AN127" s="189" t="s">
        <v>1427</v>
      </c>
      <c r="AO127" s="189" t="s">
        <v>1432</v>
      </c>
      <c r="AP127" s="189" t="s">
        <v>1433</v>
      </c>
      <c r="AQ127" s="189" t="s">
        <v>1427</v>
      </c>
      <c r="AR127" s="189" t="s">
        <v>1427</v>
      </c>
      <c r="AS127" s="189" t="s">
        <v>1427</v>
      </c>
      <c r="AT127" s="189" t="s">
        <v>1427</v>
      </c>
      <c r="AU127" s="189" t="s">
        <v>1427</v>
      </c>
      <c r="AV127" s="189" t="s">
        <v>1427</v>
      </c>
      <c r="AW127" s="189" t="s">
        <v>1427</v>
      </c>
      <c r="AX127" s="189" t="s">
        <v>1427</v>
      </c>
      <c r="AY127" s="189" t="s">
        <v>1427</v>
      </c>
      <c r="AZ127" s="189" t="s">
        <v>1427</v>
      </c>
      <c r="BA127" s="192">
        <v>0</v>
      </c>
      <c r="BB127" s="192">
        <v>0</v>
      </c>
      <c r="BC127" s="192">
        <v>0</v>
      </c>
      <c r="BD127" s="192">
        <v>0</v>
      </c>
      <c r="BE127" s="192">
        <v>0</v>
      </c>
      <c r="BF127" s="192">
        <v>20.9706</v>
      </c>
      <c r="BG127" s="189" t="s">
        <v>1427</v>
      </c>
      <c r="BH127" s="189" t="s">
        <v>1427</v>
      </c>
      <c r="BI127" s="192">
        <v>286</v>
      </c>
      <c r="BJ127" s="189" t="s">
        <v>1435</v>
      </c>
      <c r="BK127" s="189" t="s">
        <v>1739</v>
      </c>
    </row>
    <row r="128" s="185" customFormat="1" ht="15" spans="1:63">
      <c r="A128" s="189">
        <v>124</v>
      </c>
      <c r="B128" s="189" t="s">
        <v>1425</v>
      </c>
      <c r="C128" s="189" t="s">
        <v>1426</v>
      </c>
      <c r="D128" s="189" t="s">
        <v>80</v>
      </c>
      <c r="E128" s="189" t="s">
        <v>1427</v>
      </c>
      <c r="F128" s="189" t="s">
        <v>84</v>
      </c>
      <c r="G128" s="189" t="s">
        <v>1486</v>
      </c>
      <c r="H128" s="189" t="s">
        <v>1510</v>
      </c>
      <c r="I128" s="189" t="s">
        <v>1740</v>
      </c>
      <c r="J128" s="189" t="s">
        <v>1003</v>
      </c>
      <c r="K128" s="189"/>
      <c r="L128" s="189"/>
      <c r="M128" s="189"/>
      <c r="N128" s="189"/>
      <c r="O128" s="189" t="s">
        <v>351</v>
      </c>
      <c r="P128" s="192">
        <v>42.680245</v>
      </c>
      <c r="Q128" s="192">
        <v>42.680245</v>
      </c>
      <c r="R128" s="192">
        <v>42.680245</v>
      </c>
      <c r="S128" s="192">
        <v>0</v>
      </c>
      <c r="T128" s="192">
        <v>42.680245</v>
      </c>
      <c r="U128" s="192">
        <v>0</v>
      </c>
      <c r="V128" s="192">
        <v>42.680245</v>
      </c>
      <c r="W128" s="192">
        <v>0</v>
      </c>
      <c r="X128" s="192">
        <v>0</v>
      </c>
      <c r="Y128" s="192">
        <v>0</v>
      </c>
      <c r="Z128" s="189" t="s">
        <v>1431</v>
      </c>
      <c r="AA128" s="192">
        <v>2025</v>
      </c>
      <c r="AB128" s="189" t="s">
        <v>1432</v>
      </c>
      <c r="AC128" s="189" t="s">
        <v>1433</v>
      </c>
      <c r="AD128" s="189" t="s">
        <v>1433</v>
      </c>
      <c r="AE128" s="189" t="s">
        <v>1434</v>
      </c>
      <c r="AF128" s="189" t="s">
        <v>1433</v>
      </c>
      <c r="AG128" s="189" t="s">
        <v>782</v>
      </c>
      <c r="AH128" s="189" t="s">
        <v>782</v>
      </c>
      <c r="AI128" s="189" t="s">
        <v>1427</v>
      </c>
      <c r="AJ128" s="192">
        <v>20250228</v>
      </c>
      <c r="AK128" s="192">
        <v>20250301</v>
      </c>
      <c r="AL128" s="192">
        <v>20251231</v>
      </c>
      <c r="AM128" s="192">
        <v>20250301</v>
      </c>
      <c r="AN128" s="189" t="s">
        <v>1427</v>
      </c>
      <c r="AO128" s="189" t="s">
        <v>1432</v>
      </c>
      <c r="AP128" s="189" t="s">
        <v>1433</v>
      </c>
      <c r="AQ128" s="189" t="s">
        <v>1427</v>
      </c>
      <c r="AR128" s="189" t="s">
        <v>1427</v>
      </c>
      <c r="AS128" s="189" t="s">
        <v>1427</v>
      </c>
      <c r="AT128" s="189" t="s">
        <v>1427</v>
      </c>
      <c r="AU128" s="189" t="s">
        <v>1427</v>
      </c>
      <c r="AV128" s="189" t="s">
        <v>1427</v>
      </c>
      <c r="AW128" s="189" t="s">
        <v>1427</v>
      </c>
      <c r="AX128" s="192">
        <v>42.680245</v>
      </c>
      <c r="AY128" s="192">
        <v>0</v>
      </c>
      <c r="AZ128" s="192">
        <v>42.680245</v>
      </c>
      <c r="BA128" s="192">
        <v>0</v>
      </c>
      <c r="BB128" s="192">
        <v>42.680245</v>
      </c>
      <c r="BC128" s="192">
        <v>0</v>
      </c>
      <c r="BD128" s="192">
        <v>0</v>
      </c>
      <c r="BE128" s="192">
        <v>0</v>
      </c>
      <c r="BF128" s="192">
        <v>42.680245</v>
      </c>
      <c r="BG128" s="192">
        <v>0</v>
      </c>
      <c r="BH128" s="189" t="s">
        <v>1427</v>
      </c>
      <c r="BI128" s="192">
        <v>582</v>
      </c>
      <c r="BJ128" s="189" t="s">
        <v>1435</v>
      </c>
      <c r="BK128" s="189" t="s">
        <v>1741</v>
      </c>
    </row>
    <row r="129" s="185" customFormat="1" ht="15" spans="1:63">
      <c r="A129" s="189">
        <v>125</v>
      </c>
      <c r="B129" s="189" t="s">
        <v>1425</v>
      </c>
      <c r="C129" s="189" t="s">
        <v>1426</v>
      </c>
      <c r="D129" s="189" t="s">
        <v>80</v>
      </c>
      <c r="E129" s="189" t="s">
        <v>1427</v>
      </c>
      <c r="F129" s="189" t="s">
        <v>84</v>
      </c>
      <c r="G129" s="189" t="s">
        <v>1742</v>
      </c>
      <c r="H129" s="189" t="s">
        <v>1743</v>
      </c>
      <c r="I129" s="189" t="s">
        <v>1744</v>
      </c>
      <c r="J129" s="189" t="s">
        <v>818</v>
      </c>
      <c r="K129" s="189"/>
      <c r="L129" s="189"/>
      <c r="M129" s="189"/>
      <c r="N129" s="189"/>
      <c r="O129" s="189" t="s">
        <v>80</v>
      </c>
      <c r="P129" s="192">
        <v>50</v>
      </c>
      <c r="Q129" s="192">
        <v>30</v>
      </c>
      <c r="R129" s="192">
        <v>30</v>
      </c>
      <c r="S129" s="192">
        <v>0</v>
      </c>
      <c r="T129" s="192">
        <v>30</v>
      </c>
      <c r="U129" s="192">
        <v>0</v>
      </c>
      <c r="V129" s="192">
        <v>30</v>
      </c>
      <c r="W129" s="192">
        <v>0</v>
      </c>
      <c r="X129" s="192">
        <v>0</v>
      </c>
      <c r="Y129" s="192">
        <v>0</v>
      </c>
      <c r="Z129" s="189" t="s">
        <v>1431</v>
      </c>
      <c r="AA129" s="192">
        <v>2025</v>
      </c>
      <c r="AB129" s="189" t="s">
        <v>1432</v>
      </c>
      <c r="AC129" s="189" t="s">
        <v>1433</v>
      </c>
      <c r="AD129" s="189" t="s">
        <v>1433</v>
      </c>
      <c r="AE129" s="189" t="s">
        <v>1434</v>
      </c>
      <c r="AF129" s="189" t="s">
        <v>1433</v>
      </c>
      <c r="AG129" s="189" t="s">
        <v>782</v>
      </c>
      <c r="AH129" s="189" t="s">
        <v>782</v>
      </c>
      <c r="AI129" s="189" t="s">
        <v>1427</v>
      </c>
      <c r="AJ129" s="192">
        <v>20250228</v>
      </c>
      <c r="AK129" s="192">
        <v>20250301</v>
      </c>
      <c r="AL129" s="192">
        <v>20251231</v>
      </c>
      <c r="AM129" s="192">
        <v>20250301</v>
      </c>
      <c r="AN129" s="189" t="s">
        <v>1427</v>
      </c>
      <c r="AO129" s="189" t="s">
        <v>1432</v>
      </c>
      <c r="AP129" s="189" t="s">
        <v>1433</v>
      </c>
      <c r="AQ129" s="189" t="s">
        <v>1427</v>
      </c>
      <c r="AR129" s="189" t="s">
        <v>1427</v>
      </c>
      <c r="AS129" s="189" t="s">
        <v>1427</v>
      </c>
      <c r="AT129" s="189" t="s">
        <v>1427</v>
      </c>
      <c r="AU129" s="189" t="s">
        <v>1427</v>
      </c>
      <c r="AV129" s="189" t="s">
        <v>1427</v>
      </c>
      <c r="AW129" s="189" t="s">
        <v>1427</v>
      </c>
      <c r="AX129" s="189" t="s">
        <v>1427</v>
      </c>
      <c r="AY129" s="189" t="s">
        <v>1427</v>
      </c>
      <c r="AZ129" s="189" t="s">
        <v>1427</v>
      </c>
      <c r="BA129" s="192">
        <v>0</v>
      </c>
      <c r="BB129" s="192">
        <v>0</v>
      </c>
      <c r="BC129" s="192">
        <v>0</v>
      </c>
      <c r="BD129" s="192">
        <v>0</v>
      </c>
      <c r="BE129" s="192">
        <v>0</v>
      </c>
      <c r="BF129" s="192">
        <v>30</v>
      </c>
      <c r="BG129" s="189" t="s">
        <v>1427</v>
      </c>
      <c r="BH129" s="189" t="s">
        <v>1427</v>
      </c>
      <c r="BI129" s="192">
        <v>1000</v>
      </c>
      <c r="BJ129" s="189" t="s">
        <v>1435</v>
      </c>
      <c r="BK129" s="189" t="s">
        <v>1745</v>
      </c>
    </row>
    <row r="130" s="185" customFormat="1" ht="15" spans="1:63">
      <c r="A130" s="189">
        <v>126</v>
      </c>
      <c r="B130" s="189" t="s">
        <v>1425</v>
      </c>
      <c r="C130" s="189" t="s">
        <v>1426</v>
      </c>
      <c r="D130" s="189" t="s">
        <v>80</v>
      </c>
      <c r="E130" s="189" t="s">
        <v>1427</v>
      </c>
      <c r="F130" s="189" t="s">
        <v>84</v>
      </c>
      <c r="G130" s="189" t="s">
        <v>1742</v>
      </c>
      <c r="H130" s="189" t="s">
        <v>1746</v>
      </c>
      <c r="I130" s="189" t="s">
        <v>1747</v>
      </c>
      <c r="J130" s="189" t="s">
        <v>854</v>
      </c>
      <c r="K130" s="189"/>
      <c r="L130" s="189"/>
      <c r="M130" s="189"/>
      <c r="N130" s="189"/>
      <c r="O130" s="189" t="s">
        <v>80</v>
      </c>
      <c r="P130" s="192">
        <v>10</v>
      </c>
      <c r="Q130" s="192">
        <v>10</v>
      </c>
      <c r="R130" s="192">
        <v>10</v>
      </c>
      <c r="S130" s="192">
        <v>0</v>
      </c>
      <c r="T130" s="192">
        <v>10</v>
      </c>
      <c r="U130" s="192">
        <v>0</v>
      </c>
      <c r="V130" s="192">
        <v>10</v>
      </c>
      <c r="W130" s="192">
        <v>0</v>
      </c>
      <c r="X130" s="192">
        <v>0</v>
      </c>
      <c r="Y130" s="192">
        <v>0</v>
      </c>
      <c r="Z130" s="189" t="s">
        <v>1471</v>
      </c>
      <c r="AA130" s="192">
        <v>2025</v>
      </c>
      <c r="AB130" s="189" t="s">
        <v>1432</v>
      </c>
      <c r="AC130" s="189" t="s">
        <v>1433</v>
      </c>
      <c r="AD130" s="189" t="s">
        <v>1433</v>
      </c>
      <c r="AE130" s="189" t="s">
        <v>1434</v>
      </c>
      <c r="AF130" s="189" t="s">
        <v>1433</v>
      </c>
      <c r="AG130" s="189" t="s">
        <v>782</v>
      </c>
      <c r="AH130" s="189" t="s">
        <v>782</v>
      </c>
      <c r="AI130" s="189" t="s">
        <v>1427</v>
      </c>
      <c r="AJ130" s="192">
        <v>20250228</v>
      </c>
      <c r="AK130" s="192">
        <v>20250301</v>
      </c>
      <c r="AL130" s="192">
        <v>20251231</v>
      </c>
      <c r="AM130" s="189" t="s">
        <v>1427</v>
      </c>
      <c r="AN130" s="189" t="s">
        <v>1427</v>
      </c>
      <c r="AO130" s="189" t="s">
        <v>1427</v>
      </c>
      <c r="AP130" s="189" t="s">
        <v>1427</v>
      </c>
      <c r="AQ130" s="189" t="s">
        <v>1427</v>
      </c>
      <c r="AR130" s="189" t="s">
        <v>1427</v>
      </c>
      <c r="AS130" s="189" t="s">
        <v>1427</v>
      </c>
      <c r="AT130" s="189" t="s">
        <v>1427</v>
      </c>
      <c r="AU130" s="189" t="s">
        <v>1427</v>
      </c>
      <c r="AV130" s="189" t="s">
        <v>1427</v>
      </c>
      <c r="AW130" s="189" t="s">
        <v>1427</v>
      </c>
      <c r="AX130" s="189" t="s">
        <v>1427</v>
      </c>
      <c r="AY130" s="189" t="s">
        <v>1427</v>
      </c>
      <c r="AZ130" s="189" t="s">
        <v>1427</v>
      </c>
      <c r="BA130" s="192">
        <v>0</v>
      </c>
      <c r="BB130" s="192">
        <v>0</v>
      </c>
      <c r="BC130" s="192">
        <v>0</v>
      </c>
      <c r="BD130" s="192">
        <v>0</v>
      </c>
      <c r="BE130" s="192">
        <v>0</v>
      </c>
      <c r="BF130" s="192">
        <v>10</v>
      </c>
      <c r="BG130" s="189" t="s">
        <v>1427</v>
      </c>
      <c r="BH130" s="189" t="s">
        <v>1427</v>
      </c>
      <c r="BI130" s="192">
        <v>21197</v>
      </c>
      <c r="BJ130" s="189" t="s">
        <v>1435</v>
      </c>
      <c r="BK130" s="189" t="s">
        <v>1748</v>
      </c>
    </row>
    <row r="131" s="185" customFormat="1" ht="15" spans="1:63">
      <c r="A131" s="189">
        <v>127</v>
      </c>
      <c r="B131" s="189" t="s">
        <v>1425</v>
      </c>
      <c r="C131" s="189" t="s">
        <v>1426</v>
      </c>
      <c r="D131" s="189" t="s">
        <v>80</v>
      </c>
      <c r="E131" s="189" t="s">
        <v>1427</v>
      </c>
      <c r="F131" s="189" t="s">
        <v>84</v>
      </c>
      <c r="G131" s="189" t="s">
        <v>1749</v>
      </c>
      <c r="H131" s="189" t="s">
        <v>1750</v>
      </c>
      <c r="I131" s="189" t="s">
        <v>1751</v>
      </c>
      <c r="J131" s="189" t="s">
        <v>780</v>
      </c>
      <c r="K131" s="189"/>
      <c r="L131" s="189"/>
      <c r="M131" s="189"/>
      <c r="N131" s="189"/>
      <c r="O131" s="189" t="s">
        <v>80</v>
      </c>
      <c r="P131" s="192">
        <v>600</v>
      </c>
      <c r="Q131" s="192">
        <v>400</v>
      </c>
      <c r="R131" s="192">
        <v>400</v>
      </c>
      <c r="S131" s="192">
        <v>0</v>
      </c>
      <c r="T131" s="192">
        <v>400</v>
      </c>
      <c r="U131" s="192">
        <v>400</v>
      </c>
      <c r="V131" s="192">
        <v>0</v>
      </c>
      <c r="W131" s="192">
        <v>0</v>
      </c>
      <c r="X131" s="192">
        <v>0</v>
      </c>
      <c r="Y131" s="192">
        <v>0</v>
      </c>
      <c r="Z131" s="189" t="s">
        <v>1431</v>
      </c>
      <c r="AA131" s="192">
        <v>2025</v>
      </c>
      <c r="AB131" s="189" t="s">
        <v>1432</v>
      </c>
      <c r="AC131" s="189" t="s">
        <v>1433</v>
      </c>
      <c r="AD131" s="189" t="s">
        <v>1433</v>
      </c>
      <c r="AE131" s="189" t="s">
        <v>1434</v>
      </c>
      <c r="AF131" s="189" t="s">
        <v>1433</v>
      </c>
      <c r="AG131" s="189" t="s">
        <v>782</v>
      </c>
      <c r="AH131" s="189" t="s">
        <v>782</v>
      </c>
      <c r="AI131" s="189" t="s">
        <v>1427</v>
      </c>
      <c r="AJ131" s="192">
        <v>20250228</v>
      </c>
      <c r="AK131" s="192">
        <v>20250301</v>
      </c>
      <c r="AL131" s="192">
        <v>20251231</v>
      </c>
      <c r="AM131" s="192">
        <v>20250301</v>
      </c>
      <c r="AN131" s="189" t="s">
        <v>1427</v>
      </c>
      <c r="AO131" s="189" t="s">
        <v>1432</v>
      </c>
      <c r="AP131" s="189" t="s">
        <v>1433</v>
      </c>
      <c r="AQ131" s="189" t="s">
        <v>1427</v>
      </c>
      <c r="AR131" s="189" t="s">
        <v>1427</v>
      </c>
      <c r="AS131" s="189" t="s">
        <v>1427</v>
      </c>
      <c r="AT131" s="189" t="s">
        <v>1427</v>
      </c>
      <c r="AU131" s="189" t="s">
        <v>1427</v>
      </c>
      <c r="AV131" s="189" t="s">
        <v>1427</v>
      </c>
      <c r="AW131" s="189" t="s">
        <v>1427</v>
      </c>
      <c r="AX131" s="192">
        <v>157.658982</v>
      </c>
      <c r="AY131" s="192">
        <v>0</v>
      </c>
      <c r="AZ131" s="192">
        <v>157.658982</v>
      </c>
      <c r="BA131" s="192">
        <v>157.658982</v>
      </c>
      <c r="BB131" s="192">
        <v>0</v>
      </c>
      <c r="BC131" s="192">
        <v>0</v>
      </c>
      <c r="BD131" s="192">
        <v>0</v>
      </c>
      <c r="BE131" s="192">
        <v>0</v>
      </c>
      <c r="BF131" s="192">
        <v>400</v>
      </c>
      <c r="BG131" s="192">
        <v>242.341018</v>
      </c>
      <c r="BH131" s="189" t="s">
        <v>1427</v>
      </c>
      <c r="BI131" s="192">
        <v>3459</v>
      </c>
      <c r="BJ131" s="189" t="s">
        <v>1435</v>
      </c>
      <c r="BK131" s="189" t="s">
        <v>1752</v>
      </c>
    </row>
    <row r="132" s="185" customFormat="1" ht="15" spans="1:63">
      <c r="A132" s="189">
        <v>128</v>
      </c>
      <c r="B132" s="189" t="s">
        <v>1425</v>
      </c>
      <c r="C132" s="189" t="s">
        <v>1426</v>
      </c>
      <c r="D132" s="189" t="s">
        <v>80</v>
      </c>
      <c r="E132" s="189" t="s">
        <v>1427</v>
      </c>
      <c r="F132" s="189" t="s">
        <v>84</v>
      </c>
      <c r="G132" s="189" t="s">
        <v>1753</v>
      </c>
      <c r="H132" s="189" t="s">
        <v>1753</v>
      </c>
      <c r="I132" s="189" t="s">
        <v>1754</v>
      </c>
      <c r="J132" s="189" t="s">
        <v>860</v>
      </c>
      <c r="K132" s="189"/>
      <c r="L132" s="189"/>
      <c r="M132" s="189"/>
      <c r="N132" s="189"/>
      <c r="O132" s="189" t="s">
        <v>80</v>
      </c>
      <c r="P132" s="192">
        <v>420</v>
      </c>
      <c r="Q132" s="192">
        <v>420</v>
      </c>
      <c r="R132" s="192">
        <v>420</v>
      </c>
      <c r="S132" s="192">
        <v>0</v>
      </c>
      <c r="T132" s="192">
        <v>420</v>
      </c>
      <c r="U132" s="192">
        <v>420</v>
      </c>
      <c r="V132" s="192">
        <v>0</v>
      </c>
      <c r="W132" s="192">
        <v>0</v>
      </c>
      <c r="X132" s="192">
        <v>0</v>
      </c>
      <c r="Y132" s="192">
        <v>0</v>
      </c>
      <c r="Z132" s="189" t="s">
        <v>1471</v>
      </c>
      <c r="AA132" s="192">
        <v>2025</v>
      </c>
      <c r="AB132" s="189" t="s">
        <v>1432</v>
      </c>
      <c r="AC132" s="189" t="s">
        <v>1433</v>
      </c>
      <c r="AD132" s="189" t="s">
        <v>1433</v>
      </c>
      <c r="AE132" s="189" t="s">
        <v>1434</v>
      </c>
      <c r="AF132" s="189" t="s">
        <v>1433</v>
      </c>
      <c r="AG132" s="189" t="s">
        <v>782</v>
      </c>
      <c r="AH132" s="189" t="s">
        <v>782</v>
      </c>
      <c r="AI132" s="189" t="s">
        <v>1427</v>
      </c>
      <c r="AJ132" s="192">
        <v>20250228</v>
      </c>
      <c r="AK132" s="192">
        <v>20250415</v>
      </c>
      <c r="AL132" s="192">
        <v>20251231</v>
      </c>
      <c r="AM132" s="189" t="s">
        <v>1427</v>
      </c>
      <c r="AN132" s="189" t="s">
        <v>1427</v>
      </c>
      <c r="AO132" s="189" t="s">
        <v>1427</v>
      </c>
      <c r="AP132" s="189" t="s">
        <v>1427</v>
      </c>
      <c r="AQ132" s="189" t="s">
        <v>1427</v>
      </c>
      <c r="AR132" s="189" t="s">
        <v>1427</v>
      </c>
      <c r="AS132" s="189" t="s">
        <v>1427</v>
      </c>
      <c r="AT132" s="189" t="s">
        <v>1427</v>
      </c>
      <c r="AU132" s="189" t="s">
        <v>1427</v>
      </c>
      <c r="AV132" s="189" t="s">
        <v>1427</v>
      </c>
      <c r="AW132" s="189" t="s">
        <v>1427</v>
      </c>
      <c r="AX132" s="189" t="s">
        <v>1427</v>
      </c>
      <c r="AY132" s="189" t="s">
        <v>1427</v>
      </c>
      <c r="AZ132" s="189" t="s">
        <v>1427</v>
      </c>
      <c r="BA132" s="192">
        <v>0</v>
      </c>
      <c r="BB132" s="192">
        <v>0</v>
      </c>
      <c r="BC132" s="192">
        <v>0</v>
      </c>
      <c r="BD132" s="192">
        <v>0</v>
      </c>
      <c r="BE132" s="192">
        <v>0</v>
      </c>
      <c r="BF132" s="192">
        <v>420</v>
      </c>
      <c r="BG132" s="189" t="s">
        <v>1427</v>
      </c>
      <c r="BH132" s="189" t="s">
        <v>1427</v>
      </c>
      <c r="BI132" s="192">
        <v>15397</v>
      </c>
      <c r="BJ132" s="189" t="s">
        <v>1435</v>
      </c>
      <c r="BK132" s="189" t="s">
        <v>1755</v>
      </c>
    </row>
    <row r="133" s="185" customFormat="1" ht="15" spans="1:63">
      <c r="A133" s="189">
        <v>129</v>
      </c>
      <c r="B133" s="189" t="s">
        <v>1425</v>
      </c>
      <c r="C133" s="189" t="s">
        <v>1426</v>
      </c>
      <c r="D133" s="189" t="s">
        <v>80</v>
      </c>
      <c r="E133" s="189" t="s">
        <v>1427</v>
      </c>
      <c r="F133" s="189" t="s">
        <v>123</v>
      </c>
      <c r="G133" s="189" t="s">
        <v>1756</v>
      </c>
      <c r="H133" s="189" t="s">
        <v>1757</v>
      </c>
      <c r="I133" s="189" t="s">
        <v>1758</v>
      </c>
      <c r="J133" s="189" t="s">
        <v>561</v>
      </c>
      <c r="K133" s="189"/>
      <c r="L133" s="189"/>
      <c r="M133" s="189"/>
      <c r="N133" s="189"/>
      <c r="O133" s="189" t="s">
        <v>545</v>
      </c>
      <c r="P133" s="192">
        <v>10</v>
      </c>
      <c r="Q133" s="192">
        <v>5</v>
      </c>
      <c r="R133" s="192">
        <v>5</v>
      </c>
      <c r="S133" s="192">
        <v>0</v>
      </c>
      <c r="T133" s="192">
        <v>5</v>
      </c>
      <c r="U133" s="192">
        <v>5</v>
      </c>
      <c r="V133" s="192">
        <v>0</v>
      </c>
      <c r="W133" s="192">
        <v>0</v>
      </c>
      <c r="X133" s="192">
        <v>0</v>
      </c>
      <c r="Y133" s="192">
        <v>0</v>
      </c>
      <c r="Z133" s="189" t="s">
        <v>1431</v>
      </c>
      <c r="AA133" s="192">
        <v>2025</v>
      </c>
      <c r="AB133" s="189" t="s">
        <v>1432</v>
      </c>
      <c r="AC133" s="189" t="s">
        <v>1432</v>
      </c>
      <c r="AD133" s="189" t="s">
        <v>1433</v>
      </c>
      <c r="AE133" s="189" t="s">
        <v>1434</v>
      </c>
      <c r="AF133" s="189" t="s">
        <v>1433</v>
      </c>
      <c r="AG133" s="189" t="s">
        <v>547</v>
      </c>
      <c r="AH133" s="189" t="s">
        <v>547</v>
      </c>
      <c r="AI133" s="189" t="s">
        <v>1427</v>
      </c>
      <c r="AJ133" s="192">
        <v>20250228</v>
      </c>
      <c r="AK133" s="192">
        <v>20250301</v>
      </c>
      <c r="AL133" s="192">
        <v>20251231</v>
      </c>
      <c r="AM133" s="192">
        <v>20250301</v>
      </c>
      <c r="AN133" s="189" t="s">
        <v>1427</v>
      </c>
      <c r="AO133" s="189" t="s">
        <v>1432</v>
      </c>
      <c r="AP133" s="189" t="s">
        <v>1433</v>
      </c>
      <c r="AQ133" s="189" t="s">
        <v>1427</v>
      </c>
      <c r="AR133" s="189" t="s">
        <v>1427</v>
      </c>
      <c r="AS133" s="189" t="s">
        <v>1427</v>
      </c>
      <c r="AT133" s="189" t="s">
        <v>1427</v>
      </c>
      <c r="AU133" s="189" t="s">
        <v>1427</v>
      </c>
      <c r="AV133" s="189" t="s">
        <v>1427</v>
      </c>
      <c r="AW133" s="189" t="s">
        <v>1427</v>
      </c>
      <c r="AX133" s="192">
        <v>5</v>
      </c>
      <c r="AY133" s="192">
        <v>0</v>
      </c>
      <c r="AZ133" s="192">
        <v>5</v>
      </c>
      <c r="BA133" s="192">
        <v>5</v>
      </c>
      <c r="BB133" s="192">
        <v>0</v>
      </c>
      <c r="BC133" s="192">
        <v>0</v>
      </c>
      <c r="BD133" s="192">
        <v>0</v>
      </c>
      <c r="BE133" s="192">
        <v>0</v>
      </c>
      <c r="BF133" s="192">
        <v>5</v>
      </c>
      <c r="BG133" s="192">
        <v>0</v>
      </c>
      <c r="BH133" s="189" t="s">
        <v>1427</v>
      </c>
      <c r="BI133" s="192">
        <v>166</v>
      </c>
      <c r="BJ133" s="189" t="s">
        <v>1435</v>
      </c>
      <c r="BK133" s="189" t="s">
        <v>1759</v>
      </c>
    </row>
    <row r="134" s="185" customFormat="1" ht="15" spans="1:63">
      <c r="A134" s="189">
        <v>130</v>
      </c>
      <c r="B134" s="189" t="s">
        <v>1425</v>
      </c>
      <c r="C134" s="189" t="s">
        <v>1426</v>
      </c>
      <c r="D134" s="189" t="s">
        <v>80</v>
      </c>
      <c r="E134" s="189" t="s">
        <v>1427</v>
      </c>
      <c r="F134" s="189" t="s">
        <v>123</v>
      </c>
      <c r="G134" s="189" t="s">
        <v>1756</v>
      </c>
      <c r="H134" s="189" t="s">
        <v>1757</v>
      </c>
      <c r="I134" s="189" t="s">
        <v>1760</v>
      </c>
      <c r="J134" s="189" t="s">
        <v>122</v>
      </c>
      <c r="K134" s="189"/>
      <c r="L134" s="189"/>
      <c r="M134" s="189"/>
      <c r="N134" s="189"/>
      <c r="O134" s="189" t="s">
        <v>81</v>
      </c>
      <c r="P134" s="192">
        <v>55</v>
      </c>
      <c r="Q134" s="192">
        <v>26</v>
      </c>
      <c r="R134" s="192">
        <v>26</v>
      </c>
      <c r="S134" s="192">
        <v>0</v>
      </c>
      <c r="T134" s="192">
        <v>26</v>
      </c>
      <c r="U134" s="192">
        <v>26</v>
      </c>
      <c r="V134" s="192">
        <v>0</v>
      </c>
      <c r="W134" s="192">
        <v>0</v>
      </c>
      <c r="X134" s="192">
        <v>0</v>
      </c>
      <c r="Y134" s="192">
        <v>0</v>
      </c>
      <c r="Z134" s="189" t="s">
        <v>1431</v>
      </c>
      <c r="AA134" s="192">
        <v>2025</v>
      </c>
      <c r="AB134" s="189" t="s">
        <v>1432</v>
      </c>
      <c r="AC134" s="189" t="s">
        <v>1432</v>
      </c>
      <c r="AD134" s="189" t="s">
        <v>1433</v>
      </c>
      <c r="AE134" s="189" t="s">
        <v>1434</v>
      </c>
      <c r="AF134" s="189" t="s">
        <v>1433</v>
      </c>
      <c r="AG134" s="189" t="s">
        <v>88</v>
      </c>
      <c r="AH134" s="189" t="s">
        <v>88</v>
      </c>
      <c r="AI134" s="189" t="s">
        <v>1427</v>
      </c>
      <c r="AJ134" s="192">
        <v>20250228</v>
      </c>
      <c r="AK134" s="192">
        <v>20250301</v>
      </c>
      <c r="AL134" s="192">
        <v>20251231</v>
      </c>
      <c r="AM134" s="192">
        <v>20250301</v>
      </c>
      <c r="AN134" s="189" t="s">
        <v>1427</v>
      </c>
      <c r="AO134" s="189" t="s">
        <v>1432</v>
      </c>
      <c r="AP134" s="189" t="s">
        <v>1433</v>
      </c>
      <c r="AQ134" s="189" t="s">
        <v>1427</v>
      </c>
      <c r="AR134" s="189" t="s">
        <v>1427</v>
      </c>
      <c r="AS134" s="189" t="s">
        <v>1427</v>
      </c>
      <c r="AT134" s="189" t="s">
        <v>1427</v>
      </c>
      <c r="AU134" s="189" t="s">
        <v>1427</v>
      </c>
      <c r="AV134" s="189" t="s">
        <v>1427</v>
      </c>
      <c r="AW134" s="189" t="s">
        <v>1427</v>
      </c>
      <c r="AX134" s="192">
        <v>10.59</v>
      </c>
      <c r="AY134" s="192">
        <v>0</v>
      </c>
      <c r="AZ134" s="192">
        <v>10.59</v>
      </c>
      <c r="BA134" s="192">
        <v>10.59</v>
      </c>
      <c r="BB134" s="192">
        <v>0</v>
      </c>
      <c r="BC134" s="192">
        <v>0</v>
      </c>
      <c r="BD134" s="192">
        <v>0</v>
      </c>
      <c r="BE134" s="192">
        <v>0</v>
      </c>
      <c r="BF134" s="192">
        <v>26</v>
      </c>
      <c r="BG134" s="192">
        <v>15.41</v>
      </c>
      <c r="BH134" s="189" t="s">
        <v>1427</v>
      </c>
      <c r="BI134" s="192">
        <v>866</v>
      </c>
      <c r="BJ134" s="189" t="s">
        <v>1435</v>
      </c>
      <c r="BK134" s="189" t="s">
        <v>1761</v>
      </c>
    </row>
    <row r="135" s="185" customFormat="1" ht="15" spans="1:63">
      <c r="A135" s="189">
        <v>131</v>
      </c>
      <c r="B135" s="189" t="s">
        <v>1425</v>
      </c>
      <c r="C135" s="189" t="s">
        <v>1426</v>
      </c>
      <c r="D135" s="189" t="s">
        <v>80</v>
      </c>
      <c r="E135" s="189" t="s">
        <v>1427</v>
      </c>
      <c r="F135" s="189" t="s">
        <v>123</v>
      </c>
      <c r="G135" s="189" t="s">
        <v>1756</v>
      </c>
      <c r="H135" s="189" t="s">
        <v>1757</v>
      </c>
      <c r="I135" s="189" t="s">
        <v>1762</v>
      </c>
      <c r="J135" s="189" t="s">
        <v>641</v>
      </c>
      <c r="K135" s="189"/>
      <c r="L135" s="189"/>
      <c r="M135" s="189"/>
      <c r="N135" s="189"/>
      <c r="O135" s="189" t="s">
        <v>631</v>
      </c>
      <c r="P135" s="192">
        <v>10</v>
      </c>
      <c r="Q135" s="192">
        <v>5</v>
      </c>
      <c r="R135" s="192">
        <v>5</v>
      </c>
      <c r="S135" s="192">
        <v>0</v>
      </c>
      <c r="T135" s="192">
        <v>5</v>
      </c>
      <c r="U135" s="192">
        <v>5</v>
      </c>
      <c r="V135" s="192">
        <v>0</v>
      </c>
      <c r="W135" s="192">
        <v>0</v>
      </c>
      <c r="X135" s="192">
        <v>0</v>
      </c>
      <c r="Y135" s="192">
        <v>0</v>
      </c>
      <c r="Z135" s="189" t="s">
        <v>1431</v>
      </c>
      <c r="AA135" s="192">
        <v>2025</v>
      </c>
      <c r="AB135" s="189" t="s">
        <v>1432</v>
      </c>
      <c r="AC135" s="189" t="s">
        <v>1432</v>
      </c>
      <c r="AD135" s="189" t="s">
        <v>1433</v>
      </c>
      <c r="AE135" s="189" t="s">
        <v>1763</v>
      </c>
      <c r="AF135" s="189" t="s">
        <v>1433</v>
      </c>
      <c r="AG135" s="189" t="s">
        <v>633</v>
      </c>
      <c r="AH135" s="189" t="s">
        <v>633</v>
      </c>
      <c r="AI135" s="189" t="s">
        <v>1427</v>
      </c>
      <c r="AJ135" s="192">
        <v>20250228</v>
      </c>
      <c r="AK135" s="192">
        <v>20250301</v>
      </c>
      <c r="AL135" s="192">
        <v>20251231</v>
      </c>
      <c r="AM135" s="192">
        <v>20250301</v>
      </c>
      <c r="AN135" s="189" t="s">
        <v>1427</v>
      </c>
      <c r="AO135" s="189" t="s">
        <v>1432</v>
      </c>
      <c r="AP135" s="189" t="s">
        <v>1433</v>
      </c>
      <c r="AQ135" s="189" t="s">
        <v>1427</v>
      </c>
      <c r="AR135" s="189" t="s">
        <v>1427</v>
      </c>
      <c r="AS135" s="189" t="s">
        <v>1427</v>
      </c>
      <c r="AT135" s="189" t="s">
        <v>1427</v>
      </c>
      <c r="AU135" s="189" t="s">
        <v>1427</v>
      </c>
      <c r="AV135" s="189" t="s">
        <v>1427</v>
      </c>
      <c r="AW135" s="189" t="s">
        <v>1427</v>
      </c>
      <c r="AX135" s="192">
        <v>1.8</v>
      </c>
      <c r="AY135" s="192">
        <v>0</v>
      </c>
      <c r="AZ135" s="192">
        <v>1.8</v>
      </c>
      <c r="BA135" s="192">
        <v>1.8</v>
      </c>
      <c r="BB135" s="192">
        <v>0</v>
      </c>
      <c r="BC135" s="192">
        <v>0</v>
      </c>
      <c r="BD135" s="192">
        <v>0</v>
      </c>
      <c r="BE135" s="192">
        <v>0</v>
      </c>
      <c r="BF135" s="192">
        <v>5</v>
      </c>
      <c r="BG135" s="192">
        <v>3.2</v>
      </c>
      <c r="BH135" s="189" t="s">
        <v>1427</v>
      </c>
      <c r="BI135" s="192">
        <v>166</v>
      </c>
      <c r="BJ135" s="189" t="s">
        <v>1435</v>
      </c>
      <c r="BK135" s="189" t="s">
        <v>1764</v>
      </c>
    </row>
    <row r="136" s="185" customFormat="1" ht="15" spans="1:63">
      <c r="A136" s="189">
        <v>132</v>
      </c>
      <c r="B136" s="189" t="s">
        <v>1425</v>
      </c>
      <c r="C136" s="189" t="s">
        <v>1426</v>
      </c>
      <c r="D136" s="189" t="s">
        <v>80</v>
      </c>
      <c r="E136" s="189" t="s">
        <v>1427</v>
      </c>
      <c r="F136" s="189" t="s">
        <v>123</v>
      </c>
      <c r="G136" s="189" t="s">
        <v>1756</v>
      </c>
      <c r="H136" s="189" t="s">
        <v>1757</v>
      </c>
      <c r="I136" s="189" t="s">
        <v>1765</v>
      </c>
      <c r="J136" s="189" t="s">
        <v>402</v>
      </c>
      <c r="K136" s="189"/>
      <c r="L136" s="189"/>
      <c r="M136" s="189"/>
      <c r="N136" s="189"/>
      <c r="O136" s="189" t="s">
        <v>398</v>
      </c>
      <c r="P136" s="192">
        <v>10</v>
      </c>
      <c r="Q136" s="192">
        <v>6</v>
      </c>
      <c r="R136" s="192">
        <v>6</v>
      </c>
      <c r="S136" s="192">
        <v>0</v>
      </c>
      <c r="T136" s="192">
        <v>6</v>
      </c>
      <c r="U136" s="192">
        <v>6</v>
      </c>
      <c r="V136" s="192">
        <v>0</v>
      </c>
      <c r="W136" s="192">
        <v>0</v>
      </c>
      <c r="X136" s="192">
        <v>0</v>
      </c>
      <c r="Y136" s="192">
        <v>0</v>
      </c>
      <c r="Z136" s="189" t="s">
        <v>1431</v>
      </c>
      <c r="AA136" s="192">
        <v>2025</v>
      </c>
      <c r="AB136" s="189" t="s">
        <v>1432</v>
      </c>
      <c r="AC136" s="189" t="s">
        <v>1432</v>
      </c>
      <c r="AD136" s="189" t="s">
        <v>1433</v>
      </c>
      <c r="AE136" s="189" t="s">
        <v>1434</v>
      </c>
      <c r="AF136" s="189" t="s">
        <v>1433</v>
      </c>
      <c r="AG136" s="189" t="s">
        <v>400</v>
      </c>
      <c r="AH136" s="189" t="s">
        <v>400</v>
      </c>
      <c r="AI136" s="189" t="s">
        <v>1427</v>
      </c>
      <c r="AJ136" s="192">
        <v>20250228</v>
      </c>
      <c r="AK136" s="192">
        <v>20250301</v>
      </c>
      <c r="AL136" s="192">
        <v>20251231</v>
      </c>
      <c r="AM136" s="192">
        <v>20250301</v>
      </c>
      <c r="AN136" s="189" t="s">
        <v>1427</v>
      </c>
      <c r="AO136" s="189" t="s">
        <v>1432</v>
      </c>
      <c r="AP136" s="189" t="s">
        <v>1433</v>
      </c>
      <c r="AQ136" s="189" t="s">
        <v>1427</v>
      </c>
      <c r="AR136" s="189" t="s">
        <v>1427</v>
      </c>
      <c r="AS136" s="189" t="s">
        <v>1427</v>
      </c>
      <c r="AT136" s="189" t="s">
        <v>1427</v>
      </c>
      <c r="AU136" s="189" t="s">
        <v>1427</v>
      </c>
      <c r="AV136" s="189" t="s">
        <v>1427</v>
      </c>
      <c r="AW136" s="189" t="s">
        <v>1427</v>
      </c>
      <c r="AX136" s="192">
        <v>2.58</v>
      </c>
      <c r="AY136" s="192">
        <v>0</v>
      </c>
      <c r="AZ136" s="192">
        <v>2.58</v>
      </c>
      <c r="BA136" s="192">
        <v>2.58</v>
      </c>
      <c r="BB136" s="192">
        <v>0</v>
      </c>
      <c r="BC136" s="192">
        <v>0</v>
      </c>
      <c r="BD136" s="192">
        <v>0</v>
      </c>
      <c r="BE136" s="192">
        <v>0</v>
      </c>
      <c r="BF136" s="192">
        <v>6</v>
      </c>
      <c r="BG136" s="192">
        <v>3.42</v>
      </c>
      <c r="BH136" s="189" t="s">
        <v>1427</v>
      </c>
      <c r="BI136" s="192">
        <v>200</v>
      </c>
      <c r="BJ136" s="189" t="s">
        <v>1435</v>
      </c>
      <c r="BK136" s="189" t="s">
        <v>1766</v>
      </c>
    </row>
    <row r="137" s="185" customFormat="1" ht="15" spans="1:63">
      <c r="A137" s="189">
        <v>133</v>
      </c>
      <c r="B137" s="189" t="s">
        <v>1425</v>
      </c>
      <c r="C137" s="189" t="s">
        <v>1426</v>
      </c>
      <c r="D137" s="189" t="s">
        <v>80</v>
      </c>
      <c r="E137" s="189" t="s">
        <v>1427</v>
      </c>
      <c r="F137" s="189" t="s">
        <v>123</v>
      </c>
      <c r="G137" s="189" t="s">
        <v>1756</v>
      </c>
      <c r="H137" s="189" t="s">
        <v>1757</v>
      </c>
      <c r="I137" s="189" t="s">
        <v>1767</v>
      </c>
      <c r="J137" s="189" t="s">
        <v>449</v>
      </c>
      <c r="K137" s="189"/>
      <c r="L137" s="189"/>
      <c r="M137" s="189"/>
      <c r="N137" s="189"/>
      <c r="O137" s="189" t="s">
        <v>435</v>
      </c>
      <c r="P137" s="192">
        <v>60</v>
      </c>
      <c r="Q137" s="192">
        <v>35</v>
      </c>
      <c r="R137" s="192">
        <v>35</v>
      </c>
      <c r="S137" s="192">
        <v>0</v>
      </c>
      <c r="T137" s="192">
        <v>35</v>
      </c>
      <c r="U137" s="192">
        <v>35</v>
      </c>
      <c r="V137" s="192">
        <v>0</v>
      </c>
      <c r="W137" s="192">
        <v>0</v>
      </c>
      <c r="X137" s="192">
        <v>0</v>
      </c>
      <c r="Y137" s="192">
        <v>0</v>
      </c>
      <c r="Z137" s="189" t="s">
        <v>1431</v>
      </c>
      <c r="AA137" s="192">
        <v>2025</v>
      </c>
      <c r="AB137" s="189" t="s">
        <v>1432</v>
      </c>
      <c r="AC137" s="189" t="s">
        <v>1432</v>
      </c>
      <c r="AD137" s="189" t="s">
        <v>1433</v>
      </c>
      <c r="AE137" s="189" t="s">
        <v>1434</v>
      </c>
      <c r="AF137" s="189" t="s">
        <v>1433</v>
      </c>
      <c r="AG137" s="189" t="s">
        <v>437</v>
      </c>
      <c r="AH137" s="189" t="s">
        <v>437</v>
      </c>
      <c r="AI137" s="189" t="s">
        <v>1427</v>
      </c>
      <c r="AJ137" s="192">
        <v>20250228</v>
      </c>
      <c r="AK137" s="192">
        <v>20250301</v>
      </c>
      <c r="AL137" s="192">
        <v>20251231</v>
      </c>
      <c r="AM137" s="192">
        <v>20250301</v>
      </c>
      <c r="AN137" s="189" t="s">
        <v>1427</v>
      </c>
      <c r="AO137" s="189" t="s">
        <v>1432</v>
      </c>
      <c r="AP137" s="189" t="s">
        <v>1433</v>
      </c>
      <c r="AQ137" s="189" t="s">
        <v>1427</v>
      </c>
      <c r="AR137" s="189" t="s">
        <v>1427</v>
      </c>
      <c r="AS137" s="189" t="s">
        <v>1427</v>
      </c>
      <c r="AT137" s="189" t="s">
        <v>1427</v>
      </c>
      <c r="AU137" s="189" t="s">
        <v>1427</v>
      </c>
      <c r="AV137" s="189" t="s">
        <v>1427</v>
      </c>
      <c r="AW137" s="189" t="s">
        <v>1427</v>
      </c>
      <c r="AX137" s="192">
        <v>14.82</v>
      </c>
      <c r="AY137" s="192">
        <v>0</v>
      </c>
      <c r="AZ137" s="192">
        <v>14.82</v>
      </c>
      <c r="BA137" s="192">
        <v>14.82</v>
      </c>
      <c r="BB137" s="192">
        <v>0</v>
      </c>
      <c r="BC137" s="192">
        <v>0</v>
      </c>
      <c r="BD137" s="192">
        <v>0</v>
      </c>
      <c r="BE137" s="192">
        <v>0</v>
      </c>
      <c r="BF137" s="192">
        <v>35</v>
      </c>
      <c r="BG137" s="192">
        <v>20.18</v>
      </c>
      <c r="BH137" s="189" t="s">
        <v>1427</v>
      </c>
      <c r="BI137" s="192">
        <v>1166</v>
      </c>
      <c r="BJ137" s="189" t="s">
        <v>1435</v>
      </c>
      <c r="BK137" s="189" t="s">
        <v>1768</v>
      </c>
    </row>
    <row r="138" s="185" customFormat="1" ht="15" spans="1:63">
      <c r="A138" s="189">
        <v>134</v>
      </c>
      <c r="B138" s="189" t="s">
        <v>1425</v>
      </c>
      <c r="C138" s="189" t="s">
        <v>1426</v>
      </c>
      <c r="D138" s="189" t="s">
        <v>80</v>
      </c>
      <c r="E138" s="189" t="s">
        <v>1427</v>
      </c>
      <c r="F138" s="189" t="s">
        <v>123</v>
      </c>
      <c r="G138" s="189" t="s">
        <v>1756</v>
      </c>
      <c r="H138" s="189" t="s">
        <v>1757</v>
      </c>
      <c r="I138" s="189" t="s">
        <v>1769</v>
      </c>
      <c r="J138" s="189" t="s">
        <v>518</v>
      </c>
      <c r="K138" s="189"/>
      <c r="L138" s="189"/>
      <c r="M138" s="189"/>
      <c r="N138" s="189"/>
      <c r="O138" s="189" t="s">
        <v>496</v>
      </c>
      <c r="P138" s="192">
        <v>20</v>
      </c>
      <c r="Q138" s="192">
        <v>15</v>
      </c>
      <c r="R138" s="192">
        <v>15</v>
      </c>
      <c r="S138" s="192">
        <v>0</v>
      </c>
      <c r="T138" s="192">
        <v>15</v>
      </c>
      <c r="U138" s="192">
        <v>15</v>
      </c>
      <c r="V138" s="192">
        <v>0</v>
      </c>
      <c r="W138" s="192">
        <v>0</v>
      </c>
      <c r="X138" s="192">
        <v>0</v>
      </c>
      <c r="Y138" s="192">
        <v>0</v>
      </c>
      <c r="Z138" s="189" t="s">
        <v>1431</v>
      </c>
      <c r="AA138" s="192">
        <v>2025</v>
      </c>
      <c r="AB138" s="189" t="s">
        <v>1432</v>
      </c>
      <c r="AC138" s="189" t="s">
        <v>1432</v>
      </c>
      <c r="AD138" s="189" t="s">
        <v>1433</v>
      </c>
      <c r="AE138" s="189" t="s">
        <v>1763</v>
      </c>
      <c r="AF138" s="189" t="s">
        <v>1433</v>
      </c>
      <c r="AG138" s="189" t="s">
        <v>498</v>
      </c>
      <c r="AH138" s="189" t="s">
        <v>498</v>
      </c>
      <c r="AI138" s="189" t="s">
        <v>1427</v>
      </c>
      <c r="AJ138" s="192">
        <v>20250228</v>
      </c>
      <c r="AK138" s="192">
        <v>20250301</v>
      </c>
      <c r="AL138" s="192">
        <v>20251231</v>
      </c>
      <c r="AM138" s="192">
        <v>20250301</v>
      </c>
      <c r="AN138" s="189" t="s">
        <v>1427</v>
      </c>
      <c r="AO138" s="189" t="s">
        <v>1432</v>
      </c>
      <c r="AP138" s="189" t="s">
        <v>1433</v>
      </c>
      <c r="AQ138" s="189" t="s">
        <v>1427</v>
      </c>
      <c r="AR138" s="189" t="s">
        <v>1427</v>
      </c>
      <c r="AS138" s="189" t="s">
        <v>1427</v>
      </c>
      <c r="AT138" s="189" t="s">
        <v>1427</v>
      </c>
      <c r="AU138" s="189" t="s">
        <v>1427</v>
      </c>
      <c r="AV138" s="189" t="s">
        <v>1427</v>
      </c>
      <c r="AW138" s="189" t="s">
        <v>1427</v>
      </c>
      <c r="AX138" s="192">
        <v>4.2</v>
      </c>
      <c r="AY138" s="192">
        <v>0</v>
      </c>
      <c r="AZ138" s="192">
        <v>4.2</v>
      </c>
      <c r="BA138" s="192">
        <v>4.2</v>
      </c>
      <c r="BB138" s="192">
        <v>0</v>
      </c>
      <c r="BC138" s="192">
        <v>0</v>
      </c>
      <c r="BD138" s="192">
        <v>0</v>
      </c>
      <c r="BE138" s="192">
        <v>0</v>
      </c>
      <c r="BF138" s="192">
        <v>15</v>
      </c>
      <c r="BG138" s="192">
        <v>10.8</v>
      </c>
      <c r="BH138" s="189" t="s">
        <v>1427</v>
      </c>
      <c r="BI138" s="192">
        <v>500</v>
      </c>
      <c r="BJ138" s="189" t="s">
        <v>1435</v>
      </c>
      <c r="BK138" s="189" t="s">
        <v>1770</v>
      </c>
    </row>
    <row r="139" s="185" customFormat="1" ht="15" spans="1:63">
      <c r="A139" s="189">
        <v>135</v>
      </c>
      <c r="B139" s="189" t="s">
        <v>1425</v>
      </c>
      <c r="C139" s="189" t="s">
        <v>1426</v>
      </c>
      <c r="D139" s="189" t="s">
        <v>80</v>
      </c>
      <c r="E139" s="189" t="s">
        <v>1427</v>
      </c>
      <c r="F139" s="189" t="s">
        <v>123</v>
      </c>
      <c r="G139" s="189" t="s">
        <v>1756</v>
      </c>
      <c r="H139" s="189" t="s">
        <v>1757</v>
      </c>
      <c r="I139" s="189" t="s">
        <v>1771</v>
      </c>
      <c r="J139" s="189" t="s">
        <v>216</v>
      </c>
      <c r="K139" s="189"/>
      <c r="L139" s="189"/>
      <c r="M139" s="189"/>
      <c r="N139" s="189"/>
      <c r="O139" s="189" t="s">
        <v>80</v>
      </c>
      <c r="P139" s="192">
        <v>40</v>
      </c>
      <c r="Q139" s="192">
        <v>18</v>
      </c>
      <c r="R139" s="192">
        <v>18</v>
      </c>
      <c r="S139" s="192">
        <v>0</v>
      </c>
      <c r="T139" s="192">
        <v>18</v>
      </c>
      <c r="U139" s="192">
        <v>18</v>
      </c>
      <c r="V139" s="192">
        <v>0</v>
      </c>
      <c r="W139" s="192">
        <v>0</v>
      </c>
      <c r="X139" s="192">
        <v>0</v>
      </c>
      <c r="Y139" s="192">
        <v>0</v>
      </c>
      <c r="Z139" s="189" t="s">
        <v>1431</v>
      </c>
      <c r="AA139" s="192">
        <v>2025</v>
      </c>
      <c r="AB139" s="189" t="s">
        <v>1432</v>
      </c>
      <c r="AC139" s="189" t="s">
        <v>1433</v>
      </c>
      <c r="AD139" s="189" t="s">
        <v>1433</v>
      </c>
      <c r="AE139" s="189" t="s">
        <v>1434</v>
      </c>
      <c r="AF139" s="189" t="s">
        <v>1433</v>
      </c>
      <c r="AG139" s="189" t="s">
        <v>196</v>
      </c>
      <c r="AH139" s="189" t="s">
        <v>196</v>
      </c>
      <c r="AI139" s="189" t="s">
        <v>1427</v>
      </c>
      <c r="AJ139" s="192">
        <v>20250228</v>
      </c>
      <c r="AK139" s="192">
        <v>20250301</v>
      </c>
      <c r="AL139" s="192">
        <v>20251231</v>
      </c>
      <c r="AM139" s="192">
        <v>20250301</v>
      </c>
      <c r="AN139" s="189" t="s">
        <v>1427</v>
      </c>
      <c r="AO139" s="189" t="s">
        <v>1432</v>
      </c>
      <c r="AP139" s="189" t="s">
        <v>1433</v>
      </c>
      <c r="AQ139" s="189" t="s">
        <v>1427</v>
      </c>
      <c r="AR139" s="189" t="s">
        <v>1427</v>
      </c>
      <c r="AS139" s="189" t="s">
        <v>1427</v>
      </c>
      <c r="AT139" s="189" t="s">
        <v>1427</v>
      </c>
      <c r="AU139" s="189" t="s">
        <v>1427</v>
      </c>
      <c r="AV139" s="189" t="s">
        <v>1427</v>
      </c>
      <c r="AW139" s="189" t="s">
        <v>1427</v>
      </c>
      <c r="AX139" s="192">
        <v>12.99</v>
      </c>
      <c r="AY139" s="192">
        <v>0</v>
      </c>
      <c r="AZ139" s="192">
        <v>12.99</v>
      </c>
      <c r="BA139" s="192">
        <v>12.99</v>
      </c>
      <c r="BB139" s="192">
        <v>0</v>
      </c>
      <c r="BC139" s="192">
        <v>0</v>
      </c>
      <c r="BD139" s="192">
        <v>0</v>
      </c>
      <c r="BE139" s="192">
        <v>0</v>
      </c>
      <c r="BF139" s="192">
        <v>18</v>
      </c>
      <c r="BG139" s="192">
        <v>5.01</v>
      </c>
      <c r="BH139" s="189" t="s">
        <v>1427</v>
      </c>
      <c r="BI139" s="192">
        <v>600</v>
      </c>
      <c r="BJ139" s="189" t="s">
        <v>1435</v>
      </c>
      <c r="BK139" s="189" t="s">
        <v>1772</v>
      </c>
    </row>
    <row r="140" s="185" customFormat="1" ht="15" spans="1:63">
      <c r="A140" s="189">
        <v>136</v>
      </c>
      <c r="B140" s="189" t="s">
        <v>1425</v>
      </c>
      <c r="C140" s="189" t="s">
        <v>1426</v>
      </c>
      <c r="D140" s="189" t="s">
        <v>80</v>
      </c>
      <c r="E140" s="189" t="s">
        <v>1427</v>
      </c>
      <c r="F140" s="189" t="s">
        <v>123</v>
      </c>
      <c r="G140" s="189" t="s">
        <v>1756</v>
      </c>
      <c r="H140" s="189" t="s">
        <v>1757</v>
      </c>
      <c r="I140" s="189" t="s">
        <v>1773</v>
      </c>
      <c r="J140" s="189" t="s">
        <v>341</v>
      </c>
      <c r="K140" s="189"/>
      <c r="L140" s="189"/>
      <c r="M140" s="189"/>
      <c r="N140" s="189"/>
      <c r="O140" s="189" t="s">
        <v>321</v>
      </c>
      <c r="P140" s="192">
        <v>15</v>
      </c>
      <c r="Q140" s="192">
        <v>10</v>
      </c>
      <c r="R140" s="192">
        <v>10</v>
      </c>
      <c r="S140" s="192">
        <v>0</v>
      </c>
      <c r="T140" s="192">
        <v>10</v>
      </c>
      <c r="U140" s="192">
        <v>10</v>
      </c>
      <c r="V140" s="192">
        <v>0</v>
      </c>
      <c r="W140" s="192">
        <v>0</v>
      </c>
      <c r="X140" s="192">
        <v>0</v>
      </c>
      <c r="Y140" s="192">
        <v>0</v>
      </c>
      <c r="Z140" s="189" t="s">
        <v>1431</v>
      </c>
      <c r="AA140" s="192">
        <v>2025</v>
      </c>
      <c r="AB140" s="189" t="s">
        <v>1432</v>
      </c>
      <c r="AC140" s="189" t="s">
        <v>1432</v>
      </c>
      <c r="AD140" s="189" t="s">
        <v>1433</v>
      </c>
      <c r="AE140" s="189" t="s">
        <v>1434</v>
      </c>
      <c r="AF140" s="189" t="s">
        <v>1433</v>
      </c>
      <c r="AG140" s="189" t="s">
        <v>323</v>
      </c>
      <c r="AH140" s="189" t="s">
        <v>323</v>
      </c>
      <c r="AI140" s="189" t="s">
        <v>1427</v>
      </c>
      <c r="AJ140" s="192">
        <v>20250228</v>
      </c>
      <c r="AK140" s="192">
        <v>20250301</v>
      </c>
      <c r="AL140" s="192">
        <v>20251231</v>
      </c>
      <c r="AM140" s="192">
        <v>20250301</v>
      </c>
      <c r="AN140" s="189" t="s">
        <v>1427</v>
      </c>
      <c r="AO140" s="189" t="s">
        <v>1432</v>
      </c>
      <c r="AP140" s="189" t="s">
        <v>1433</v>
      </c>
      <c r="AQ140" s="189" t="s">
        <v>1427</v>
      </c>
      <c r="AR140" s="189" t="s">
        <v>1427</v>
      </c>
      <c r="AS140" s="189" t="s">
        <v>1427</v>
      </c>
      <c r="AT140" s="189" t="s">
        <v>1427</v>
      </c>
      <c r="AU140" s="189" t="s">
        <v>1427</v>
      </c>
      <c r="AV140" s="189" t="s">
        <v>1427</v>
      </c>
      <c r="AW140" s="189" t="s">
        <v>1427</v>
      </c>
      <c r="AX140" s="192">
        <v>4.5</v>
      </c>
      <c r="AY140" s="192">
        <v>0</v>
      </c>
      <c r="AZ140" s="192">
        <v>4.5</v>
      </c>
      <c r="BA140" s="192">
        <v>4.5</v>
      </c>
      <c r="BB140" s="192">
        <v>0</v>
      </c>
      <c r="BC140" s="192">
        <v>0</v>
      </c>
      <c r="BD140" s="192">
        <v>0</v>
      </c>
      <c r="BE140" s="192">
        <v>0</v>
      </c>
      <c r="BF140" s="192">
        <v>10</v>
      </c>
      <c r="BG140" s="192">
        <v>5.5</v>
      </c>
      <c r="BH140" s="189" t="s">
        <v>1427</v>
      </c>
      <c r="BI140" s="192">
        <v>333</v>
      </c>
      <c r="BJ140" s="189" t="s">
        <v>1435</v>
      </c>
      <c r="BK140" s="189" t="s">
        <v>1774</v>
      </c>
    </row>
    <row r="141" s="185" customFormat="1" ht="15" spans="1:63">
      <c r="A141" s="189">
        <v>137</v>
      </c>
      <c r="B141" s="189" t="s">
        <v>1425</v>
      </c>
      <c r="C141" s="189" t="s">
        <v>1426</v>
      </c>
      <c r="D141" s="189" t="s">
        <v>80</v>
      </c>
      <c r="E141" s="189" t="s">
        <v>1427</v>
      </c>
      <c r="F141" s="189" t="s">
        <v>123</v>
      </c>
      <c r="G141" s="189" t="s">
        <v>1756</v>
      </c>
      <c r="H141" s="189" t="s">
        <v>1775</v>
      </c>
      <c r="I141" s="189" t="s">
        <v>1776</v>
      </c>
      <c r="J141" s="189" t="s">
        <v>563</v>
      </c>
      <c r="K141" s="189"/>
      <c r="L141" s="189"/>
      <c r="M141" s="189"/>
      <c r="N141" s="189"/>
      <c r="O141" s="189" t="s">
        <v>545</v>
      </c>
      <c r="P141" s="192">
        <v>16</v>
      </c>
      <c r="Q141" s="192">
        <v>16</v>
      </c>
      <c r="R141" s="192">
        <v>16</v>
      </c>
      <c r="S141" s="192">
        <v>0</v>
      </c>
      <c r="T141" s="192">
        <v>16</v>
      </c>
      <c r="U141" s="192">
        <v>16</v>
      </c>
      <c r="V141" s="192">
        <v>0</v>
      </c>
      <c r="W141" s="192">
        <v>0</v>
      </c>
      <c r="X141" s="192">
        <v>0</v>
      </c>
      <c r="Y141" s="192">
        <v>0</v>
      </c>
      <c r="Z141" s="189" t="s">
        <v>1431</v>
      </c>
      <c r="AA141" s="192">
        <v>2025</v>
      </c>
      <c r="AB141" s="189" t="s">
        <v>1432</v>
      </c>
      <c r="AC141" s="189" t="s">
        <v>1432</v>
      </c>
      <c r="AD141" s="189" t="s">
        <v>1433</v>
      </c>
      <c r="AE141" s="189" t="s">
        <v>1434</v>
      </c>
      <c r="AF141" s="189" t="s">
        <v>1433</v>
      </c>
      <c r="AG141" s="189" t="s">
        <v>547</v>
      </c>
      <c r="AH141" s="189" t="s">
        <v>547</v>
      </c>
      <c r="AI141" s="189" t="s">
        <v>1427</v>
      </c>
      <c r="AJ141" s="192">
        <v>20250228</v>
      </c>
      <c r="AK141" s="192">
        <v>20250301</v>
      </c>
      <c r="AL141" s="192">
        <v>20251231</v>
      </c>
      <c r="AM141" s="192">
        <v>20250301</v>
      </c>
      <c r="AN141" s="189" t="s">
        <v>1427</v>
      </c>
      <c r="AO141" s="189" t="s">
        <v>1432</v>
      </c>
      <c r="AP141" s="189" t="s">
        <v>1433</v>
      </c>
      <c r="AQ141" s="189" t="s">
        <v>1427</v>
      </c>
      <c r="AR141" s="189" t="s">
        <v>1427</v>
      </c>
      <c r="AS141" s="189" t="s">
        <v>1427</v>
      </c>
      <c r="AT141" s="189" t="s">
        <v>1427</v>
      </c>
      <c r="AU141" s="189" t="s">
        <v>1427</v>
      </c>
      <c r="AV141" s="189" t="s">
        <v>1427</v>
      </c>
      <c r="AW141" s="189" t="s">
        <v>1427</v>
      </c>
      <c r="AX141" s="192">
        <v>4.25</v>
      </c>
      <c r="AY141" s="192">
        <v>0</v>
      </c>
      <c r="AZ141" s="192">
        <v>4.25</v>
      </c>
      <c r="BA141" s="192">
        <v>4.25</v>
      </c>
      <c r="BB141" s="192">
        <v>0</v>
      </c>
      <c r="BC141" s="192">
        <v>0</v>
      </c>
      <c r="BD141" s="192">
        <v>0</v>
      </c>
      <c r="BE141" s="192">
        <v>0</v>
      </c>
      <c r="BF141" s="192">
        <v>16</v>
      </c>
      <c r="BG141" s="192">
        <v>11.75</v>
      </c>
      <c r="BH141" s="189" t="s">
        <v>1427</v>
      </c>
      <c r="BI141" s="192">
        <v>320</v>
      </c>
      <c r="BJ141" s="189" t="s">
        <v>1435</v>
      </c>
      <c r="BK141" s="189" t="s">
        <v>1777</v>
      </c>
    </row>
    <row r="142" s="185" customFormat="1" ht="15" spans="1:63">
      <c r="A142" s="189">
        <v>138</v>
      </c>
      <c r="B142" s="189" t="s">
        <v>1425</v>
      </c>
      <c r="C142" s="189" t="s">
        <v>1426</v>
      </c>
      <c r="D142" s="189" t="s">
        <v>80</v>
      </c>
      <c r="E142" s="189" t="s">
        <v>1427</v>
      </c>
      <c r="F142" s="189" t="s">
        <v>123</v>
      </c>
      <c r="G142" s="189" t="s">
        <v>1756</v>
      </c>
      <c r="H142" s="189" t="s">
        <v>1775</v>
      </c>
      <c r="I142" s="189" t="s">
        <v>1778</v>
      </c>
      <c r="J142" s="189" t="s">
        <v>128</v>
      </c>
      <c r="K142" s="189"/>
      <c r="L142" s="189"/>
      <c r="M142" s="189"/>
      <c r="N142" s="189"/>
      <c r="O142" s="189" t="s">
        <v>81</v>
      </c>
      <c r="P142" s="192">
        <v>72</v>
      </c>
      <c r="Q142" s="192">
        <v>72</v>
      </c>
      <c r="R142" s="192">
        <v>72</v>
      </c>
      <c r="S142" s="192">
        <v>0</v>
      </c>
      <c r="T142" s="192">
        <v>72</v>
      </c>
      <c r="U142" s="192">
        <v>72</v>
      </c>
      <c r="V142" s="192">
        <v>0</v>
      </c>
      <c r="W142" s="192">
        <v>0</v>
      </c>
      <c r="X142" s="192">
        <v>0</v>
      </c>
      <c r="Y142" s="192">
        <v>0</v>
      </c>
      <c r="Z142" s="189" t="s">
        <v>1431</v>
      </c>
      <c r="AA142" s="192">
        <v>2025</v>
      </c>
      <c r="AB142" s="189" t="s">
        <v>1432</v>
      </c>
      <c r="AC142" s="189" t="s">
        <v>1432</v>
      </c>
      <c r="AD142" s="189" t="s">
        <v>1433</v>
      </c>
      <c r="AE142" s="189" t="s">
        <v>1434</v>
      </c>
      <c r="AF142" s="189" t="s">
        <v>1433</v>
      </c>
      <c r="AG142" s="189" t="s">
        <v>88</v>
      </c>
      <c r="AH142" s="189" t="s">
        <v>88</v>
      </c>
      <c r="AI142" s="189" t="s">
        <v>1427</v>
      </c>
      <c r="AJ142" s="192">
        <v>20250228</v>
      </c>
      <c r="AK142" s="192">
        <v>20250301</v>
      </c>
      <c r="AL142" s="192">
        <v>20251231</v>
      </c>
      <c r="AM142" s="192">
        <v>20250301</v>
      </c>
      <c r="AN142" s="189" t="s">
        <v>1427</v>
      </c>
      <c r="AO142" s="189" t="s">
        <v>1432</v>
      </c>
      <c r="AP142" s="189" t="s">
        <v>1433</v>
      </c>
      <c r="AQ142" s="189" t="s">
        <v>1427</v>
      </c>
      <c r="AR142" s="189" t="s">
        <v>1427</v>
      </c>
      <c r="AS142" s="189" t="s">
        <v>1427</v>
      </c>
      <c r="AT142" s="189" t="s">
        <v>1427</v>
      </c>
      <c r="AU142" s="189" t="s">
        <v>1427</v>
      </c>
      <c r="AV142" s="189" t="s">
        <v>1427</v>
      </c>
      <c r="AW142" s="189" t="s">
        <v>1427</v>
      </c>
      <c r="AX142" s="192">
        <v>4.45</v>
      </c>
      <c r="AY142" s="192">
        <v>0</v>
      </c>
      <c r="AZ142" s="192">
        <v>4.45</v>
      </c>
      <c r="BA142" s="192">
        <v>4.45</v>
      </c>
      <c r="BB142" s="192">
        <v>0</v>
      </c>
      <c r="BC142" s="192">
        <v>0</v>
      </c>
      <c r="BD142" s="192">
        <v>0</v>
      </c>
      <c r="BE142" s="192">
        <v>0</v>
      </c>
      <c r="BF142" s="192">
        <v>72</v>
      </c>
      <c r="BG142" s="192">
        <v>67.55</v>
      </c>
      <c r="BH142" s="189" t="s">
        <v>1427</v>
      </c>
      <c r="BI142" s="192">
        <v>1440</v>
      </c>
      <c r="BJ142" s="189" t="s">
        <v>1435</v>
      </c>
      <c r="BK142" s="189" t="s">
        <v>1779</v>
      </c>
    </row>
    <row r="143" s="185" customFormat="1" ht="15" spans="1:63">
      <c r="A143" s="189">
        <v>139</v>
      </c>
      <c r="B143" s="189" t="s">
        <v>1425</v>
      </c>
      <c r="C143" s="189" t="s">
        <v>1426</v>
      </c>
      <c r="D143" s="189" t="s">
        <v>80</v>
      </c>
      <c r="E143" s="189" t="s">
        <v>1427</v>
      </c>
      <c r="F143" s="189" t="s">
        <v>123</v>
      </c>
      <c r="G143" s="189" t="s">
        <v>1756</v>
      </c>
      <c r="H143" s="189" t="s">
        <v>1775</v>
      </c>
      <c r="I143" s="189" t="s">
        <v>1780</v>
      </c>
      <c r="J143" s="189" t="s">
        <v>642</v>
      </c>
      <c r="K143" s="189"/>
      <c r="L143" s="189"/>
      <c r="M143" s="189"/>
      <c r="N143" s="189"/>
      <c r="O143" s="189" t="s">
        <v>631</v>
      </c>
      <c r="P143" s="192">
        <v>13</v>
      </c>
      <c r="Q143" s="192">
        <v>13</v>
      </c>
      <c r="R143" s="192">
        <v>13</v>
      </c>
      <c r="S143" s="192">
        <v>0</v>
      </c>
      <c r="T143" s="192">
        <v>13</v>
      </c>
      <c r="U143" s="192">
        <v>13</v>
      </c>
      <c r="V143" s="192">
        <v>0</v>
      </c>
      <c r="W143" s="192">
        <v>0</v>
      </c>
      <c r="X143" s="192">
        <v>0</v>
      </c>
      <c r="Y143" s="192">
        <v>0</v>
      </c>
      <c r="Z143" s="189" t="s">
        <v>1431</v>
      </c>
      <c r="AA143" s="192">
        <v>2025</v>
      </c>
      <c r="AB143" s="189" t="s">
        <v>1432</v>
      </c>
      <c r="AC143" s="189" t="s">
        <v>1432</v>
      </c>
      <c r="AD143" s="189" t="s">
        <v>1433</v>
      </c>
      <c r="AE143" s="189" t="s">
        <v>1763</v>
      </c>
      <c r="AF143" s="189" t="s">
        <v>1433</v>
      </c>
      <c r="AG143" s="189" t="s">
        <v>633</v>
      </c>
      <c r="AH143" s="189" t="s">
        <v>633</v>
      </c>
      <c r="AI143" s="189" t="s">
        <v>1427</v>
      </c>
      <c r="AJ143" s="192">
        <v>20250228</v>
      </c>
      <c r="AK143" s="192">
        <v>20250301</v>
      </c>
      <c r="AL143" s="192">
        <v>20251231</v>
      </c>
      <c r="AM143" s="192">
        <v>20250301</v>
      </c>
      <c r="AN143" s="189" t="s">
        <v>1427</v>
      </c>
      <c r="AO143" s="189" t="s">
        <v>1432</v>
      </c>
      <c r="AP143" s="189" t="s">
        <v>1433</v>
      </c>
      <c r="AQ143" s="189" t="s">
        <v>1427</v>
      </c>
      <c r="AR143" s="189" t="s">
        <v>1427</v>
      </c>
      <c r="AS143" s="189" t="s">
        <v>1427</v>
      </c>
      <c r="AT143" s="189" t="s">
        <v>1427</v>
      </c>
      <c r="AU143" s="189" t="s">
        <v>1427</v>
      </c>
      <c r="AV143" s="189" t="s">
        <v>1427</v>
      </c>
      <c r="AW143" s="189" t="s">
        <v>1427</v>
      </c>
      <c r="AX143" s="189">
        <v>0.55</v>
      </c>
      <c r="AY143" s="189">
        <v>0</v>
      </c>
      <c r="AZ143" s="189">
        <v>0.55</v>
      </c>
      <c r="BA143" s="192">
        <v>0.55</v>
      </c>
      <c r="BB143" s="192">
        <v>0</v>
      </c>
      <c r="BC143" s="192">
        <v>0</v>
      </c>
      <c r="BD143" s="192">
        <v>0</v>
      </c>
      <c r="BE143" s="192">
        <v>0</v>
      </c>
      <c r="BF143" s="192">
        <v>13</v>
      </c>
      <c r="BG143" s="189">
        <v>12.45</v>
      </c>
      <c r="BH143" s="189" t="s">
        <v>1427</v>
      </c>
      <c r="BI143" s="192">
        <v>260</v>
      </c>
      <c r="BJ143" s="189" t="s">
        <v>1435</v>
      </c>
      <c r="BK143" s="189" t="s">
        <v>1781</v>
      </c>
    </row>
    <row r="144" s="185" customFormat="1" ht="15" spans="1:63">
      <c r="A144" s="189">
        <v>140</v>
      </c>
      <c r="B144" s="189" t="s">
        <v>1425</v>
      </c>
      <c r="C144" s="189" t="s">
        <v>1426</v>
      </c>
      <c r="D144" s="189" t="s">
        <v>80</v>
      </c>
      <c r="E144" s="189" t="s">
        <v>1427</v>
      </c>
      <c r="F144" s="189" t="s">
        <v>123</v>
      </c>
      <c r="G144" s="189" t="s">
        <v>1756</v>
      </c>
      <c r="H144" s="189" t="s">
        <v>1775</v>
      </c>
      <c r="I144" s="189" t="s">
        <v>1782</v>
      </c>
      <c r="J144" s="189" t="s">
        <v>404</v>
      </c>
      <c r="K144" s="189"/>
      <c r="L144" s="189"/>
      <c r="M144" s="189"/>
      <c r="N144" s="189"/>
      <c r="O144" s="189" t="s">
        <v>398</v>
      </c>
      <c r="P144" s="192">
        <v>18</v>
      </c>
      <c r="Q144" s="192">
        <v>18</v>
      </c>
      <c r="R144" s="192">
        <v>18</v>
      </c>
      <c r="S144" s="192">
        <v>0</v>
      </c>
      <c r="T144" s="192">
        <v>18</v>
      </c>
      <c r="U144" s="192">
        <v>18</v>
      </c>
      <c r="V144" s="192">
        <v>0</v>
      </c>
      <c r="W144" s="192">
        <v>0</v>
      </c>
      <c r="X144" s="192">
        <v>0</v>
      </c>
      <c r="Y144" s="192">
        <v>0</v>
      </c>
      <c r="Z144" s="189" t="s">
        <v>1431</v>
      </c>
      <c r="AA144" s="192">
        <v>2025</v>
      </c>
      <c r="AB144" s="189" t="s">
        <v>1432</v>
      </c>
      <c r="AC144" s="189" t="s">
        <v>1432</v>
      </c>
      <c r="AD144" s="189" t="s">
        <v>1433</v>
      </c>
      <c r="AE144" s="189" t="s">
        <v>1434</v>
      </c>
      <c r="AF144" s="189" t="s">
        <v>1433</v>
      </c>
      <c r="AG144" s="189" t="s">
        <v>400</v>
      </c>
      <c r="AH144" s="189" t="s">
        <v>400</v>
      </c>
      <c r="AI144" s="189" t="s">
        <v>1427</v>
      </c>
      <c r="AJ144" s="192">
        <v>20250228</v>
      </c>
      <c r="AK144" s="192">
        <v>20250301</v>
      </c>
      <c r="AL144" s="192">
        <v>20251231</v>
      </c>
      <c r="AM144" s="192">
        <v>20250301</v>
      </c>
      <c r="AN144" s="189" t="s">
        <v>1427</v>
      </c>
      <c r="AO144" s="189" t="s">
        <v>1432</v>
      </c>
      <c r="AP144" s="189" t="s">
        <v>1433</v>
      </c>
      <c r="AQ144" s="189" t="s">
        <v>1427</v>
      </c>
      <c r="AR144" s="189" t="s">
        <v>1427</v>
      </c>
      <c r="AS144" s="189" t="s">
        <v>1427</v>
      </c>
      <c r="AT144" s="189" t="s">
        <v>1427</v>
      </c>
      <c r="AU144" s="189" t="s">
        <v>1427</v>
      </c>
      <c r="AV144" s="189" t="s">
        <v>1427</v>
      </c>
      <c r="AW144" s="189" t="s">
        <v>1427</v>
      </c>
      <c r="AX144" s="192">
        <v>1.1</v>
      </c>
      <c r="AY144" s="192">
        <v>0</v>
      </c>
      <c r="AZ144" s="192">
        <v>1.1</v>
      </c>
      <c r="BA144" s="192">
        <v>1.1</v>
      </c>
      <c r="BB144" s="192">
        <v>0</v>
      </c>
      <c r="BC144" s="192">
        <v>0</v>
      </c>
      <c r="BD144" s="192">
        <v>0</v>
      </c>
      <c r="BE144" s="192">
        <v>0</v>
      </c>
      <c r="BF144" s="192">
        <v>18</v>
      </c>
      <c r="BG144" s="192">
        <v>16.9</v>
      </c>
      <c r="BH144" s="189" t="s">
        <v>1427</v>
      </c>
      <c r="BI144" s="192">
        <v>360</v>
      </c>
      <c r="BJ144" s="189" t="s">
        <v>1435</v>
      </c>
      <c r="BK144" s="189" t="s">
        <v>1783</v>
      </c>
    </row>
    <row r="145" s="185" customFormat="1" ht="15" spans="1:63">
      <c r="A145" s="189">
        <v>141</v>
      </c>
      <c r="B145" s="189" t="s">
        <v>1425</v>
      </c>
      <c r="C145" s="189" t="s">
        <v>1426</v>
      </c>
      <c r="D145" s="189" t="s">
        <v>80</v>
      </c>
      <c r="E145" s="189" t="s">
        <v>1427</v>
      </c>
      <c r="F145" s="189" t="s">
        <v>123</v>
      </c>
      <c r="G145" s="189" t="s">
        <v>1756</v>
      </c>
      <c r="H145" s="189" t="s">
        <v>1775</v>
      </c>
      <c r="I145" s="189" t="s">
        <v>1784</v>
      </c>
      <c r="J145" s="189" t="s">
        <v>451</v>
      </c>
      <c r="K145" s="189"/>
      <c r="L145" s="189"/>
      <c r="M145" s="189"/>
      <c r="N145" s="189"/>
      <c r="O145" s="189" t="s">
        <v>435</v>
      </c>
      <c r="P145" s="192">
        <v>51</v>
      </c>
      <c r="Q145" s="192">
        <v>51</v>
      </c>
      <c r="R145" s="192">
        <v>51</v>
      </c>
      <c r="S145" s="192">
        <v>0</v>
      </c>
      <c r="T145" s="192">
        <v>51</v>
      </c>
      <c r="U145" s="192">
        <v>51</v>
      </c>
      <c r="V145" s="192">
        <v>0</v>
      </c>
      <c r="W145" s="192">
        <v>0</v>
      </c>
      <c r="X145" s="192">
        <v>0</v>
      </c>
      <c r="Y145" s="192">
        <v>0</v>
      </c>
      <c r="Z145" s="189" t="s">
        <v>1431</v>
      </c>
      <c r="AA145" s="192">
        <v>2025</v>
      </c>
      <c r="AB145" s="189" t="s">
        <v>1432</v>
      </c>
      <c r="AC145" s="189" t="s">
        <v>1432</v>
      </c>
      <c r="AD145" s="189" t="s">
        <v>1433</v>
      </c>
      <c r="AE145" s="189" t="s">
        <v>1434</v>
      </c>
      <c r="AF145" s="189" t="s">
        <v>1433</v>
      </c>
      <c r="AG145" s="189" t="s">
        <v>437</v>
      </c>
      <c r="AH145" s="189" t="s">
        <v>437</v>
      </c>
      <c r="AI145" s="189" t="s">
        <v>1427</v>
      </c>
      <c r="AJ145" s="192">
        <v>20250228</v>
      </c>
      <c r="AK145" s="192">
        <v>20250301</v>
      </c>
      <c r="AL145" s="192">
        <v>20251231</v>
      </c>
      <c r="AM145" s="192">
        <v>20250301</v>
      </c>
      <c r="AN145" s="189" t="s">
        <v>1427</v>
      </c>
      <c r="AO145" s="189" t="s">
        <v>1432</v>
      </c>
      <c r="AP145" s="189" t="s">
        <v>1433</v>
      </c>
      <c r="AQ145" s="189" t="s">
        <v>1427</v>
      </c>
      <c r="AR145" s="189" t="s">
        <v>1427</v>
      </c>
      <c r="AS145" s="189" t="s">
        <v>1427</v>
      </c>
      <c r="AT145" s="189" t="s">
        <v>1427</v>
      </c>
      <c r="AU145" s="189" t="s">
        <v>1427</v>
      </c>
      <c r="AV145" s="189" t="s">
        <v>1427</v>
      </c>
      <c r="AW145" s="189" t="s">
        <v>1427</v>
      </c>
      <c r="AX145" s="192">
        <v>2.65</v>
      </c>
      <c r="AY145" s="192">
        <v>0</v>
      </c>
      <c r="AZ145" s="192">
        <v>2.65</v>
      </c>
      <c r="BA145" s="192">
        <v>2.65</v>
      </c>
      <c r="BB145" s="192">
        <v>0</v>
      </c>
      <c r="BC145" s="192">
        <v>0</v>
      </c>
      <c r="BD145" s="192">
        <v>0</v>
      </c>
      <c r="BE145" s="192">
        <v>0</v>
      </c>
      <c r="BF145" s="192">
        <v>51</v>
      </c>
      <c r="BG145" s="192">
        <v>48.35</v>
      </c>
      <c r="BH145" s="189" t="s">
        <v>1427</v>
      </c>
      <c r="BI145" s="192">
        <v>1020</v>
      </c>
      <c r="BJ145" s="189" t="s">
        <v>1435</v>
      </c>
      <c r="BK145" s="189" t="s">
        <v>1785</v>
      </c>
    </row>
    <row r="146" s="185" customFormat="1" ht="15" spans="1:63">
      <c r="A146" s="189">
        <v>142</v>
      </c>
      <c r="B146" s="189" t="s">
        <v>1425</v>
      </c>
      <c r="C146" s="189" t="s">
        <v>1426</v>
      </c>
      <c r="D146" s="189" t="s">
        <v>80</v>
      </c>
      <c r="E146" s="189" t="s">
        <v>1427</v>
      </c>
      <c r="F146" s="189" t="s">
        <v>123</v>
      </c>
      <c r="G146" s="189" t="s">
        <v>1756</v>
      </c>
      <c r="H146" s="189" t="s">
        <v>1775</v>
      </c>
      <c r="I146" s="189" t="s">
        <v>1786</v>
      </c>
      <c r="J146" s="189" t="s">
        <v>520</v>
      </c>
      <c r="K146" s="189"/>
      <c r="L146" s="189"/>
      <c r="M146" s="189"/>
      <c r="N146" s="189"/>
      <c r="O146" s="189" t="s">
        <v>496</v>
      </c>
      <c r="P146" s="192">
        <v>34</v>
      </c>
      <c r="Q146" s="192">
        <v>34</v>
      </c>
      <c r="R146" s="192">
        <v>34</v>
      </c>
      <c r="S146" s="192">
        <v>0</v>
      </c>
      <c r="T146" s="192">
        <v>34</v>
      </c>
      <c r="U146" s="192">
        <v>34</v>
      </c>
      <c r="V146" s="192">
        <v>0</v>
      </c>
      <c r="W146" s="192">
        <v>0</v>
      </c>
      <c r="X146" s="192">
        <v>0</v>
      </c>
      <c r="Y146" s="192">
        <v>0</v>
      </c>
      <c r="Z146" s="189" t="s">
        <v>1431</v>
      </c>
      <c r="AA146" s="192">
        <v>2025</v>
      </c>
      <c r="AB146" s="189" t="s">
        <v>1432</v>
      </c>
      <c r="AC146" s="189" t="s">
        <v>1432</v>
      </c>
      <c r="AD146" s="189" t="s">
        <v>1433</v>
      </c>
      <c r="AE146" s="189" t="s">
        <v>1763</v>
      </c>
      <c r="AF146" s="189" t="s">
        <v>1433</v>
      </c>
      <c r="AG146" s="189" t="s">
        <v>498</v>
      </c>
      <c r="AH146" s="189" t="s">
        <v>498</v>
      </c>
      <c r="AI146" s="189" t="s">
        <v>1427</v>
      </c>
      <c r="AJ146" s="192">
        <v>20250228</v>
      </c>
      <c r="AK146" s="192">
        <v>20250301</v>
      </c>
      <c r="AL146" s="192">
        <v>20251231</v>
      </c>
      <c r="AM146" s="192">
        <v>20250301</v>
      </c>
      <c r="AN146" s="189" t="s">
        <v>1427</v>
      </c>
      <c r="AO146" s="189" t="s">
        <v>1432</v>
      </c>
      <c r="AP146" s="189" t="s">
        <v>1433</v>
      </c>
      <c r="AQ146" s="189" t="s">
        <v>1427</v>
      </c>
      <c r="AR146" s="189" t="s">
        <v>1427</v>
      </c>
      <c r="AS146" s="189" t="s">
        <v>1427</v>
      </c>
      <c r="AT146" s="189" t="s">
        <v>1427</v>
      </c>
      <c r="AU146" s="189" t="s">
        <v>1427</v>
      </c>
      <c r="AV146" s="189" t="s">
        <v>1427</v>
      </c>
      <c r="AW146" s="189" t="s">
        <v>1427</v>
      </c>
      <c r="AX146" s="192">
        <v>3.75</v>
      </c>
      <c r="AY146" s="192">
        <v>0</v>
      </c>
      <c r="AZ146" s="192">
        <v>3.75</v>
      </c>
      <c r="BA146" s="192">
        <v>3.75</v>
      </c>
      <c r="BB146" s="192">
        <v>0</v>
      </c>
      <c r="BC146" s="192">
        <v>0</v>
      </c>
      <c r="BD146" s="192">
        <v>0</v>
      </c>
      <c r="BE146" s="192">
        <v>0</v>
      </c>
      <c r="BF146" s="192">
        <v>34</v>
      </c>
      <c r="BG146" s="192">
        <v>30.25</v>
      </c>
      <c r="BH146" s="189" t="s">
        <v>1427</v>
      </c>
      <c r="BI146" s="192">
        <v>680</v>
      </c>
      <c r="BJ146" s="189" t="s">
        <v>1435</v>
      </c>
      <c r="BK146" s="189" t="s">
        <v>1787</v>
      </c>
    </row>
    <row r="147" s="185" customFormat="1" ht="15" spans="1:63">
      <c r="A147" s="189">
        <v>143</v>
      </c>
      <c r="B147" s="189" t="s">
        <v>1425</v>
      </c>
      <c r="C147" s="189" t="s">
        <v>1426</v>
      </c>
      <c r="D147" s="189" t="s">
        <v>80</v>
      </c>
      <c r="E147" s="189" t="s">
        <v>1427</v>
      </c>
      <c r="F147" s="189" t="s">
        <v>123</v>
      </c>
      <c r="G147" s="189" t="s">
        <v>1756</v>
      </c>
      <c r="H147" s="189" t="s">
        <v>1775</v>
      </c>
      <c r="I147" s="189" t="s">
        <v>1788</v>
      </c>
      <c r="J147" s="189" t="s">
        <v>218</v>
      </c>
      <c r="K147" s="189"/>
      <c r="L147" s="189"/>
      <c r="M147" s="189"/>
      <c r="N147" s="189"/>
      <c r="O147" s="189" t="s">
        <v>80</v>
      </c>
      <c r="P147" s="192">
        <v>53</v>
      </c>
      <c r="Q147" s="192">
        <v>53</v>
      </c>
      <c r="R147" s="192">
        <v>53</v>
      </c>
      <c r="S147" s="192">
        <v>0</v>
      </c>
      <c r="T147" s="192">
        <v>53</v>
      </c>
      <c r="U147" s="192">
        <v>53</v>
      </c>
      <c r="V147" s="192">
        <v>0</v>
      </c>
      <c r="W147" s="192">
        <v>0</v>
      </c>
      <c r="X147" s="192">
        <v>0</v>
      </c>
      <c r="Y147" s="192">
        <v>0</v>
      </c>
      <c r="Z147" s="189" t="s">
        <v>1431</v>
      </c>
      <c r="AA147" s="192">
        <v>2025</v>
      </c>
      <c r="AB147" s="189" t="s">
        <v>1432</v>
      </c>
      <c r="AC147" s="189" t="s">
        <v>1433</v>
      </c>
      <c r="AD147" s="189" t="s">
        <v>1433</v>
      </c>
      <c r="AE147" s="189" t="s">
        <v>1434</v>
      </c>
      <c r="AF147" s="189" t="s">
        <v>1433</v>
      </c>
      <c r="AG147" s="189" t="s">
        <v>196</v>
      </c>
      <c r="AH147" s="189" t="s">
        <v>196</v>
      </c>
      <c r="AI147" s="189" t="s">
        <v>1427</v>
      </c>
      <c r="AJ147" s="192">
        <v>20250228</v>
      </c>
      <c r="AK147" s="192">
        <v>20250301</v>
      </c>
      <c r="AL147" s="192">
        <v>20251231</v>
      </c>
      <c r="AM147" s="192">
        <v>20250301</v>
      </c>
      <c r="AN147" s="189" t="s">
        <v>1427</v>
      </c>
      <c r="AO147" s="189" t="s">
        <v>1432</v>
      </c>
      <c r="AP147" s="189" t="s">
        <v>1433</v>
      </c>
      <c r="AQ147" s="189" t="s">
        <v>1427</v>
      </c>
      <c r="AR147" s="189" t="s">
        <v>1427</v>
      </c>
      <c r="AS147" s="189" t="s">
        <v>1427</v>
      </c>
      <c r="AT147" s="189" t="s">
        <v>1427</v>
      </c>
      <c r="AU147" s="189" t="s">
        <v>1427</v>
      </c>
      <c r="AV147" s="189" t="s">
        <v>1427</v>
      </c>
      <c r="AW147" s="189" t="s">
        <v>1427</v>
      </c>
      <c r="AX147" s="192">
        <v>4.9</v>
      </c>
      <c r="AY147" s="192">
        <v>0</v>
      </c>
      <c r="AZ147" s="192">
        <v>4.9</v>
      </c>
      <c r="BA147" s="192">
        <v>4.9</v>
      </c>
      <c r="BB147" s="192">
        <v>0</v>
      </c>
      <c r="BC147" s="192">
        <v>0</v>
      </c>
      <c r="BD147" s="192">
        <v>0</v>
      </c>
      <c r="BE147" s="192">
        <v>0</v>
      </c>
      <c r="BF147" s="192">
        <v>53</v>
      </c>
      <c r="BG147" s="192">
        <v>48.1</v>
      </c>
      <c r="BH147" s="189" t="s">
        <v>1427</v>
      </c>
      <c r="BI147" s="192">
        <v>1060</v>
      </c>
      <c r="BJ147" s="189" t="s">
        <v>1435</v>
      </c>
      <c r="BK147" s="189" t="s">
        <v>1789</v>
      </c>
    </row>
    <row r="148" s="185" customFormat="1" ht="15" spans="1:63">
      <c r="A148" s="189">
        <v>144</v>
      </c>
      <c r="B148" s="189" t="s">
        <v>1425</v>
      </c>
      <c r="C148" s="189" t="s">
        <v>1426</v>
      </c>
      <c r="D148" s="189" t="s">
        <v>80</v>
      </c>
      <c r="E148" s="189" t="s">
        <v>1427</v>
      </c>
      <c r="F148" s="189" t="s">
        <v>123</v>
      </c>
      <c r="G148" s="189" t="s">
        <v>1756</v>
      </c>
      <c r="H148" s="189" t="s">
        <v>1775</v>
      </c>
      <c r="I148" s="189" t="s">
        <v>1790</v>
      </c>
      <c r="J148" s="189" t="s">
        <v>343</v>
      </c>
      <c r="K148" s="189"/>
      <c r="L148" s="189"/>
      <c r="M148" s="189"/>
      <c r="N148" s="189"/>
      <c r="O148" s="189" t="s">
        <v>321</v>
      </c>
      <c r="P148" s="192">
        <v>23</v>
      </c>
      <c r="Q148" s="192">
        <v>23</v>
      </c>
      <c r="R148" s="192">
        <v>23</v>
      </c>
      <c r="S148" s="192">
        <v>0</v>
      </c>
      <c r="T148" s="192">
        <v>23</v>
      </c>
      <c r="U148" s="192">
        <v>23</v>
      </c>
      <c r="V148" s="192">
        <v>0</v>
      </c>
      <c r="W148" s="192">
        <v>0</v>
      </c>
      <c r="X148" s="192">
        <v>0</v>
      </c>
      <c r="Y148" s="192">
        <v>0</v>
      </c>
      <c r="Z148" s="189" t="s">
        <v>1431</v>
      </c>
      <c r="AA148" s="192">
        <v>2025</v>
      </c>
      <c r="AB148" s="189" t="s">
        <v>1432</v>
      </c>
      <c r="AC148" s="189" t="s">
        <v>1432</v>
      </c>
      <c r="AD148" s="189" t="s">
        <v>1433</v>
      </c>
      <c r="AE148" s="189" t="s">
        <v>1434</v>
      </c>
      <c r="AF148" s="189" t="s">
        <v>1433</v>
      </c>
      <c r="AG148" s="189" t="s">
        <v>323</v>
      </c>
      <c r="AH148" s="189" t="s">
        <v>323</v>
      </c>
      <c r="AI148" s="189" t="s">
        <v>1427</v>
      </c>
      <c r="AJ148" s="192">
        <v>20250228</v>
      </c>
      <c r="AK148" s="192">
        <v>20250301</v>
      </c>
      <c r="AL148" s="192">
        <v>20251231</v>
      </c>
      <c r="AM148" s="192">
        <v>20250301</v>
      </c>
      <c r="AN148" s="189" t="s">
        <v>1427</v>
      </c>
      <c r="AO148" s="189" t="s">
        <v>1432</v>
      </c>
      <c r="AP148" s="189" t="s">
        <v>1433</v>
      </c>
      <c r="AQ148" s="189" t="s">
        <v>1427</v>
      </c>
      <c r="AR148" s="189" t="s">
        <v>1427</v>
      </c>
      <c r="AS148" s="189" t="s">
        <v>1427</v>
      </c>
      <c r="AT148" s="189" t="s">
        <v>1427</v>
      </c>
      <c r="AU148" s="189" t="s">
        <v>1427</v>
      </c>
      <c r="AV148" s="189" t="s">
        <v>1427</v>
      </c>
      <c r="AW148" s="189" t="s">
        <v>1427</v>
      </c>
      <c r="AX148" s="192">
        <v>0.67</v>
      </c>
      <c r="AY148" s="192">
        <v>0</v>
      </c>
      <c r="AZ148" s="192">
        <v>0.67</v>
      </c>
      <c r="BA148" s="192">
        <v>0.67</v>
      </c>
      <c r="BB148" s="192">
        <v>0</v>
      </c>
      <c r="BC148" s="192">
        <v>0</v>
      </c>
      <c r="BD148" s="192">
        <v>0</v>
      </c>
      <c r="BE148" s="192">
        <v>0</v>
      </c>
      <c r="BF148" s="192">
        <v>23</v>
      </c>
      <c r="BG148" s="192">
        <v>22.33</v>
      </c>
      <c r="BH148" s="189" t="s">
        <v>1427</v>
      </c>
      <c r="BI148" s="192">
        <v>460</v>
      </c>
      <c r="BJ148" s="189" t="s">
        <v>1435</v>
      </c>
      <c r="BK148" s="189" t="s">
        <v>1791</v>
      </c>
    </row>
    <row r="149" s="185" customFormat="1" ht="15" spans="1:63">
      <c r="A149" s="189">
        <v>145</v>
      </c>
      <c r="B149" s="189" t="s">
        <v>1425</v>
      </c>
      <c r="C149" s="189" t="s">
        <v>1426</v>
      </c>
      <c r="D149" s="189" t="s">
        <v>80</v>
      </c>
      <c r="E149" s="189" t="s">
        <v>1427</v>
      </c>
      <c r="F149" s="189" t="s">
        <v>123</v>
      </c>
      <c r="G149" s="189" t="s">
        <v>1792</v>
      </c>
      <c r="H149" s="189" t="s">
        <v>1792</v>
      </c>
      <c r="I149" s="189" t="s">
        <v>1793</v>
      </c>
      <c r="J149" s="189" t="s">
        <v>1013</v>
      </c>
      <c r="K149" s="189"/>
      <c r="L149" s="189"/>
      <c r="M149" s="189"/>
      <c r="N149" s="189"/>
      <c r="O149" s="189" t="s">
        <v>80</v>
      </c>
      <c r="P149" s="192">
        <v>1600</v>
      </c>
      <c r="Q149" s="192">
        <v>1000</v>
      </c>
      <c r="R149" s="192">
        <v>1000</v>
      </c>
      <c r="S149" s="192">
        <v>0</v>
      </c>
      <c r="T149" s="192">
        <v>1000</v>
      </c>
      <c r="U149" s="192">
        <v>1000</v>
      </c>
      <c r="V149" s="192">
        <v>0</v>
      </c>
      <c r="W149" s="192">
        <v>0</v>
      </c>
      <c r="X149" s="192">
        <v>0</v>
      </c>
      <c r="Y149" s="192">
        <v>0</v>
      </c>
      <c r="Z149" s="189" t="s">
        <v>1431</v>
      </c>
      <c r="AA149" s="192">
        <v>2025</v>
      </c>
      <c r="AB149" s="189" t="s">
        <v>1432</v>
      </c>
      <c r="AC149" s="189" t="s">
        <v>1432</v>
      </c>
      <c r="AD149" s="189" t="s">
        <v>1433</v>
      </c>
      <c r="AE149" s="189" t="s">
        <v>1434</v>
      </c>
      <c r="AF149" s="189" t="s">
        <v>1433</v>
      </c>
      <c r="AG149" s="189" t="s">
        <v>782</v>
      </c>
      <c r="AH149" s="189" t="s">
        <v>782</v>
      </c>
      <c r="AI149" s="189" t="s">
        <v>1427</v>
      </c>
      <c r="AJ149" s="192">
        <v>20250228</v>
      </c>
      <c r="AK149" s="192">
        <v>20250301</v>
      </c>
      <c r="AL149" s="192">
        <v>20251231</v>
      </c>
      <c r="AM149" s="192">
        <v>20250301</v>
      </c>
      <c r="AN149" s="189" t="s">
        <v>1427</v>
      </c>
      <c r="AO149" s="189" t="s">
        <v>1432</v>
      </c>
      <c r="AP149" s="189" t="s">
        <v>1433</v>
      </c>
      <c r="AQ149" s="189" t="s">
        <v>1427</v>
      </c>
      <c r="AR149" s="189" t="s">
        <v>1427</v>
      </c>
      <c r="AS149" s="189" t="s">
        <v>1427</v>
      </c>
      <c r="AT149" s="189" t="s">
        <v>1427</v>
      </c>
      <c r="AU149" s="189" t="s">
        <v>1427</v>
      </c>
      <c r="AV149" s="189" t="s">
        <v>1427</v>
      </c>
      <c r="AW149" s="189" t="s">
        <v>1427</v>
      </c>
      <c r="AX149" s="192">
        <v>250.1</v>
      </c>
      <c r="AY149" s="192">
        <v>0</v>
      </c>
      <c r="AZ149" s="192">
        <v>250.1</v>
      </c>
      <c r="BA149" s="192">
        <v>250.1</v>
      </c>
      <c r="BB149" s="192">
        <v>0</v>
      </c>
      <c r="BC149" s="192">
        <v>0</v>
      </c>
      <c r="BD149" s="192">
        <v>0</v>
      </c>
      <c r="BE149" s="192">
        <v>0</v>
      </c>
      <c r="BF149" s="192">
        <v>1000</v>
      </c>
      <c r="BG149" s="192">
        <v>749.9</v>
      </c>
      <c r="BH149" s="189" t="s">
        <v>1427</v>
      </c>
      <c r="BI149" s="192">
        <v>1216</v>
      </c>
      <c r="BJ149" s="189" t="s">
        <v>1435</v>
      </c>
      <c r="BK149" s="189" t="s">
        <v>1794</v>
      </c>
    </row>
    <row r="150" s="185" customFormat="1" ht="15" spans="1:63">
      <c r="A150" s="189">
        <v>146</v>
      </c>
      <c r="B150" s="189" t="s">
        <v>1425</v>
      </c>
      <c r="C150" s="189" t="s">
        <v>1426</v>
      </c>
      <c r="D150" s="189" t="s">
        <v>80</v>
      </c>
      <c r="E150" s="189" t="s">
        <v>1427</v>
      </c>
      <c r="F150" s="189" t="s">
        <v>135</v>
      </c>
      <c r="G150" s="189" t="s">
        <v>1795</v>
      </c>
      <c r="H150" s="189" t="s">
        <v>1796</v>
      </c>
      <c r="I150" s="189" t="s">
        <v>1797</v>
      </c>
      <c r="J150" s="189" t="s">
        <v>1798</v>
      </c>
      <c r="K150" s="189"/>
      <c r="L150" s="189"/>
      <c r="M150" s="189"/>
      <c r="N150" s="189"/>
      <c r="O150" s="189" t="s">
        <v>439</v>
      </c>
      <c r="P150" s="192">
        <v>60</v>
      </c>
      <c r="Q150" s="192">
        <v>0</v>
      </c>
      <c r="R150" s="192">
        <v>0</v>
      </c>
      <c r="S150" s="192">
        <v>0</v>
      </c>
      <c r="T150" s="192">
        <v>0</v>
      </c>
      <c r="U150" s="192">
        <v>0</v>
      </c>
      <c r="V150" s="192">
        <v>0</v>
      </c>
      <c r="W150" s="192">
        <v>0</v>
      </c>
      <c r="X150" s="192">
        <v>0</v>
      </c>
      <c r="Y150" s="192">
        <v>0</v>
      </c>
      <c r="Z150" s="189" t="s">
        <v>1448</v>
      </c>
      <c r="AA150" s="192">
        <v>2025</v>
      </c>
      <c r="AB150" s="189" t="s">
        <v>1433</v>
      </c>
      <c r="AC150" s="189" t="s">
        <v>1433</v>
      </c>
      <c r="AD150" s="189" t="s">
        <v>1433</v>
      </c>
      <c r="AE150" s="189" t="s">
        <v>1434</v>
      </c>
      <c r="AF150" s="189" t="s">
        <v>1427</v>
      </c>
      <c r="AG150" s="189" t="s">
        <v>437</v>
      </c>
      <c r="AH150" s="189" t="s">
        <v>1427</v>
      </c>
      <c r="AI150" s="189" t="s">
        <v>1427</v>
      </c>
      <c r="AJ150" s="189" t="s">
        <v>1427</v>
      </c>
      <c r="AK150" s="189" t="s">
        <v>1427</v>
      </c>
      <c r="AL150" s="189" t="s">
        <v>1427</v>
      </c>
      <c r="AM150" s="189" t="s">
        <v>1427</v>
      </c>
      <c r="AN150" s="189" t="s">
        <v>1427</v>
      </c>
      <c r="AO150" s="189" t="s">
        <v>1427</v>
      </c>
      <c r="AP150" s="189" t="s">
        <v>1427</v>
      </c>
      <c r="AQ150" s="189" t="s">
        <v>1427</v>
      </c>
      <c r="AR150" s="189" t="s">
        <v>1427</v>
      </c>
      <c r="AS150" s="189" t="s">
        <v>1427</v>
      </c>
      <c r="AT150" s="189" t="s">
        <v>1427</v>
      </c>
      <c r="AU150" s="189" t="s">
        <v>1427</v>
      </c>
      <c r="AV150" s="189" t="s">
        <v>1427</v>
      </c>
      <c r="AW150" s="189" t="s">
        <v>1427</v>
      </c>
      <c r="AX150" s="189" t="s">
        <v>1427</v>
      </c>
      <c r="AY150" s="189" t="s">
        <v>1427</v>
      </c>
      <c r="AZ150" s="189" t="s">
        <v>1427</v>
      </c>
      <c r="BA150" s="192">
        <v>0</v>
      </c>
      <c r="BB150" s="192">
        <v>0</v>
      </c>
      <c r="BC150" s="192">
        <v>0</v>
      </c>
      <c r="BD150" s="192">
        <v>0</v>
      </c>
      <c r="BE150" s="192">
        <v>0</v>
      </c>
      <c r="BF150" s="192">
        <v>0</v>
      </c>
      <c r="BG150" s="189" t="s">
        <v>1427</v>
      </c>
      <c r="BH150" s="189" t="s">
        <v>1427</v>
      </c>
      <c r="BI150" s="189" t="s">
        <v>1427</v>
      </c>
      <c r="BJ150" s="189" t="s">
        <v>1490</v>
      </c>
      <c r="BK150" s="189" t="s">
        <v>1799</v>
      </c>
    </row>
    <row r="151" s="185" customFormat="1" ht="15" spans="1:63">
      <c r="A151" s="189">
        <v>147</v>
      </c>
      <c r="B151" s="189" t="s">
        <v>1425</v>
      </c>
      <c r="C151" s="189" t="s">
        <v>1426</v>
      </c>
      <c r="D151" s="189" t="s">
        <v>80</v>
      </c>
      <c r="E151" s="189" t="s">
        <v>1427</v>
      </c>
      <c r="F151" s="189" t="s">
        <v>135</v>
      </c>
      <c r="G151" s="189" t="s">
        <v>1795</v>
      </c>
      <c r="H151" s="189" t="s">
        <v>1796</v>
      </c>
      <c r="I151" s="189" t="s">
        <v>1800</v>
      </c>
      <c r="J151" s="189" t="s">
        <v>1801</v>
      </c>
      <c r="K151" s="189"/>
      <c r="L151" s="189"/>
      <c r="M151" s="189"/>
      <c r="N151" s="189"/>
      <c r="O151" s="189" t="s">
        <v>477</v>
      </c>
      <c r="P151" s="192">
        <v>50</v>
      </c>
      <c r="Q151" s="192">
        <v>0</v>
      </c>
      <c r="R151" s="192">
        <v>0</v>
      </c>
      <c r="S151" s="192">
        <v>0</v>
      </c>
      <c r="T151" s="192">
        <v>0</v>
      </c>
      <c r="U151" s="192">
        <v>0</v>
      </c>
      <c r="V151" s="192">
        <v>0</v>
      </c>
      <c r="W151" s="192">
        <v>0</v>
      </c>
      <c r="X151" s="192">
        <v>0</v>
      </c>
      <c r="Y151" s="192">
        <v>0</v>
      </c>
      <c r="Z151" s="189" t="s">
        <v>1448</v>
      </c>
      <c r="AA151" s="192">
        <v>2025</v>
      </c>
      <c r="AB151" s="189" t="s">
        <v>1433</v>
      </c>
      <c r="AC151" s="189" t="s">
        <v>1433</v>
      </c>
      <c r="AD151" s="189" t="s">
        <v>1433</v>
      </c>
      <c r="AE151" s="189" t="s">
        <v>1434</v>
      </c>
      <c r="AF151" s="189" t="s">
        <v>1427</v>
      </c>
      <c r="AG151" s="189" t="s">
        <v>437</v>
      </c>
      <c r="AH151" s="189" t="s">
        <v>1427</v>
      </c>
      <c r="AI151" s="189" t="s">
        <v>1427</v>
      </c>
      <c r="AJ151" s="189" t="s">
        <v>1427</v>
      </c>
      <c r="AK151" s="189" t="s">
        <v>1427</v>
      </c>
      <c r="AL151" s="189" t="s">
        <v>1427</v>
      </c>
      <c r="AM151" s="189" t="s">
        <v>1427</v>
      </c>
      <c r="AN151" s="189" t="s">
        <v>1427</v>
      </c>
      <c r="AO151" s="189" t="s">
        <v>1427</v>
      </c>
      <c r="AP151" s="189" t="s">
        <v>1427</v>
      </c>
      <c r="AQ151" s="189" t="s">
        <v>1427</v>
      </c>
      <c r="AR151" s="189" t="s">
        <v>1427</v>
      </c>
      <c r="AS151" s="189" t="s">
        <v>1427</v>
      </c>
      <c r="AT151" s="189" t="s">
        <v>1427</v>
      </c>
      <c r="AU151" s="189" t="s">
        <v>1427</v>
      </c>
      <c r="AV151" s="189" t="s">
        <v>1427</v>
      </c>
      <c r="AW151" s="189" t="s">
        <v>1427</v>
      </c>
      <c r="AX151" s="189" t="s">
        <v>1427</v>
      </c>
      <c r="AY151" s="189" t="s">
        <v>1427</v>
      </c>
      <c r="AZ151" s="189" t="s">
        <v>1427</v>
      </c>
      <c r="BA151" s="192">
        <v>0</v>
      </c>
      <c r="BB151" s="192">
        <v>0</v>
      </c>
      <c r="BC151" s="192">
        <v>0</v>
      </c>
      <c r="BD151" s="192">
        <v>0</v>
      </c>
      <c r="BE151" s="192">
        <v>0</v>
      </c>
      <c r="BF151" s="192">
        <v>0</v>
      </c>
      <c r="BG151" s="189" t="s">
        <v>1427</v>
      </c>
      <c r="BH151" s="189" t="s">
        <v>1427</v>
      </c>
      <c r="BI151" s="189" t="s">
        <v>1427</v>
      </c>
      <c r="BJ151" s="189" t="s">
        <v>1490</v>
      </c>
      <c r="BK151" s="189" t="s">
        <v>1802</v>
      </c>
    </row>
    <row r="152" s="185" customFormat="1" ht="15" spans="1:63">
      <c r="A152" s="189">
        <v>148</v>
      </c>
      <c r="B152" s="189" t="s">
        <v>1425</v>
      </c>
      <c r="C152" s="189" t="s">
        <v>1426</v>
      </c>
      <c r="D152" s="189" t="s">
        <v>80</v>
      </c>
      <c r="E152" s="189" t="s">
        <v>1427</v>
      </c>
      <c r="F152" s="189" t="s">
        <v>135</v>
      </c>
      <c r="G152" s="189" t="s">
        <v>1795</v>
      </c>
      <c r="H152" s="189" t="s">
        <v>1796</v>
      </c>
      <c r="I152" s="189" t="s">
        <v>1803</v>
      </c>
      <c r="J152" s="189" t="s">
        <v>1804</v>
      </c>
      <c r="K152" s="189"/>
      <c r="L152" s="189"/>
      <c r="M152" s="189"/>
      <c r="N152" s="189"/>
      <c r="O152" s="189" t="s">
        <v>483</v>
      </c>
      <c r="P152" s="192">
        <v>30</v>
      </c>
      <c r="Q152" s="192">
        <v>0</v>
      </c>
      <c r="R152" s="192">
        <v>0</v>
      </c>
      <c r="S152" s="192">
        <v>0</v>
      </c>
      <c r="T152" s="192">
        <v>0</v>
      </c>
      <c r="U152" s="192">
        <v>0</v>
      </c>
      <c r="V152" s="192">
        <v>0</v>
      </c>
      <c r="W152" s="192">
        <v>0</v>
      </c>
      <c r="X152" s="192">
        <v>0</v>
      </c>
      <c r="Y152" s="192">
        <v>0</v>
      </c>
      <c r="Z152" s="189" t="s">
        <v>1448</v>
      </c>
      <c r="AA152" s="192">
        <v>2025</v>
      </c>
      <c r="AB152" s="189" t="s">
        <v>1433</v>
      </c>
      <c r="AC152" s="189" t="s">
        <v>1433</v>
      </c>
      <c r="AD152" s="189" t="s">
        <v>1433</v>
      </c>
      <c r="AE152" s="189" t="s">
        <v>1434</v>
      </c>
      <c r="AF152" s="189" t="s">
        <v>1427</v>
      </c>
      <c r="AG152" s="189" t="s">
        <v>437</v>
      </c>
      <c r="AH152" s="189" t="s">
        <v>1427</v>
      </c>
      <c r="AI152" s="189" t="s">
        <v>1427</v>
      </c>
      <c r="AJ152" s="189" t="s">
        <v>1427</v>
      </c>
      <c r="AK152" s="189" t="s">
        <v>1427</v>
      </c>
      <c r="AL152" s="189" t="s">
        <v>1427</v>
      </c>
      <c r="AM152" s="189" t="s">
        <v>1427</v>
      </c>
      <c r="AN152" s="189" t="s">
        <v>1427</v>
      </c>
      <c r="AO152" s="189" t="s">
        <v>1427</v>
      </c>
      <c r="AP152" s="189" t="s">
        <v>1427</v>
      </c>
      <c r="AQ152" s="189" t="s">
        <v>1427</v>
      </c>
      <c r="AR152" s="189" t="s">
        <v>1427</v>
      </c>
      <c r="AS152" s="189" t="s">
        <v>1427</v>
      </c>
      <c r="AT152" s="189" t="s">
        <v>1427</v>
      </c>
      <c r="AU152" s="189" t="s">
        <v>1427</v>
      </c>
      <c r="AV152" s="189" t="s">
        <v>1427</v>
      </c>
      <c r="AW152" s="189" t="s">
        <v>1427</v>
      </c>
      <c r="AX152" s="189" t="s">
        <v>1427</v>
      </c>
      <c r="AY152" s="189" t="s">
        <v>1427</v>
      </c>
      <c r="AZ152" s="189" t="s">
        <v>1427</v>
      </c>
      <c r="BA152" s="192">
        <v>0</v>
      </c>
      <c r="BB152" s="192">
        <v>0</v>
      </c>
      <c r="BC152" s="192">
        <v>0</v>
      </c>
      <c r="BD152" s="192">
        <v>0</v>
      </c>
      <c r="BE152" s="192">
        <v>0</v>
      </c>
      <c r="BF152" s="192">
        <v>0</v>
      </c>
      <c r="BG152" s="189" t="s">
        <v>1427</v>
      </c>
      <c r="BH152" s="189" t="s">
        <v>1427</v>
      </c>
      <c r="BI152" s="189" t="s">
        <v>1427</v>
      </c>
      <c r="BJ152" s="189" t="s">
        <v>1490</v>
      </c>
      <c r="BK152" s="189" t="s">
        <v>1805</v>
      </c>
    </row>
    <row r="153" s="185" customFormat="1" ht="15" spans="1:63">
      <c r="A153" s="189">
        <v>149</v>
      </c>
      <c r="B153" s="189" t="s">
        <v>1425</v>
      </c>
      <c r="C153" s="189" t="s">
        <v>1426</v>
      </c>
      <c r="D153" s="189" t="s">
        <v>80</v>
      </c>
      <c r="E153" s="189" t="s">
        <v>1427</v>
      </c>
      <c r="F153" s="189" t="s">
        <v>135</v>
      </c>
      <c r="G153" s="189" t="s">
        <v>1795</v>
      </c>
      <c r="H153" s="189" t="s">
        <v>1796</v>
      </c>
      <c r="I153" s="189" t="s">
        <v>1806</v>
      </c>
      <c r="J153" s="189" t="s">
        <v>1807</v>
      </c>
      <c r="K153" s="189"/>
      <c r="L153" s="189"/>
      <c r="M153" s="189"/>
      <c r="N153" s="189"/>
      <c r="O153" s="189" t="s">
        <v>453</v>
      </c>
      <c r="P153" s="192">
        <v>70</v>
      </c>
      <c r="Q153" s="192">
        <v>0</v>
      </c>
      <c r="R153" s="192">
        <v>0</v>
      </c>
      <c r="S153" s="192">
        <v>0</v>
      </c>
      <c r="T153" s="192">
        <v>0</v>
      </c>
      <c r="U153" s="192">
        <v>0</v>
      </c>
      <c r="V153" s="192">
        <v>0</v>
      </c>
      <c r="W153" s="192">
        <v>0</v>
      </c>
      <c r="X153" s="192">
        <v>0</v>
      </c>
      <c r="Y153" s="192">
        <v>0</v>
      </c>
      <c r="Z153" s="189" t="s">
        <v>1448</v>
      </c>
      <c r="AA153" s="192">
        <v>2025</v>
      </c>
      <c r="AB153" s="189" t="s">
        <v>1433</v>
      </c>
      <c r="AC153" s="189" t="s">
        <v>1433</v>
      </c>
      <c r="AD153" s="189" t="s">
        <v>1433</v>
      </c>
      <c r="AE153" s="189" t="s">
        <v>1434</v>
      </c>
      <c r="AF153" s="189" t="s">
        <v>1427</v>
      </c>
      <c r="AG153" s="189" t="s">
        <v>437</v>
      </c>
      <c r="AH153" s="189" t="s">
        <v>1427</v>
      </c>
      <c r="AI153" s="189" t="s">
        <v>1427</v>
      </c>
      <c r="AJ153" s="189" t="s">
        <v>1427</v>
      </c>
      <c r="AK153" s="189" t="s">
        <v>1427</v>
      </c>
      <c r="AL153" s="189" t="s">
        <v>1427</v>
      </c>
      <c r="AM153" s="189" t="s">
        <v>1427</v>
      </c>
      <c r="AN153" s="189" t="s">
        <v>1427</v>
      </c>
      <c r="AO153" s="189" t="s">
        <v>1427</v>
      </c>
      <c r="AP153" s="189" t="s">
        <v>1427</v>
      </c>
      <c r="AQ153" s="189" t="s">
        <v>1427</v>
      </c>
      <c r="AR153" s="189" t="s">
        <v>1427</v>
      </c>
      <c r="AS153" s="189" t="s">
        <v>1427</v>
      </c>
      <c r="AT153" s="189" t="s">
        <v>1427</v>
      </c>
      <c r="AU153" s="189" t="s">
        <v>1427</v>
      </c>
      <c r="AV153" s="189" t="s">
        <v>1427</v>
      </c>
      <c r="AW153" s="189" t="s">
        <v>1427</v>
      </c>
      <c r="AX153" s="189" t="s">
        <v>1427</v>
      </c>
      <c r="AY153" s="189" t="s">
        <v>1427</v>
      </c>
      <c r="AZ153" s="189" t="s">
        <v>1427</v>
      </c>
      <c r="BA153" s="192">
        <v>0</v>
      </c>
      <c r="BB153" s="192">
        <v>0</v>
      </c>
      <c r="BC153" s="192">
        <v>0</v>
      </c>
      <c r="BD153" s="192">
        <v>0</v>
      </c>
      <c r="BE153" s="192">
        <v>0</v>
      </c>
      <c r="BF153" s="192">
        <v>0</v>
      </c>
      <c r="BG153" s="189" t="s">
        <v>1427</v>
      </c>
      <c r="BH153" s="189" t="s">
        <v>1427</v>
      </c>
      <c r="BI153" s="189" t="s">
        <v>1427</v>
      </c>
      <c r="BJ153" s="189" t="s">
        <v>1490</v>
      </c>
      <c r="BK153" s="189" t="s">
        <v>1808</v>
      </c>
    </row>
    <row r="154" s="185" customFormat="1" ht="15" spans="1:63">
      <c r="A154" s="189">
        <v>150</v>
      </c>
      <c r="B154" s="189" t="s">
        <v>1425</v>
      </c>
      <c r="C154" s="189" t="s">
        <v>1426</v>
      </c>
      <c r="D154" s="189" t="s">
        <v>80</v>
      </c>
      <c r="E154" s="189" t="s">
        <v>1427</v>
      </c>
      <c r="F154" s="189" t="s">
        <v>135</v>
      </c>
      <c r="G154" s="189" t="s">
        <v>1795</v>
      </c>
      <c r="H154" s="189" t="s">
        <v>1796</v>
      </c>
      <c r="I154" s="189" t="s">
        <v>1809</v>
      </c>
      <c r="J154" s="189" t="s">
        <v>1810</v>
      </c>
      <c r="K154" s="189"/>
      <c r="L154" s="189"/>
      <c r="M154" s="189"/>
      <c r="N154" s="189"/>
      <c r="O154" s="189" t="s">
        <v>489</v>
      </c>
      <c r="P154" s="192">
        <v>20</v>
      </c>
      <c r="Q154" s="192">
        <v>0</v>
      </c>
      <c r="R154" s="192">
        <v>0</v>
      </c>
      <c r="S154" s="192">
        <v>0</v>
      </c>
      <c r="T154" s="192">
        <v>0</v>
      </c>
      <c r="U154" s="192">
        <v>0</v>
      </c>
      <c r="V154" s="192">
        <v>0</v>
      </c>
      <c r="W154" s="192">
        <v>0</v>
      </c>
      <c r="X154" s="192">
        <v>0</v>
      </c>
      <c r="Y154" s="192">
        <v>0</v>
      </c>
      <c r="Z154" s="189" t="s">
        <v>1448</v>
      </c>
      <c r="AA154" s="192">
        <v>2025</v>
      </c>
      <c r="AB154" s="189" t="s">
        <v>1433</v>
      </c>
      <c r="AC154" s="189" t="s">
        <v>1433</v>
      </c>
      <c r="AD154" s="189" t="s">
        <v>1433</v>
      </c>
      <c r="AE154" s="189" t="s">
        <v>1434</v>
      </c>
      <c r="AF154" s="189" t="s">
        <v>1427</v>
      </c>
      <c r="AG154" s="189" t="s">
        <v>437</v>
      </c>
      <c r="AH154" s="189" t="s">
        <v>1427</v>
      </c>
      <c r="AI154" s="189" t="s">
        <v>1427</v>
      </c>
      <c r="AJ154" s="189" t="s">
        <v>1427</v>
      </c>
      <c r="AK154" s="189" t="s">
        <v>1427</v>
      </c>
      <c r="AL154" s="189" t="s">
        <v>1427</v>
      </c>
      <c r="AM154" s="189" t="s">
        <v>1427</v>
      </c>
      <c r="AN154" s="189" t="s">
        <v>1427</v>
      </c>
      <c r="AO154" s="189" t="s">
        <v>1427</v>
      </c>
      <c r="AP154" s="189" t="s">
        <v>1427</v>
      </c>
      <c r="AQ154" s="189" t="s">
        <v>1427</v>
      </c>
      <c r="AR154" s="189" t="s">
        <v>1427</v>
      </c>
      <c r="AS154" s="189" t="s">
        <v>1427</v>
      </c>
      <c r="AT154" s="189" t="s">
        <v>1427</v>
      </c>
      <c r="AU154" s="189" t="s">
        <v>1427</v>
      </c>
      <c r="AV154" s="189" t="s">
        <v>1427</v>
      </c>
      <c r="AW154" s="189" t="s">
        <v>1427</v>
      </c>
      <c r="AX154" s="189" t="s">
        <v>1427</v>
      </c>
      <c r="AY154" s="189" t="s">
        <v>1427</v>
      </c>
      <c r="AZ154" s="189" t="s">
        <v>1427</v>
      </c>
      <c r="BA154" s="192">
        <v>0</v>
      </c>
      <c r="BB154" s="192">
        <v>0</v>
      </c>
      <c r="BC154" s="192">
        <v>0</v>
      </c>
      <c r="BD154" s="192">
        <v>0</v>
      </c>
      <c r="BE154" s="192">
        <v>0</v>
      </c>
      <c r="BF154" s="192">
        <v>0</v>
      </c>
      <c r="BG154" s="189" t="s">
        <v>1427</v>
      </c>
      <c r="BH154" s="189" t="s">
        <v>1427</v>
      </c>
      <c r="BI154" s="189" t="s">
        <v>1427</v>
      </c>
      <c r="BJ154" s="189" t="s">
        <v>1490</v>
      </c>
      <c r="BK154" s="189" t="s">
        <v>1811</v>
      </c>
    </row>
    <row r="155" s="185" customFormat="1" ht="15" spans="1:63">
      <c r="A155" s="189">
        <v>151</v>
      </c>
      <c r="B155" s="189" t="s">
        <v>1425</v>
      </c>
      <c r="C155" s="189" t="s">
        <v>1426</v>
      </c>
      <c r="D155" s="189" t="s">
        <v>80</v>
      </c>
      <c r="E155" s="189" t="s">
        <v>1427</v>
      </c>
      <c r="F155" s="189" t="s">
        <v>135</v>
      </c>
      <c r="G155" s="189" t="s">
        <v>1795</v>
      </c>
      <c r="H155" s="189" t="s">
        <v>1796</v>
      </c>
      <c r="I155" s="189" t="s">
        <v>1812</v>
      </c>
      <c r="J155" s="189" t="s">
        <v>1813</v>
      </c>
      <c r="K155" s="189"/>
      <c r="L155" s="189"/>
      <c r="M155" s="189"/>
      <c r="N155" s="189"/>
      <c r="O155" s="189" t="s">
        <v>1571</v>
      </c>
      <c r="P155" s="192">
        <v>60</v>
      </c>
      <c r="Q155" s="192">
        <v>0</v>
      </c>
      <c r="R155" s="192">
        <v>0</v>
      </c>
      <c r="S155" s="192">
        <v>0</v>
      </c>
      <c r="T155" s="192">
        <v>0</v>
      </c>
      <c r="U155" s="192">
        <v>0</v>
      </c>
      <c r="V155" s="192">
        <v>0</v>
      </c>
      <c r="W155" s="192">
        <v>0</v>
      </c>
      <c r="X155" s="192">
        <v>0</v>
      </c>
      <c r="Y155" s="192">
        <v>0</v>
      </c>
      <c r="Z155" s="189" t="s">
        <v>1448</v>
      </c>
      <c r="AA155" s="192">
        <v>2025</v>
      </c>
      <c r="AB155" s="189" t="s">
        <v>1433</v>
      </c>
      <c r="AC155" s="189" t="s">
        <v>1433</v>
      </c>
      <c r="AD155" s="189" t="s">
        <v>1433</v>
      </c>
      <c r="AE155" s="189" t="s">
        <v>1434</v>
      </c>
      <c r="AF155" s="189" t="s">
        <v>1427</v>
      </c>
      <c r="AG155" s="189" t="s">
        <v>782</v>
      </c>
      <c r="AH155" s="189" t="s">
        <v>1427</v>
      </c>
      <c r="AI155" s="189" t="s">
        <v>1427</v>
      </c>
      <c r="AJ155" s="189" t="s">
        <v>1427</v>
      </c>
      <c r="AK155" s="189" t="s">
        <v>1427</v>
      </c>
      <c r="AL155" s="189" t="s">
        <v>1427</v>
      </c>
      <c r="AM155" s="189" t="s">
        <v>1427</v>
      </c>
      <c r="AN155" s="189" t="s">
        <v>1427</v>
      </c>
      <c r="AO155" s="189" t="s">
        <v>1427</v>
      </c>
      <c r="AP155" s="189" t="s">
        <v>1427</v>
      </c>
      <c r="AQ155" s="189" t="s">
        <v>1427</v>
      </c>
      <c r="AR155" s="189" t="s">
        <v>1427</v>
      </c>
      <c r="AS155" s="189" t="s">
        <v>1427</v>
      </c>
      <c r="AT155" s="189" t="s">
        <v>1427</v>
      </c>
      <c r="AU155" s="189" t="s">
        <v>1427</v>
      </c>
      <c r="AV155" s="189" t="s">
        <v>1427</v>
      </c>
      <c r="AW155" s="189" t="s">
        <v>1427</v>
      </c>
      <c r="AX155" s="189" t="s">
        <v>1427</v>
      </c>
      <c r="AY155" s="189" t="s">
        <v>1427</v>
      </c>
      <c r="AZ155" s="189" t="s">
        <v>1427</v>
      </c>
      <c r="BA155" s="192">
        <v>0</v>
      </c>
      <c r="BB155" s="192">
        <v>0</v>
      </c>
      <c r="BC155" s="192">
        <v>0</v>
      </c>
      <c r="BD155" s="192">
        <v>0</v>
      </c>
      <c r="BE155" s="192">
        <v>0</v>
      </c>
      <c r="BF155" s="192">
        <v>0</v>
      </c>
      <c r="BG155" s="189" t="s">
        <v>1427</v>
      </c>
      <c r="BH155" s="189" t="s">
        <v>1427</v>
      </c>
      <c r="BI155" s="189" t="s">
        <v>1427</v>
      </c>
      <c r="BJ155" s="189" t="s">
        <v>1490</v>
      </c>
      <c r="BK155" s="189" t="s">
        <v>1814</v>
      </c>
    </row>
    <row r="156" s="185" customFormat="1" ht="15" spans="1:63">
      <c r="A156" s="189">
        <v>152</v>
      </c>
      <c r="B156" s="189" t="s">
        <v>1425</v>
      </c>
      <c r="C156" s="189" t="s">
        <v>1426</v>
      </c>
      <c r="D156" s="189" t="s">
        <v>80</v>
      </c>
      <c r="E156" s="189" t="s">
        <v>1427</v>
      </c>
      <c r="F156" s="189" t="s">
        <v>135</v>
      </c>
      <c r="G156" s="189" t="s">
        <v>1795</v>
      </c>
      <c r="H156" s="189" t="s">
        <v>1796</v>
      </c>
      <c r="I156" s="189" t="s">
        <v>1815</v>
      </c>
      <c r="J156" s="189" t="s">
        <v>1816</v>
      </c>
      <c r="K156" s="189"/>
      <c r="L156" s="189"/>
      <c r="M156" s="189"/>
      <c r="N156" s="189"/>
      <c r="O156" s="189" t="s">
        <v>935</v>
      </c>
      <c r="P156" s="192">
        <v>15</v>
      </c>
      <c r="Q156" s="192">
        <v>0</v>
      </c>
      <c r="R156" s="192">
        <v>0</v>
      </c>
      <c r="S156" s="192">
        <v>0</v>
      </c>
      <c r="T156" s="192">
        <v>0</v>
      </c>
      <c r="U156" s="192">
        <v>0</v>
      </c>
      <c r="V156" s="192">
        <v>0</v>
      </c>
      <c r="W156" s="192">
        <v>0</v>
      </c>
      <c r="X156" s="192">
        <v>0</v>
      </c>
      <c r="Y156" s="192">
        <v>0</v>
      </c>
      <c r="Z156" s="189" t="s">
        <v>1448</v>
      </c>
      <c r="AA156" s="192">
        <v>2025</v>
      </c>
      <c r="AB156" s="189" t="s">
        <v>1433</v>
      </c>
      <c r="AC156" s="189" t="s">
        <v>1433</v>
      </c>
      <c r="AD156" s="189" t="s">
        <v>1433</v>
      </c>
      <c r="AE156" s="189" t="s">
        <v>1434</v>
      </c>
      <c r="AF156" s="189" t="s">
        <v>1427</v>
      </c>
      <c r="AG156" s="189" t="s">
        <v>400</v>
      </c>
      <c r="AH156" s="189" t="s">
        <v>1427</v>
      </c>
      <c r="AI156" s="189" t="s">
        <v>1427</v>
      </c>
      <c r="AJ156" s="189" t="s">
        <v>1427</v>
      </c>
      <c r="AK156" s="189" t="s">
        <v>1427</v>
      </c>
      <c r="AL156" s="189" t="s">
        <v>1427</v>
      </c>
      <c r="AM156" s="189" t="s">
        <v>1427</v>
      </c>
      <c r="AN156" s="189" t="s">
        <v>1427</v>
      </c>
      <c r="AO156" s="189" t="s">
        <v>1427</v>
      </c>
      <c r="AP156" s="189" t="s">
        <v>1427</v>
      </c>
      <c r="AQ156" s="189" t="s">
        <v>1427</v>
      </c>
      <c r="AR156" s="189" t="s">
        <v>1427</v>
      </c>
      <c r="AS156" s="189" t="s">
        <v>1427</v>
      </c>
      <c r="AT156" s="189" t="s">
        <v>1427</v>
      </c>
      <c r="AU156" s="189" t="s">
        <v>1427</v>
      </c>
      <c r="AV156" s="189" t="s">
        <v>1427</v>
      </c>
      <c r="AW156" s="189" t="s">
        <v>1427</v>
      </c>
      <c r="AX156" s="189" t="s">
        <v>1427</v>
      </c>
      <c r="AY156" s="189" t="s">
        <v>1427</v>
      </c>
      <c r="AZ156" s="189" t="s">
        <v>1427</v>
      </c>
      <c r="BA156" s="192">
        <v>0</v>
      </c>
      <c r="BB156" s="192">
        <v>0</v>
      </c>
      <c r="BC156" s="192">
        <v>0</v>
      </c>
      <c r="BD156" s="192">
        <v>0</v>
      </c>
      <c r="BE156" s="192">
        <v>0</v>
      </c>
      <c r="BF156" s="192">
        <v>0</v>
      </c>
      <c r="BG156" s="189" t="s">
        <v>1427</v>
      </c>
      <c r="BH156" s="189" t="s">
        <v>1427</v>
      </c>
      <c r="BI156" s="189" t="s">
        <v>1427</v>
      </c>
      <c r="BJ156" s="189" t="s">
        <v>1490</v>
      </c>
      <c r="BK156" s="189" t="s">
        <v>1817</v>
      </c>
    </row>
    <row r="157" s="185" customFormat="1" ht="15" spans="1:63">
      <c r="A157" s="189">
        <v>153</v>
      </c>
      <c r="B157" s="189" t="s">
        <v>1425</v>
      </c>
      <c r="C157" s="189" t="s">
        <v>1426</v>
      </c>
      <c r="D157" s="189" t="s">
        <v>80</v>
      </c>
      <c r="E157" s="189" t="s">
        <v>1427</v>
      </c>
      <c r="F157" s="189" t="s">
        <v>135</v>
      </c>
      <c r="G157" s="189" t="s">
        <v>1795</v>
      </c>
      <c r="H157" s="189" t="s">
        <v>1796</v>
      </c>
      <c r="I157" s="189" t="s">
        <v>1818</v>
      </c>
      <c r="J157" s="189" t="s">
        <v>1819</v>
      </c>
      <c r="K157" s="189"/>
      <c r="L157" s="189"/>
      <c r="M157" s="189"/>
      <c r="N157" s="189"/>
      <c r="O157" s="189" t="s">
        <v>610</v>
      </c>
      <c r="P157" s="192">
        <v>10</v>
      </c>
      <c r="Q157" s="192">
        <v>0</v>
      </c>
      <c r="R157" s="192">
        <v>0</v>
      </c>
      <c r="S157" s="192">
        <v>0</v>
      </c>
      <c r="T157" s="192">
        <v>0</v>
      </c>
      <c r="U157" s="192">
        <v>0</v>
      </c>
      <c r="V157" s="192">
        <v>0</v>
      </c>
      <c r="W157" s="192">
        <v>0</v>
      </c>
      <c r="X157" s="192">
        <v>0</v>
      </c>
      <c r="Y157" s="192">
        <v>0</v>
      </c>
      <c r="Z157" s="189" t="s">
        <v>1448</v>
      </c>
      <c r="AA157" s="192">
        <v>2025</v>
      </c>
      <c r="AB157" s="189" t="s">
        <v>1433</v>
      </c>
      <c r="AC157" s="189" t="s">
        <v>1433</v>
      </c>
      <c r="AD157" s="189" t="s">
        <v>1433</v>
      </c>
      <c r="AE157" s="189" t="s">
        <v>1434</v>
      </c>
      <c r="AF157" s="189" t="s">
        <v>1427</v>
      </c>
      <c r="AG157" s="189" t="s">
        <v>547</v>
      </c>
      <c r="AH157" s="189" t="s">
        <v>1427</v>
      </c>
      <c r="AI157" s="189" t="s">
        <v>1427</v>
      </c>
      <c r="AJ157" s="189" t="s">
        <v>1427</v>
      </c>
      <c r="AK157" s="189" t="s">
        <v>1427</v>
      </c>
      <c r="AL157" s="189" t="s">
        <v>1427</v>
      </c>
      <c r="AM157" s="189" t="s">
        <v>1427</v>
      </c>
      <c r="AN157" s="189" t="s">
        <v>1427</v>
      </c>
      <c r="AO157" s="189" t="s">
        <v>1427</v>
      </c>
      <c r="AP157" s="189" t="s">
        <v>1427</v>
      </c>
      <c r="AQ157" s="189" t="s">
        <v>1427</v>
      </c>
      <c r="AR157" s="189" t="s">
        <v>1427</v>
      </c>
      <c r="AS157" s="189" t="s">
        <v>1427</v>
      </c>
      <c r="AT157" s="189" t="s">
        <v>1427</v>
      </c>
      <c r="AU157" s="189" t="s">
        <v>1427</v>
      </c>
      <c r="AV157" s="189" t="s">
        <v>1427</v>
      </c>
      <c r="AW157" s="189" t="s">
        <v>1427</v>
      </c>
      <c r="AX157" s="189" t="s">
        <v>1427</v>
      </c>
      <c r="AY157" s="189" t="s">
        <v>1427</v>
      </c>
      <c r="AZ157" s="189" t="s">
        <v>1427</v>
      </c>
      <c r="BA157" s="192">
        <v>0</v>
      </c>
      <c r="BB157" s="192">
        <v>0</v>
      </c>
      <c r="BC157" s="192">
        <v>0</v>
      </c>
      <c r="BD157" s="192">
        <v>0</v>
      </c>
      <c r="BE157" s="192">
        <v>0</v>
      </c>
      <c r="BF157" s="192">
        <v>0</v>
      </c>
      <c r="BG157" s="189" t="s">
        <v>1427</v>
      </c>
      <c r="BH157" s="189" t="s">
        <v>1427</v>
      </c>
      <c r="BI157" s="189" t="s">
        <v>1427</v>
      </c>
      <c r="BJ157" s="189" t="s">
        <v>1490</v>
      </c>
      <c r="BK157" s="189" t="s">
        <v>1820</v>
      </c>
    </row>
    <row r="158" s="185" customFormat="1" ht="15" spans="1:63">
      <c r="A158" s="189">
        <v>154</v>
      </c>
      <c r="B158" s="189" t="s">
        <v>1425</v>
      </c>
      <c r="C158" s="189" t="s">
        <v>1426</v>
      </c>
      <c r="D158" s="189" t="s">
        <v>80</v>
      </c>
      <c r="E158" s="189" t="s">
        <v>1427</v>
      </c>
      <c r="F158" s="189" t="s">
        <v>135</v>
      </c>
      <c r="G158" s="189" t="s">
        <v>1795</v>
      </c>
      <c r="H158" s="189" t="s">
        <v>1796</v>
      </c>
      <c r="I158" s="189" t="s">
        <v>1821</v>
      </c>
      <c r="J158" s="189" t="s">
        <v>1822</v>
      </c>
      <c r="K158" s="189"/>
      <c r="L158" s="189"/>
      <c r="M158" s="189"/>
      <c r="N158" s="189"/>
      <c r="O158" s="189" t="s">
        <v>1823</v>
      </c>
      <c r="P158" s="192">
        <v>60</v>
      </c>
      <c r="Q158" s="192">
        <v>0</v>
      </c>
      <c r="R158" s="192">
        <v>0</v>
      </c>
      <c r="S158" s="192">
        <v>0</v>
      </c>
      <c r="T158" s="192">
        <v>0</v>
      </c>
      <c r="U158" s="192">
        <v>0</v>
      </c>
      <c r="V158" s="192">
        <v>0</v>
      </c>
      <c r="W158" s="192">
        <v>0</v>
      </c>
      <c r="X158" s="192">
        <v>0</v>
      </c>
      <c r="Y158" s="192">
        <v>0</v>
      </c>
      <c r="Z158" s="189" t="s">
        <v>1448</v>
      </c>
      <c r="AA158" s="192">
        <v>2025</v>
      </c>
      <c r="AB158" s="189" t="s">
        <v>1433</v>
      </c>
      <c r="AC158" s="189" t="s">
        <v>1433</v>
      </c>
      <c r="AD158" s="189" t="s">
        <v>1433</v>
      </c>
      <c r="AE158" s="189" t="s">
        <v>1434</v>
      </c>
      <c r="AF158" s="189" t="s">
        <v>1427</v>
      </c>
      <c r="AG158" s="189" t="s">
        <v>88</v>
      </c>
      <c r="AH158" s="189" t="s">
        <v>1427</v>
      </c>
      <c r="AI158" s="189" t="s">
        <v>1427</v>
      </c>
      <c r="AJ158" s="189" t="s">
        <v>1427</v>
      </c>
      <c r="AK158" s="189" t="s">
        <v>1427</v>
      </c>
      <c r="AL158" s="189" t="s">
        <v>1427</v>
      </c>
      <c r="AM158" s="189" t="s">
        <v>1427</v>
      </c>
      <c r="AN158" s="189" t="s">
        <v>1427</v>
      </c>
      <c r="AO158" s="189" t="s">
        <v>1427</v>
      </c>
      <c r="AP158" s="189" t="s">
        <v>1427</v>
      </c>
      <c r="AQ158" s="189" t="s">
        <v>1427</v>
      </c>
      <c r="AR158" s="189" t="s">
        <v>1427</v>
      </c>
      <c r="AS158" s="189" t="s">
        <v>1427</v>
      </c>
      <c r="AT158" s="189" t="s">
        <v>1427</v>
      </c>
      <c r="AU158" s="189" t="s">
        <v>1427</v>
      </c>
      <c r="AV158" s="189" t="s">
        <v>1427</v>
      </c>
      <c r="AW158" s="189" t="s">
        <v>1427</v>
      </c>
      <c r="AX158" s="189" t="s">
        <v>1427</v>
      </c>
      <c r="AY158" s="189" t="s">
        <v>1427</v>
      </c>
      <c r="AZ158" s="189" t="s">
        <v>1427</v>
      </c>
      <c r="BA158" s="192">
        <v>0</v>
      </c>
      <c r="BB158" s="192">
        <v>0</v>
      </c>
      <c r="BC158" s="192">
        <v>0</v>
      </c>
      <c r="BD158" s="192">
        <v>0</v>
      </c>
      <c r="BE158" s="192">
        <v>0</v>
      </c>
      <c r="BF158" s="192">
        <v>0</v>
      </c>
      <c r="BG158" s="189" t="s">
        <v>1427</v>
      </c>
      <c r="BH158" s="189" t="s">
        <v>1427</v>
      </c>
      <c r="BI158" s="189" t="s">
        <v>1427</v>
      </c>
      <c r="BJ158" s="189" t="s">
        <v>1490</v>
      </c>
      <c r="BK158" s="189" t="s">
        <v>1824</v>
      </c>
    </row>
    <row r="159" s="185" customFormat="1" ht="15" spans="1:63">
      <c r="A159" s="189">
        <v>155</v>
      </c>
      <c r="B159" s="189" t="s">
        <v>1425</v>
      </c>
      <c r="C159" s="189" t="s">
        <v>1426</v>
      </c>
      <c r="D159" s="189" t="s">
        <v>80</v>
      </c>
      <c r="E159" s="189" t="s">
        <v>1427</v>
      </c>
      <c r="F159" s="189" t="s">
        <v>135</v>
      </c>
      <c r="G159" s="189" t="s">
        <v>1795</v>
      </c>
      <c r="H159" s="189" t="s">
        <v>1796</v>
      </c>
      <c r="I159" s="189" t="s">
        <v>1825</v>
      </c>
      <c r="J159" s="189" t="s">
        <v>565</v>
      </c>
      <c r="K159" s="189"/>
      <c r="L159" s="189"/>
      <c r="M159" s="189"/>
      <c r="N159" s="189"/>
      <c r="O159" s="189" t="s">
        <v>549</v>
      </c>
      <c r="P159" s="192">
        <v>80</v>
      </c>
      <c r="Q159" s="192">
        <v>42</v>
      </c>
      <c r="R159" s="192">
        <v>42</v>
      </c>
      <c r="S159" s="192">
        <v>0</v>
      </c>
      <c r="T159" s="192">
        <v>42</v>
      </c>
      <c r="U159" s="192">
        <v>0</v>
      </c>
      <c r="V159" s="192">
        <v>42</v>
      </c>
      <c r="W159" s="192">
        <v>0</v>
      </c>
      <c r="X159" s="192">
        <v>0</v>
      </c>
      <c r="Y159" s="192">
        <v>0</v>
      </c>
      <c r="Z159" s="189" t="s">
        <v>1471</v>
      </c>
      <c r="AA159" s="192">
        <v>2025</v>
      </c>
      <c r="AB159" s="189" t="s">
        <v>1432</v>
      </c>
      <c r="AC159" s="189" t="s">
        <v>1433</v>
      </c>
      <c r="AD159" s="189" t="s">
        <v>1433</v>
      </c>
      <c r="AE159" s="189" t="s">
        <v>1434</v>
      </c>
      <c r="AF159" s="189" t="s">
        <v>1427</v>
      </c>
      <c r="AG159" s="189" t="s">
        <v>782</v>
      </c>
      <c r="AH159" s="189" t="s">
        <v>547</v>
      </c>
      <c r="AI159" s="189" t="s">
        <v>1427</v>
      </c>
      <c r="AJ159" s="192">
        <v>20250228</v>
      </c>
      <c r="AK159" s="192">
        <v>20250415</v>
      </c>
      <c r="AL159" s="192">
        <v>20251231</v>
      </c>
      <c r="AM159" s="189" t="s">
        <v>1427</v>
      </c>
      <c r="AN159" s="189" t="s">
        <v>1427</v>
      </c>
      <c r="AO159" s="189" t="s">
        <v>1427</v>
      </c>
      <c r="AP159" s="189" t="s">
        <v>1427</v>
      </c>
      <c r="AQ159" s="189" t="s">
        <v>1427</v>
      </c>
      <c r="AR159" s="189" t="s">
        <v>1427</v>
      </c>
      <c r="AS159" s="189" t="s">
        <v>1427</v>
      </c>
      <c r="AT159" s="189" t="s">
        <v>1427</v>
      </c>
      <c r="AU159" s="189" t="s">
        <v>1427</v>
      </c>
      <c r="AV159" s="189" t="s">
        <v>1427</v>
      </c>
      <c r="AW159" s="189" t="s">
        <v>1427</v>
      </c>
      <c r="AX159" s="189" t="s">
        <v>1427</v>
      </c>
      <c r="AY159" s="189" t="s">
        <v>1427</v>
      </c>
      <c r="AZ159" s="189" t="s">
        <v>1427</v>
      </c>
      <c r="BA159" s="192">
        <v>0</v>
      </c>
      <c r="BB159" s="192">
        <v>0</v>
      </c>
      <c r="BC159" s="192">
        <v>0</v>
      </c>
      <c r="BD159" s="192">
        <v>0</v>
      </c>
      <c r="BE159" s="192">
        <v>0</v>
      </c>
      <c r="BF159" s="192">
        <v>42</v>
      </c>
      <c r="BG159" s="189" t="s">
        <v>1427</v>
      </c>
      <c r="BH159" s="189" t="s">
        <v>1427</v>
      </c>
      <c r="BI159" s="192">
        <v>185</v>
      </c>
      <c r="BJ159" s="189" t="s">
        <v>1490</v>
      </c>
      <c r="BK159" s="189" t="s">
        <v>1826</v>
      </c>
    </row>
    <row r="160" s="185" customFormat="1" ht="15" spans="1:63">
      <c r="A160" s="189">
        <v>156</v>
      </c>
      <c r="B160" s="189" t="s">
        <v>1425</v>
      </c>
      <c r="C160" s="189" t="s">
        <v>1426</v>
      </c>
      <c r="D160" s="189" t="s">
        <v>80</v>
      </c>
      <c r="E160" s="189" t="s">
        <v>1427</v>
      </c>
      <c r="F160" s="189" t="s">
        <v>135</v>
      </c>
      <c r="G160" s="189" t="s">
        <v>1795</v>
      </c>
      <c r="H160" s="189" t="s">
        <v>1796</v>
      </c>
      <c r="I160" s="189" t="s">
        <v>1827</v>
      </c>
      <c r="J160" s="189" t="s">
        <v>134</v>
      </c>
      <c r="K160" s="189"/>
      <c r="L160" s="189"/>
      <c r="M160" s="189"/>
      <c r="N160" s="189"/>
      <c r="O160" s="189" t="s">
        <v>133</v>
      </c>
      <c r="P160" s="192">
        <v>80</v>
      </c>
      <c r="Q160" s="192">
        <v>64</v>
      </c>
      <c r="R160" s="192">
        <v>64</v>
      </c>
      <c r="S160" s="192">
        <v>0</v>
      </c>
      <c r="T160" s="192">
        <v>64</v>
      </c>
      <c r="U160" s="192">
        <v>64</v>
      </c>
      <c r="V160" s="192">
        <v>0</v>
      </c>
      <c r="W160" s="192">
        <v>0</v>
      </c>
      <c r="X160" s="192">
        <v>0</v>
      </c>
      <c r="Y160" s="192">
        <v>0</v>
      </c>
      <c r="Z160" s="189" t="s">
        <v>1471</v>
      </c>
      <c r="AA160" s="192">
        <v>2025</v>
      </c>
      <c r="AB160" s="189" t="s">
        <v>1432</v>
      </c>
      <c r="AC160" s="189" t="s">
        <v>1433</v>
      </c>
      <c r="AD160" s="189" t="s">
        <v>1433</v>
      </c>
      <c r="AE160" s="189" t="s">
        <v>1434</v>
      </c>
      <c r="AF160" s="189" t="s">
        <v>1427</v>
      </c>
      <c r="AG160" s="189" t="s">
        <v>88</v>
      </c>
      <c r="AH160" s="189" t="s">
        <v>88</v>
      </c>
      <c r="AI160" s="189" t="s">
        <v>1427</v>
      </c>
      <c r="AJ160" s="192">
        <v>20250228</v>
      </c>
      <c r="AK160" s="192">
        <v>20250415</v>
      </c>
      <c r="AL160" s="192">
        <v>20251231</v>
      </c>
      <c r="AM160" s="189" t="s">
        <v>1427</v>
      </c>
      <c r="AN160" s="189" t="s">
        <v>1427</v>
      </c>
      <c r="AO160" s="189" t="s">
        <v>1427</v>
      </c>
      <c r="AP160" s="189" t="s">
        <v>1427</v>
      </c>
      <c r="AQ160" s="189" t="s">
        <v>1427</v>
      </c>
      <c r="AR160" s="189" t="s">
        <v>1427</v>
      </c>
      <c r="AS160" s="189" t="s">
        <v>1427</v>
      </c>
      <c r="AT160" s="189" t="s">
        <v>1427</v>
      </c>
      <c r="AU160" s="189" t="s">
        <v>1427</v>
      </c>
      <c r="AV160" s="189" t="s">
        <v>1427</v>
      </c>
      <c r="AW160" s="189" t="s">
        <v>1427</v>
      </c>
      <c r="AX160" s="189" t="s">
        <v>1427</v>
      </c>
      <c r="AY160" s="189" t="s">
        <v>1427</v>
      </c>
      <c r="AZ160" s="189" t="s">
        <v>1427</v>
      </c>
      <c r="BA160" s="192">
        <v>0</v>
      </c>
      <c r="BB160" s="192">
        <v>0</v>
      </c>
      <c r="BC160" s="192">
        <v>0</v>
      </c>
      <c r="BD160" s="192">
        <v>0</v>
      </c>
      <c r="BE160" s="192">
        <v>0</v>
      </c>
      <c r="BF160" s="192">
        <v>64</v>
      </c>
      <c r="BG160" s="189" t="s">
        <v>1427</v>
      </c>
      <c r="BH160" s="189" t="s">
        <v>1427</v>
      </c>
      <c r="BI160" s="192">
        <v>412</v>
      </c>
      <c r="BJ160" s="189" t="s">
        <v>1490</v>
      </c>
      <c r="BK160" s="189" t="s">
        <v>1828</v>
      </c>
    </row>
    <row r="161" s="185" customFormat="1" ht="15" spans="1:63">
      <c r="A161" s="189">
        <v>157</v>
      </c>
      <c r="B161" s="189" t="s">
        <v>1425</v>
      </c>
      <c r="C161" s="189" t="s">
        <v>1426</v>
      </c>
      <c r="D161" s="189" t="s">
        <v>80</v>
      </c>
      <c r="E161" s="189" t="s">
        <v>1427</v>
      </c>
      <c r="F161" s="189" t="s">
        <v>135</v>
      </c>
      <c r="G161" s="189" t="s">
        <v>1795</v>
      </c>
      <c r="H161" s="189" t="s">
        <v>1796</v>
      </c>
      <c r="I161" s="189" t="s">
        <v>1829</v>
      </c>
      <c r="J161" s="189" t="s">
        <v>1830</v>
      </c>
      <c r="K161" s="189"/>
      <c r="L161" s="189"/>
      <c r="M161" s="189"/>
      <c r="N161" s="189"/>
      <c r="O161" s="189" t="s">
        <v>133</v>
      </c>
      <c r="P161" s="192">
        <v>16</v>
      </c>
      <c r="Q161" s="192">
        <v>0</v>
      </c>
      <c r="R161" s="192">
        <v>0</v>
      </c>
      <c r="S161" s="192">
        <v>0</v>
      </c>
      <c r="T161" s="192">
        <v>0</v>
      </c>
      <c r="U161" s="192">
        <v>0</v>
      </c>
      <c r="V161" s="192">
        <v>0</v>
      </c>
      <c r="W161" s="192">
        <v>0</v>
      </c>
      <c r="X161" s="192">
        <v>0</v>
      </c>
      <c r="Y161" s="192">
        <v>0</v>
      </c>
      <c r="Z161" s="189" t="s">
        <v>1448</v>
      </c>
      <c r="AA161" s="192">
        <v>2025</v>
      </c>
      <c r="AB161" s="189" t="s">
        <v>1433</v>
      </c>
      <c r="AC161" s="189" t="s">
        <v>1433</v>
      </c>
      <c r="AD161" s="189" t="s">
        <v>1433</v>
      </c>
      <c r="AE161" s="189" t="s">
        <v>1434</v>
      </c>
      <c r="AF161" s="189" t="s">
        <v>1427</v>
      </c>
      <c r="AG161" s="189" t="s">
        <v>88</v>
      </c>
      <c r="AH161" s="189" t="s">
        <v>1427</v>
      </c>
      <c r="AI161" s="189" t="s">
        <v>1427</v>
      </c>
      <c r="AJ161" s="189" t="s">
        <v>1427</v>
      </c>
      <c r="AK161" s="189" t="s">
        <v>1427</v>
      </c>
      <c r="AL161" s="189" t="s">
        <v>1427</v>
      </c>
      <c r="AM161" s="189" t="s">
        <v>1427</v>
      </c>
      <c r="AN161" s="189" t="s">
        <v>1427</v>
      </c>
      <c r="AO161" s="189" t="s">
        <v>1427</v>
      </c>
      <c r="AP161" s="189" t="s">
        <v>1427</v>
      </c>
      <c r="AQ161" s="189" t="s">
        <v>1427</v>
      </c>
      <c r="AR161" s="189" t="s">
        <v>1427</v>
      </c>
      <c r="AS161" s="189" t="s">
        <v>1427</v>
      </c>
      <c r="AT161" s="189" t="s">
        <v>1427</v>
      </c>
      <c r="AU161" s="189" t="s">
        <v>1427</v>
      </c>
      <c r="AV161" s="189" t="s">
        <v>1427</v>
      </c>
      <c r="AW161" s="189" t="s">
        <v>1427</v>
      </c>
      <c r="AX161" s="189" t="s">
        <v>1427</v>
      </c>
      <c r="AY161" s="189" t="s">
        <v>1427</v>
      </c>
      <c r="AZ161" s="189" t="s">
        <v>1427</v>
      </c>
      <c r="BA161" s="192">
        <v>0</v>
      </c>
      <c r="BB161" s="192">
        <v>0</v>
      </c>
      <c r="BC161" s="192">
        <v>0</v>
      </c>
      <c r="BD161" s="192">
        <v>0</v>
      </c>
      <c r="BE161" s="192">
        <v>0</v>
      </c>
      <c r="BF161" s="192">
        <v>0</v>
      </c>
      <c r="BG161" s="189" t="s">
        <v>1427</v>
      </c>
      <c r="BH161" s="189" t="s">
        <v>1427</v>
      </c>
      <c r="BI161" s="189" t="s">
        <v>1427</v>
      </c>
      <c r="BJ161" s="189" t="s">
        <v>1490</v>
      </c>
      <c r="BK161" s="189" t="s">
        <v>1831</v>
      </c>
    </row>
    <row r="162" s="185" customFormat="1" ht="15" spans="1:63">
      <c r="A162" s="189">
        <v>158</v>
      </c>
      <c r="B162" s="189" t="s">
        <v>1425</v>
      </c>
      <c r="C162" s="189" t="s">
        <v>1426</v>
      </c>
      <c r="D162" s="189" t="s">
        <v>80</v>
      </c>
      <c r="E162" s="189" t="s">
        <v>1427</v>
      </c>
      <c r="F162" s="189" t="s">
        <v>135</v>
      </c>
      <c r="G162" s="189" t="s">
        <v>1795</v>
      </c>
      <c r="H162" s="189" t="s">
        <v>1796</v>
      </c>
      <c r="I162" s="189" t="s">
        <v>1832</v>
      </c>
      <c r="J162" s="189" t="s">
        <v>1833</v>
      </c>
      <c r="K162" s="189"/>
      <c r="L162" s="189"/>
      <c r="M162" s="189"/>
      <c r="N162" s="189"/>
      <c r="O162" s="189" t="s">
        <v>345</v>
      </c>
      <c r="P162" s="192">
        <v>50</v>
      </c>
      <c r="Q162" s="192">
        <v>0</v>
      </c>
      <c r="R162" s="192">
        <v>0</v>
      </c>
      <c r="S162" s="192">
        <v>0</v>
      </c>
      <c r="T162" s="192">
        <v>0</v>
      </c>
      <c r="U162" s="192">
        <v>0</v>
      </c>
      <c r="V162" s="192">
        <v>0</v>
      </c>
      <c r="W162" s="192">
        <v>0</v>
      </c>
      <c r="X162" s="192">
        <v>0</v>
      </c>
      <c r="Y162" s="192">
        <v>0</v>
      </c>
      <c r="Z162" s="189" t="s">
        <v>1448</v>
      </c>
      <c r="AA162" s="192">
        <v>2025</v>
      </c>
      <c r="AB162" s="189" t="s">
        <v>1433</v>
      </c>
      <c r="AC162" s="189" t="s">
        <v>1433</v>
      </c>
      <c r="AD162" s="189" t="s">
        <v>1433</v>
      </c>
      <c r="AE162" s="189" t="s">
        <v>1434</v>
      </c>
      <c r="AF162" s="189" t="s">
        <v>1427</v>
      </c>
      <c r="AG162" s="189" t="s">
        <v>782</v>
      </c>
      <c r="AH162" s="189" t="s">
        <v>1427</v>
      </c>
      <c r="AI162" s="189" t="s">
        <v>1427</v>
      </c>
      <c r="AJ162" s="189" t="s">
        <v>1427</v>
      </c>
      <c r="AK162" s="189" t="s">
        <v>1427</v>
      </c>
      <c r="AL162" s="189" t="s">
        <v>1427</v>
      </c>
      <c r="AM162" s="189" t="s">
        <v>1427</v>
      </c>
      <c r="AN162" s="189" t="s">
        <v>1427</v>
      </c>
      <c r="AO162" s="189" t="s">
        <v>1427</v>
      </c>
      <c r="AP162" s="189" t="s">
        <v>1427</v>
      </c>
      <c r="AQ162" s="189" t="s">
        <v>1427</v>
      </c>
      <c r="AR162" s="189" t="s">
        <v>1427</v>
      </c>
      <c r="AS162" s="189" t="s">
        <v>1427</v>
      </c>
      <c r="AT162" s="189" t="s">
        <v>1427</v>
      </c>
      <c r="AU162" s="189" t="s">
        <v>1427</v>
      </c>
      <c r="AV162" s="189" t="s">
        <v>1427</v>
      </c>
      <c r="AW162" s="189" t="s">
        <v>1427</v>
      </c>
      <c r="AX162" s="189" t="s">
        <v>1427</v>
      </c>
      <c r="AY162" s="189" t="s">
        <v>1427</v>
      </c>
      <c r="AZ162" s="189" t="s">
        <v>1427</v>
      </c>
      <c r="BA162" s="192">
        <v>0</v>
      </c>
      <c r="BB162" s="192">
        <v>0</v>
      </c>
      <c r="BC162" s="192">
        <v>0</v>
      </c>
      <c r="BD162" s="192">
        <v>0</v>
      </c>
      <c r="BE162" s="192">
        <v>0</v>
      </c>
      <c r="BF162" s="192">
        <v>0</v>
      </c>
      <c r="BG162" s="189" t="s">
        <v>1427</v>
      </c>
      <c r="BH162" s="189" t="s">
        <v>1427</v>
      </c>
      <c r="BI162" s="189" t="s">
        <v>1427</v>
      </c>
      <c r="BJ162" s="189" t="s">
        <v>1490</v>
      </c>
      <c r="BK162" s="189" t="s">
        <v>1834</v>
      </c>
    </row>
    <row r="163" s="185" customFormat="1" ht="15" spans="1:63">
      <c r="A163" s="189">
        <v>159</v>
      </c>
      <c r="B163" s="189" t="s">
        <v>1425</v>
      </c>
      <c r="C163" s="189" t="s">
        <v>1426</v>
      </c>
      <c r="D163" s="189" t="s">
        <v>80</v>
      </c>
      <c r="E163" s="189" t="s">
        <v>1427</v>
      </c>
      <c r="F163" s="189" t="s">
        <v>135</v>
      </c>
      <c r="G163" s="189" t="s">
        <v>1795</v>
      </c>
      <c r="H163" s="189" t="s">
        <v>1796</v>
      </c>
      <c r="I163" s="189" t="s">
        <v>1835</v>
      </c>
      <c r="J163" s="189" t="s">
        <v>1836</v>
      </c>
      <c r="K163" s="189"/>
      <c r="L163" s="189"/>
      <c r="M163" s="189"/>
      <c r="N163" s="189"/>
      <c r="O163" s="189" t="s">
        <v>345</v>
      </c>
      <c r="P163" s="192">
        <v>175</v>
      </c>
      <c r="Q163" s="192">
        <v>0</v>
      </c>
      <c r="R163" s="192">
        <v>0</v>
      </c>
      <c r="S163" s="192">
        <v>0</v>
      </c>
      <c r="T163" s="192">
        <v>0</v>
      </c>
      <c r="U163" s="192">
        <v>0</v>
      </c>
      <c r="V163" s="192">
        <v>0</v>
      </c>
      <c r="W163" s="192">
        <v>0</v>
      </c>
      <c r="X163" s="192">
        <v>0</v>
      </c>
      <c r="Y163" s="192">
        <v>0</v>
      </c>
      <c r="Z163" s="189" t="s">
        <v>1448</v>
      </c>
      <c r="AA163" s="192">
        <v>2025</v>
      </c>
      <c r="AB163" s="189" t="s">
        <v>1433</v>
      </c>
      <c r="AC163" s="189" t="s">
        <v>1433</v>
      </c>
      <c r="AD163" s="189" t="s">
        <v>1433</v>
      </c>
      <c r="AE163" s="189" t="s">
        <v>1434</v>
      </c>
      <c r="AF163" s="189" t="s">
        <v>1427</v>
      </c>
      <c r="AG163" s="189" t="s">
        <v>782</v>
      </c>
      <c r="AH163" s="189" t="s">
        <v>1427</v>
      </c>
      <c r="AI163" s="189" t="s">
        <v>1427</v>
      </c>
      <c r="AJ163" s="189" t="s">
        <v>1427</v>
      </c>
      <c r="AK163" s="189" t="s">
        <v>1427</v>
      </c>
      <c r="AL163" s="189" t="s">
        <v>1427</v>
      </c>
      <c r="AM163" s="189" t="s">
        <v>1427</v>
      </c>
      <c r="AN163" s="189" t="s">
        <v>1427</v>
      </c>
      <c r="AO163" s="189" t="s">
        <v>1427</v>
      </c>
      <c r="AP163" s="189" t="s">
        <v>1427</v>
      </c>
      <c r="AQ163" s="189" t="s">
        <v>1427</v>
      </c>
      <c r="AR163" s="189" t="s">
        <v>1427</v>
      </c>
      <c r="AS163" s="189" t="s">
        <v>1427</v>
      </c>
      <c r="AT163" s="189" t="s">
        <v>1427</v>
      </c>
      <c r="AU163" s="189" t="s">
        <v>1427</v>
      </c>
      <c r="AV163" s="189" t="s">
        <v>1427</v>
      </c>
      <c r="AW163" s="189" t="s">
        <v>1427</v>
      </c>
      <c r="AX163" s="189" t="s">
        <v>1427</v>
      </c>
      <c r="AY163" s="189" t="s">
        <v>1427</v>
      </c>
      <c r="AZ163" s="189" t="s">
        <v>1427</v>
      </c>
      <c r="BA163" s="192">
        <v>0</v>
      </c>
      <c r="BB163" s="192">
        <v>0</v>
      </c>
      <c r="BC163" s="192">
        <v>0</v>
      </c>
      <c r="BD163" s="192">
        <v>0</v>
      </c>
      <c r="BE163" s="192">
        <v>0</v>
      </c>
      <c r="BF163" s="192">
        <v>0</v>
      </c>
      <c r="BG163" s="189" t="s">
        <v>1427</v>
      </c>
      <c r="BH163" s="189" t="s">
        <v>1427</v>
      </c>
      <c r="BI163" s="189" t="s">
        <v>1427</v>
      </c>
      <c r="BJ163" s="189" t="s">
        <v>1490</v>
      </c>
      <c r="BK163" s="189" t="s">
        <v>1837</v>
      </c>
    </row>
    <row r="164" s="185" customFormat="1" ht="15" spans="1:63">
      <c r="A164" s="189">
        <v>160</v>
      </c>
      <c r="B164" s="189" t="s">
        <v>1425</v>
      </c>
      <c r="C164" s="189" t="s">
        <v>1426</v>
      </c>
      <c r="D164" s="189" t="s">
        <v>80</v>
      </c>
      <c r="E164" s="189" t="s">
        <v>1427</v>
      </c>
      <c r="F164" s="189" t="s">
        <v>135</v>
      </c>
      <c r="G164" s="189" t="s">
        <v>1795</v>
      </c>
      <c r="H164" s="189" t="s">
        <v>1796</v>
      </c>
      <c r="I164" s="189" t="s">
        <v>1838</v>
      </c>
      <c r="J164" s="189" t="s">
        <v>1839</v>
      </c>
      <c r="K164" s="189"/>
      <c r="L164" s="189"/>
      <c r="M164" s="189"/>
      <c r="N164" s="189"/>
      <c r="O164" s="189" t="s">
        <v>538</v>
      </c>
      <c r="P164" s="192">
        <v>190</v>
      </c>
      <c r="Q164" s="192">
        <v>0</v>
      </c>
      <c r="R164" s="192">
        <v>0</v>
      </c>
      <c r="S164" s="192">
        <v>0</v>
      </c>
      <c r="T164" s="192">
        <v>0</v>
      </c>
      <c r="U164" s="192">
        <v>0</v>
      </c>
      <c r="V164" s="192">
        <v>0</v>
      </c>
      <c r="W164" s="192">
        <v>0</v>
      </c>
      <c r="X164" s="192">
        <v>0</v>
      </c>
      <c r="Y164" s="192">
        <v>0</v>
      </c>
      <c r="Z164" s="189" t="s">
        <v>1448</v>
      </c>
      <c r="AA164" s="192">
        <v>2025</v>
      </c>
      <c r="AB164" s="189" t="s">
        <v>1433</v>
      </c>
      <c r="AC164" s="189" t="s">
        <v>1433</v>
      </c>
      <c r="AD164" s="189" t="s">
        <v>1433</v>
      </c>
      <c r="AE164" s="189" t="s">
        <v>1457</v>
      </c>
      <c r="AF164" s="189" t="s">
        <v>1427</v>
      </c>
      <c r="AG164" s="189" t="s">
        <v>498</v>
      </c>
      <c r="AH164" s="189" t="s">
        <v>1427</v>
      </c>
      <c r="AI164" s="189" t="s">
        <v>1427</v>
      </c>
      <c r="AJ164" s="189" t="s">
        <v>1427</v>
      </c>
      <c r="AK164" s="189" t="s">
        <v>1427</v>
      </c>
      <c r="AL164" s="189" t="s">
        <v>1427</v>
      </c>
      <c r="AM164" s="189" t="s">
        <v>1427</v>
      </c>
      <c r="AN164" s="189" t="s">
        <v>1427</v>
      </c>
      <c r="AO164" s="189" t="s">
        <v>1427</v>
      </c>
      <c r="AP164" s="189" t="s">
        <v>1427</v>
      </c>
      <c r="AQ164" s="189" t="s">
        <v>1427</v>
      </c>
      <c r="AR164" s="189" t="s">
        <v>1427</v>
      </c>
      <c r="AS164" s="189" t="s">
        <v>1427</v>
      </c>
      <c r="AT164" s="189" t="s">
        <v>1427</v>
      </c>
      <c r="AU164" s="189" t="s">
        <v>1427</v>
      </c>
      <c r="AV164" s="189" t="s">
        <v>1427</v>
      </c>
      <c r="AW164" s="189" t="s">
        <v>1427</v>
      </c>
      <c r="AX164" s="189" t="s">
        <v>1427</v>
      </c>
      <c r="AY164" s="189" t="s">
        <v>1427</v>
      </c>
      <c r="AZ164" s="189" t="s">
        <v>1427</v>
      </c>
      <c r="BA164" s="192">
        <v>0</v>
      </c>
      <c r="BB164" s="192">
        <v>0</v>
      </c>
      <c r="BC164" s="192">
        <v>0</v>
      </c>
      <c r="BD164" s="192">
        <v>0</v>
      </c>
      <c r="BE164" s="192">
        <v>0</v>
      </c>
      <c r="BF164" s="192">
        <v>0</v>
      </c>
      <c r="BG164" s="189" t="s">
        <v>1427</v>
      </c>
      <c r="BH164" s="189" t="s">
        <v>1427</v>
      </c>
      <c r="BI164" s="189" t="s">
        <v>1427</v>
      </c>
      <c r="BJ164" s="189" t="s">
        <v>1490</v>
      </c>
      <c r="BK164" s="189" t="s">
        <v>1840</v>
      </c>
    </row>
    <row r="165" s="185" customFormat="1" ht="15" spans="1:63">
      <c r="A165" s="189">
        <v>161</v>
      </c>
      <c r="B165" s="189" t="s">
        <v>1425</v>
      </c>
      <c r="C165" s="189" t="s">
        <v>1426</v>
      </c>
      <c r="D165" s="189" t="s">
        <v>80</v>
      </c>
      <c r="E165" s="189" t="s">
        <v>1427</v>
      </c>
      <c r="F165" s="189" t="s">
        <v>135</v>
      </c>
      <c r="G165" s="189" t="s">
        <v>1795</v>
      </c>
      <c r="H165" s="189" t="s">
        <v>1796</v>
      </c>
      <c r="I165" s="189" t="s">
        <v>1841</v>
      </c>
      <c r="J165" s="189" t="s">
        <v>1842</v>
      </c>
      <c r="K165" s="189"/>
      <c r="L165" s="189"/>
      <c r="M165" s="189"/>
      <c r="N165" s="189"/>
      <c r="O165" s="189" t="s">
        <v>506</v>
      </c>
      <c r="P165" s="192">
        <v>150</v>
      </c>
      <c r="Q165" s="192">
        <v>0</v>
      </c>
      <c r="R165" s="192">
        <v>0</v>
      </c>
      <c r="S165" s="192">
        <v>0</v>
      </c>
      <c r="T165" s="192">
        <v>0</v>
      </c>
      <c r="U165" s="192">
        <v>0</v>
      </c>
      <c r="V165" s="192">
        <v>0</v>
      </c>
      <c r="W165" s="192">
        <v>0</v>
      </c>
      <c r="X165" s="192">
        <v>0</v>
      </c>
      <c r="Y165" s="192">
        <v>0</v>
      </c>
      <c r="Z165" s="189" t="s">
        <v>1448</v>
      </c>
      <c r="AA165" s="192">
        <v>2025</v>
      </c>
      <c r="AB165" s="189" t="s">
        <v>1433</v>
      </c>
      <c r="AC165" s="189" t="s">
        <v>1433</v>
      </c>
      <c r="AD165" s="189" t="s">
        <v>1433</v>
      </c>
      <c r="AE165" s="189" t="s">
        <v>1457</v>
      </c>
      <c r="AF165" s="189" t="s">
        <v>1427</v>
      </c>
      <c r="AG165" s="189" t="s">
        <v>498</v>
      </c>
      <c r="AH165" s="189" t="s">
        <v>1427</v>
      </c>
      <c r="AI165" s="189" t="s">
        <v>1427</v>
      </c>
      <c r="AJ165" s="189" t="s">
        <v>1427</v>
      </c>
      <c r="AK165" s="189" t="s">
        <v>1427</v>
      </c>
      <c r="AL165" s="189" t="s">
        <v>1427</v>
      </c>
      <c r="AM165" s="189" t="s">
        <v>1427</v>
      </c>
      <c r="AN165" s="189" t="s">
        <v>1427</v>
      </c>
      <c r="AO165" s="189" t="s">
        <v>1427</v>
      </c>
      <c r="AP165" s="189" t="s">
        <v>1427</v>
      </c>
      <c r="AQ165" s="189" t="s">
        <v>1427</v>
      </c>
      <c r="AR165" s="189" t="s">
        <v>1427</v>
      </c>
      <c r="AS165" s="189" t="s">
        <v>1427</v>
      </c>
      <c r="AT165" s="189" t="s">
        <v>1427</v>
      </c>
      <c r="AU165" s="189" t="s">
        <v>1427</v>
      </c>
      <c r="AV165" s="189" t="s">
        <v>1427</v>
      </c>
      <c r="AW165" s="189" t="s">
        <v>1427</v>
      </c>
      <c r="AX165" s="189" t="s">
        <v>1427</v>
      </c>
      <c r="AY165" s="189" t="s">
        <v>1427</v>
      </c>
      <c r="AZ165" s="189" t="s">
        <v>1427</v>
      </c>
      <c r="BA165" s="192">
        <v>0</v>
      </c>
      <c r="BB165" s="192">
        <v>0</v>
      </c>
      <c r="BC165" s="192">
        <v>0</v>
      </c>
      <c r="BD165" s="192">
        <v>0</v>
      </c>
      <c r="BE165" s="192">
        <v>0</v>
      </c>
      <c r="BF165" s="192">
        <v>0</v>
      </c>
      <c r="BG165" s="189" t="s">
        <v>1427</v>
      </c>
      <c r="BH165" s="189" t="s">
        <v>1427</v>
      </c>
      <c r="BI165" s="189" t="s">
        <v>1427</v>
      </c>
      <c r="BJ165" s="189" t="s">
        <v>1490</v>
      </c>
      <c r="BK165" s="189" t="s">
        <v>1843</v>
      </c>
    </row>
    <row r="166" s="185" customFormat="1" ht="15" spans="1:63">
      <c r="A166" s="189">
        <v>162</v>
      </c>
      <c r="B166" s="189" t="s">
        <v>1425</v>
      </c>
      <c r="C166" s="189" t="s">
        <v>1426</v>
      </c>
      <c r="D166" s="189" t="s">
        <v>80</v>
      </c>
      <c r="E166" s="189" t="s">
        <v>1427</v>
      </c>
      <c r="F166" s="189" t="s">
        <v>135</v>
      </c>
      <c r="G166" s="189" t="s">
        <v>1795</v>
      </c>
      <c r="H166" s="189" t="s">
        <v>1796</v>
      </c>
      <c r="I166" s="189" t="s">
        <v>1844</v>
      </c>
      <c r="J166" s="189" t="s">
        <v>577</v>
      </c>
      <c r="K166" s="189"/>
      <c r="L166" s="189"/>
      <c r="M166" s="189"/>
      <c r="N166" s="189"/>
      <c r="O166" s="189" t="s">
        <v>549</v>
      </c>
      <c r="P166" s="192">
        <v>25</v>
      </c>
      <c r="Q166" s="192">
        <v>25</v>
      </c>
      <c r="R166" s="192">
        <v>25</v>
      </c>
      <c r="S166" s="192">
        <v>0</v>
      </c>
      <c r="T166" s="192">
        <v>25</v>
      </c>
      <c r="U166" s="192">
        <v>0</v>
      </c>
      <c r="V166" s="192">
        <v>25</v>
      </c>
      <c r="W166" s="192">
        <v>0</v>
      </c>
      <c r="X166" s="192">
        <v>0</v>
      </c>
      <c r="Y166" s="192">
        <v>0</v>
      </c>
      <c r="Z166" s="189" t="s">
        <v>1431</v>
      </c>
      <c r="AA166" s="192">
        <v>2025</v>
      </c>
      <c r="AB166" s="189" t="s">
        <v>1432</v>
      </c>
      <c r="AC166" s="189" t="s">
        <v>1433</v>
      </c>
      <c r="AD166" s="189" t="s">
        <v>1433</v>
      </c>
      <c r="AE166" s="189" t="s">
        <v>1434</v>
      </c>
      <c r="AF166" s="189" t="s">
        <v>1427</v>
      </c>
      <c r="AG166" s="189" t="s">
        <v>547</v>
      </c>
      <c r="AH166" s="189" t="s">
        <v>547</v>
      </c>
      <c r="AI166" s="189" t="s">
        <v>1427</v>
      </c>
      <c r="AJ166" s="192">
        <v>20250228</v>
      </c>
      <c r="AK166" s="192">
        <v>20250415</v>
      </c>
      <c r="AL166" s="192">
        <v>20251231</v>
      </c>
      <c r="AM166" s="192">
        <v>20250401</v>
      </c>
      <c r="AN166" s="189" t="s">
        <v>1427</v>
      </c>
      <c r="AO166" s="189" t="s">
        <v>1432</v>
      </c>
      <c r="AP166" s="189" t="s">
        <v>1433</v>
      </c>
      <c r="AQ166" s="189" t="s">
        <v>1427</v>
      </c>
      <c r="AR166" s="189" t="s">
        <v>1427</v>
      </c>
      <c r="AS166" s="189" t="s">
        <v>1427</v>
      </c>
      <c r="AT166" s="189" t="s">
        <v>1427</v>
      </c>
      <c r="AU166" s="189" t="s">
        <v>1427</v>
      </c>
      <c r="AV166" s="189" t="s">
        <v>1427</v>
      </c>
      <c r="AW166" s="189" t="s">
        <v>1427</v>
      </c>
      <c r="AX166" s="189">
        <v>7.4568</v>
      </c>
      <c r="AY166" s="189">
        <v>0</v>
      </c>
      <c r="AZ166" s="189">
        <v>7.4568</v>
      </c>
      <c r="BA166" s="192">
        <v>0</v>
      </c>
      <c r="BB166" s="192">
        <v>7.4568</v>
      </c>
      <c r="BC166" s="192">
        <v>0</v>
      </c>
      <c r="BD166" s="192">
        <v>0</v>
      </c>
      <c r="BE166" s="192">
        <v>0</v>
      </c>
      <c r="BF166" s="192">
        <v>25</v>
      </c>
      <c r="BG166" s="189">
        <v>17.5432</v>
      </c>
      <c r="BH166" s="189" t="s">
        <v>1427</v>
      </c>
      <c r="BI166" s="192">
        <v>156</v>
      </c>
      <c r="BJ166" s="189" t="s">
        <v>1490</v>
      </c>
      <c r="BK166" s="189" t="s">
        <v>1845</v>
      </c>
    </row>
    <row r="167" s="185" customFormat="1" ht="15" spans="1:63">
      <c r="A167" s="189">
        <v>163</v>
      </c>
      <c r="B167" s="189" t="s">
        <v>1425</v>
      </c>
      <c r="C167" s="189" t="s">
        <v>1426</v>
      </c>
      <c r="D167" s="189" t="s">
        <v>80</v>
      </c>
      <c r="E167" s="189" t="s">
        <v>1427</v>
      </c>
      <c r="F167" s="189" t="s">
        <v>135</v>
      </c>
      <c r="G167" s="189" t="s">
        <v>1795</v>
      </c>
      <c r="H167" s="189" t="s">
        <v>1796</v>
      </c>
      <c r="I167" s="189" t="s">
        <v>1846</v>
      </c>
      <c r="J167" s="189" t="s">
        <v>1847</v>
      </c>
      <c r="K167" s="189"/>
      <c r="L167" s="189"/>
      <c r="M167" s="189"/>
      <c r="N167" s="189"/>
      <c r="O167" s="189" t="s">
        <v>1571</v>
      </c>
      <c r="P167" s="192">
        <v>18</v>
      </c>
      <c r="Q167" s="192">
        <v>0</v>
      </c>
      <c r="R167" s="192">
        <v>0</v>
      </c>
      <c r="S167" s="192">
        <v>0</v>
      </c>
      <c r="T167" s="192">
        <v>0</v>
      </c>
      <c r="U167" s="192">
        <v>0</v>
      </c>
      <c r="V167" s="192">
        <v>0</v>
      </c>
      <c r="W167" s="192">
        <v>0</v>
      </c>
      <c r="X167" s="192">
        <v>0</v>
      </c>
      <c r="Y167" s="192">
        <v>0</v>
      </c>
      <c r="Z167" s="189" t="s">
        <v>1448</v>
      </c>
      <c r="AA167" s="192">
        <v>2025</v>
      </c>
      <c r="AB167" s="189" t="s">
        <v>1433</v>
      </c>
      <c r="AC167" s="189" t="s">
        <v>1433</v>
      </c>
      <c r="AD167" s="189" t="s">
        <v>1433</v>
      </c>
      <c r="AE167" s="189" t="s">
        <v>1434</v>
      </c>
      <c r="AF167" s="189" t="s">
        <v>1427</v>
      </c>
      <c r="AG167" s="189" t="s">
        <v>633</v>
      </c>
      <c r="AH167" s="189" t="s">
        <v>1427</v>
      </c>
      <c r="AI167" s="189" t="s">
        <v>1427</v>
      </c>
      <c r="AJ167" s="189" t="s">
        <v>1427</v>
      </c>
      <c r="AK167" s="189" t="s">
        <v>1427</v>
      </c>
      <c r="AL167" s="189" t="s">
        <v>1427</v>
      </c>
      <c r="AM167" s="189" t="s">
        <v>1427</v>
      </c>
      <c r="AN167" s="189" t="s">
        <v>1427</v>
      </c>
      <c r="AO167" s="189" t="s">
        <v>1427</v>
      </c>
      <c r="AP167" s="189" t="s">
        <v>1427</v>
      </c>
      <c r="AQ167" s="189" t="s">
        <v>1427</v>
      </c>
      <c r="AR167" s="189" t="s">
        <v>1427</v>
      </c>
      <c r="AS167" s="189" t="s">
        <v>1427</v>
      </c>
      <c r="AT167" s="189" t="s">
        <v>1427</v>
      </c>
      <c r="AU167" s="189" t="s">
        <v>1427</v>
      </c>
      <c r="AV167" s="189" t="s">
        <v>1427</v>
      </c>
      <c r="AW167" s="189" t="s">
        <v>1427</v>
      </c>
      <c r="AX167" s="189" t="s">
        <v>1427</v>
      </c>
      <c r="AY167" s="189" t="s">
        <v>1427</v>
      </c>
      <c r="AZ167" s="189" t="s">
        <v>1427</v>
      </c>
      <c r="BA167" s="192">
        <v>0</v>
      </c>
      <c r="BB167" s="192">
        <v>0</v>
      </c>
      <c r="BC167" s="192">
        <v>0</v>
      </c>
      <c r="BD167" s="192">
        <v>0</v>
      </c>
      <c r="BE167" s="192">
        <v>0</v>
      </c>
      <c r="BF167" s="192">
        <v>0</v>
      </c>
      <c r="BG167" s="189" t="s">
        <v>1427</v>
      </c>
      <c r="BH167" s="189" t="s">
        <v>1427</v>
      </c>
      <c r="BI167" s="189" t="s">
        <v>1427</v>
      </c>
      <c r="BJ167" s="189" t="s">
        <v>1490</v>
      </c>
      <c r="BK167" s="189" t="s">
        <v>1848</v>
      </c>
    </row>
    <row r="168" s="185" customFormat="1" ht="15" spans="1:63">
      <c r="A168" s="189">
        <v>164</v>
      </c>
      <c r="B168" s="189" t="s">
        <v>1425</v>
      </c>
      <c r="C168" s="189" t="s">
        <v>1426</v>
      </c>
      <c r="D168" s="189" t="s">
        <v>80</v>
      </c>
      <c r="E168" s="189" t="s">
        <v>1427</v>
      </c>
      <c r="F168" s="189" t="s">
        <v>135</v>
      </c>
      <c r="G168" s="189" t="s">
        <v>1795</v>
      </c>
      <c r="H168" s="189" t="s">
        <v>1796</v>
      </c>
      <c r="I168" s="189" t="s">
        <v>1849</v>
      </c>
      <c r="J168" s="189" t="s">
        <v>1850</v>
      </c>
      <c r="K168" s="189"/>
      <c r="L168" s="189"/>
      <c r="M168" s="189"/>
      <c r="N168" s="189"/>
      <c r="O168" s="189" t="s">
        <v>644</v>
      </c>
      <c r="P168" s="192">
        <v>60</v>
      </c>
      <c r="Q168" s="192">
        <v>0</v>
      </c>
      <c r="R168" s="192">
        <v>0</v>
      </c>
      <c r="S168" s="192">
        <v>0</v>
      </c>
      <c r="T168" s="192">
        <v>0</v>
      </c>
      <c r="U168" s="192">
        <v>0</v>
      </c>
      <c r="V168" s="192">
        <v>0</v>
      </c>
      <c r="W168" s="192">
        <v>0</v>
      </c>
      <c r="X168" s="192">
        <v>0</v>
      </c>
      <c r="Y168" s="192">
        <v>0</v>
      </c>
      <c r="Z168" s="189" t="s">
        <v>1448</v>
      </c>
      <c r="AA168" s="192">
        <v>2025</v>
      </c>
      <c r="AB168" s="189" t="s">
        <v>1433</v>
      </c>
      <c r="AC168" s="189" t="s">
        <v>1433</v>
      </c>
      <c r="AD168" s="189" t="s">
        <v>1433</v>
      </c>
      <c r="AE168" s="189" t="s">
        <v>1434</v>
      </c>
      <c r="AF168" s="189" t="s">
        <v>1427</v>
      </c>
      <c r="AG168" s="189" t="s">
        <v>633</v>
      </c>
      <c r="AH168" s="189" t="s">
        <v>1427</v>
      </c>
      <c r="AI168" s="189" t="s">
        <v>1427</v>
      </c>
      <c r="AJ168" s="189" t="s">
        <v>1427</v>
      </c>
      <c r="AK168" s="189" t="s">
        <v>1427</v>
      </c>
      <c r="AL168" s="189" t="s">
        <v>1427</v>
      </c>
      <c r="AM168" s="189" t="s">
        <v>1427</v>
      </c>
      <c r="AN168" s="189" t="s">
        <v>1427</v>
      </c>
      <c r="AO168" s="189" t="s">
        <v>1427</v>
      </c>
      <c r="AP168" s="189" t="s">
        <v>1427</v>
      </c>
      <c r="AQ168" s="189" t="s">
        <v>1427</v>
      </c>
      <c r="AR168" s="189" t="s">
        <v>1427</v>
      </c>
      <c r="AS168" s="189" t="s">
        <v>1427</v>
      </c>
      <c r="AT168" s="189" t="s">
        <v>1427</v>
      </c>
      <c r="AU168" s="189" t="s">
        <v>1427</v>
      </c>
      <c r="AV168" s="189" t="s">
        <v>1427</v>
      </c>
      <c r="AW168" s="189" t="s">
        <v>1427</v>
      </c>
      <c r="AX168" s="189" t="s">
        <v>1427</v>
      </c>
      <c r="AY168" s="189" t="s">
        <v>1427</v>
      </c>
      <c r="AZ168" s="189" t="s">
        <v>1427</v>
      </c>
      <c r="BA168" s="192">
        <v>0</v>
      </c>
      <c r="BB168" s="192">
        <v>0</v>
      </c>
      <c r="BC168" s="192">
        <v>0</v>
      </c>
      <c r="BD168" s="192">
        <v>0</v>
      </c>
      <c r="BE168" s="192">
        <v>0</v>
      </c>
      <c r="BF168" s="192">
        <v>0</v>
      </c>
      <c r="BG168" s="189" t="s">
        <v>1427</v>
      </c>
      <c r="BH168" s="189" t="s">
        <v>1427</v>
      </c>
      <c r="BI168" s="189" t="s">
        <v>1427</v>
      </c>
      <c r="BJ168" s="189" t="s">
        <v>1490</v>
      </c>
      <c r="BK168" s="189" t="s">
        <v>1851</v>
      </c>
    </row>
    <row r="169" s="185" customFormat="1" ht="15" spans="1:63">
      <c r="A169" s="189">
        <v>165</v>
      </c>
      <c r="B169" s="189" t="s">
        <v>1425</v>
      </c>
      <c r="C169" s="189" t="s">
        <v>1426</v>
      </c>
      <c r="D169" s="189" t="s">
        <v>80</v>
      </c>
      <c r="E169" s="189" t="s">
        <v>1427</v>
      </c>
      <c r="F169" s="189" t="s">
        <v>135</v>
      </c>
      <c r="G169" s="189" t="s">
        <v>1795</v>
      </c>
      <c r="H169" s="189" t="s">
        <v>1796</v>
      </c>
      <c r="I169" s="189" t="s">
        <v>1852</v>
      </c>
      <c r="J169" s="189" t="s">
        <v>1853</v>
      </c>
      <c r="K169" s="189"/>
      <c r="L169" s="189"/>
      <c r="M169" s="189"/>
      <c r="N169" s="189"/>
      <c r="O169" s="189" t="s">
        <v>1055</v>
      </c>
      <c r="P169" s="192">
        <v>6</v>
      </c>
      <c r="Q169" s="192">
        <v>0</v>
      </c>
      <c r="R169" s="192">
        <v>0</v>
      </c>
      <c r="S169" s="192">
        <v>0</v>
      </c>
      <c r="T169" s="192">
        <v>0</v>
      </c>
      <c r="U169" s="192">
        <v>0</v>
      </c>
      <c r="V169" s="192">
        <v>0</v>
      </c>
      <c r="W169" s="192">
        <v>0</v>
      </c>
      <c r="X169" s="192">
        <v>0</v>
      </c>
      <c r="Y169" s="192">
        <v>0</v>
      </c>
      <c r="Z169" s="189" t="s">
        <v>1448</v>
      </c>
      <c r="AA169" s="192">
        <v>2025</v>
      </c>
      <c r="AB169" s="189" t="s">
        <v>1433</v>
      </c>
      <c r="AC169" s="189" t="s">
        <v>1433</v>
      </c>
      <c r="AD169" s="189" t="s">
        <v>1433</v>
      </c>
      <c r="AE169" s="189" t="s">
        <v>1457</v>
      </c>
      <c r="AF169" s="189" t="s">
        <v>1427</v>
      </c>
      <c r="AG169" s="189" t="s">
        <v>680</v>
      </c>
      <c r="AH169" s="189" t="s">
        <v>1427</v>
      </c>
      <c r="AI169" s="189" t="s">
        <v>1427</v>
      </c>
      <c r="AJ169" s="189" t="s">
        <v>1427</v>
      </c>
      <c r="AK169" s="189" t="s">
        <v>1427</v>
      </c>
      <c r="AL169" s="189" t="s">
        <v>1427</v>
      </c>
      <c r="AM169" s="189" t="s">
        <v>1427</v>
      </c>
      <c r="AN169" s="189" t="s">
        <v>1427</v>
      </c>
      <c r="AO169" s="189" t="s">
        <v>1427</v>
      </c>
      <c r="AP169" s="189" t="s">
        <v>1427</v>
      </c>
      <c r="AQ169" s="189" t="s">
        <v>1427</v>
      </c>
      <c r="AR169" s="189" t="s">
        <v>1427</v>
      </c>
      <c r="AS169" s="189" t="s">
        <v>1427</v>
      </c>
      <c r="AT169" s="189" t="s">
        <v>1427</v>
      </c>
      <c r="AU169" s="189" t="s">
        <v>1427</v>
      </c>
      <c r="AV169" s="189" t="s">
        <v>1427</v>
      </c>
      <c r="AW169" s="189" t="s">
        <v>1427</v>
      </c>
      <c r="AX169" s="189" t="s">
        <v>1427</v>
      </c>
      <c r="AY169" s="189" t="s">
        <v>1427</v>
      </c>
      <c r="AZ169" s="189" t="s">
        <v>1427</v>
      </c>
      <c r="BA169" s="192">
        <v>0</v>
      </c>
      <c r="BB169" s="192">
        <v>0</v>
      </c>
      <c r="BC169" s="192">
        <v>0</v>
      </c>
      <c r="BD169" s="192">
        <v>0</v>
      </c>
      <c r="BE169" s="192">
        <v>0</v>
      </c>
      <c r="BF169" s="192">
        <v>0</v>
      </c>
      <c r="BG169" s="189" t="s">
        <v>1427</v>
      </c>
      <c r="BH169" s="189" t="s">
        <v>1427</v>
      </c>
      <c r="BI169" s="189" t="s">
        <v>1427</v>
      </c>
      <c r="BJ169" s="189" t="s">
        <v>1490</v>
      </c>
      <c r="BK169" s="189" t="s">
        <v>1854</v>
      </c>
    </row>
    <row r="170" s="185" customFormat="1" ht="15" spans="1:63">
      <c r="A170" s="189">
        <v>166</v>
      </c>
      <c r="B170" s="189" t="s">
        <v>1425</v>
      </c>
      <c r="C170" s="189" t="s">
        <v>1426</v>
      </c>
      <c r="D170" s="189" t="s">
        <v>80</v>
      </c>
      <c r="E170" s="189" t="s">
        <v>1427</v>
      </c>
      <c r="F170" s="189" t="s">
        <v>135</v>
      </c>
      <c r="G170" s="189" t="s">
        <v>1795</v>
      </c>
      <c r="H170" s="189" t="s">
        <v>1796</v>
      </c>
      <c r="I170" s="189" t="s">
        <v>1855</v>
      </c>
      <c r="J170" s="189" t="s">
        <v>1856</v>
      </c>
      <c r="K170" s="189"/>
      <c r="L170" s="189"/>
      <c r="M170" s="189"/>
      <c r="N170" s="189"/>
      <c r="O170" s="189" t="s">
        <v>306</v>
      </c>
      <c r="P170" s="192">
        <v>20</v>
      </c>
      <c r="Q170" s="192">
        <v>0</v>
      </c>
      <c r="R170" s="192">
        <v>0</v>
      </c>
      <c r="S170" s="192">
        <v>0</v>
      </c>
      <c r="T170" s="192">
        <v>0</v>
      </c>
      <c r="U170" s="192">
        <v>0</v>
      </c>
      <c r="V170" s="192">
        <v>0</v>
      </c>
      <c r="W170" s="192">
        <v>0</v>
      </c>
      <c r="X170" s="192">
        <v>0</v>
      </c>
      <c r="Y170" s="192">
        <v>0</v>
      </c>
      <c r="Z170" s="189" t="s">
        <v>1448</v>
      </c>
      <c r="AA170" s="192">
        <v>2025</v>
      </c>
      <c r="AB170" s="189" t="s">
        <v>1433</v>
      </c>
      <c r="AC170" s="189" t="s">
        <v>1433</v>
      </c>
      <c r="AD170" s="189" t="s">
        <v>1433</v>
      </c>
      <c r="AE170" s="189" t="s">
        <v>1457</v>
      </c>
      <c r="AF170" s="189" t="s">
        <v>1427</v>
      </c>
      <c r="AG170" s="189" t="s">
        <v>196</v>
      </c>
      <c r="AH170" s="189" t="s">
        <v>1427</v>
      </c>
      <c r="AI170" s="189" t="s">
        <v>1427</v>
      </c>
      <c r="AJ170" s="189" t="s">
        <v>1427</v>
      </c>
      <c r="AK170" s="189" t="s">
        <v>1427</v>
      </c>
      <c r="AL170" s="189" t="s">
        <v>1427</v>
      </c>
      <c r="AM170" s="189" t="s">
        <v>1427</v>
      </c>
      <c r="AN170" s="189" t="s">
        <v>1427</v>
      </c>
      <c r="AO170" s="189" t="s">
        <v>1427</v>
      </c>
      <c r="AP170" s="189" t="s">
        <v>1427</v>
      </c>
      <c r="AQ170" s="189" t="s">
        <v>1427</v>
      </c>
      <c r="AR170" s="189" t="s">
        <v>1427</v>
      </c>
      <c r="AS170" s="189" t="s">
        <v>1427</v>
      </c>
      <c r="AT170" s="189" t="s">
        <v>1427</v>
      </c>
      <c r="AU170" s="189" t="s">
        <v>1427</v>
      </c>
      <c r="AV170" s="189" t="s">
        <v>1427</v>
      </c>
      <c r="AW170" s="189" t="s">
        <v>1427</v>
      </c>
      <c r="AX170" s="189" t="s">
        <v>1427</v>
      </c>
      <c r="AY170" s="189" t="s">
        <v>1427</v>
      </c>
      <c r="AZ170" s="189" t="s">
        <v>1427</v>
      </c>
      <c r="BA170" s="192">
        <v>0</v>
      </c>
      <c r="BB170" s="192">
        <v>0</v>
      </c>
      <c r="BC170" s="192">
        <v>0</v>
      </c>
      <c r="BD170" s="192">
        <v>0</v>
      </c>
      <c r="BE170" s="192">
        <v>0</v>
      </c>
      <c r="BF170" s="192">
        <v>0</v>
      </c>
      <c r="BG170" s="189" t="s">
        <v>1427</v>
      </c>
      <c r="BH170" s="189" t="s">
        <v>1427</v>
      </c>
      <c r="BI170" s="189" t="s">
        <v>1427</v>
      </c>
      <c r="BJ170" s="189" t="s">
        <v>1490</v>
      </c>
      <c r="BK170" s="189" t="s">
        <v>1857</v>
      </c>
    </row>
    <row r="171" s="185" customFormat="1" ht="15" spans="1:63">
      <c r="A171" s="189">
        <v>167</v>
      </c>
      <c r="B171" s="189" t="s">
        <v>1425</v>
      </c>
      <c r="C171" s="189" t="s">
        <v>1426</v>
      </c>
      <c r="D171" s="189" t="s">
        <v>80</v>
      </c>
      <c r="E171" s="189" t="s">
        <v>1427</v>
      </c>
      <c r="F171" s="189" t="s">
        <v>135</v>
      </c>
      <c r="G171" s="189" t="s">
        <v>1795</v>
      </c>
      <c r="H171" s="189" t="s">
        <v>1796</v>
      </c>
      <c r="I171" s="189" t="s">
        <v>1858</v>
      </c>
      <c r="J171" s="189" t="s">
        <v>1859</v>
      </c>
      <c r="K171" s="189"/>
      <c r="L171" s="189"/>
      <c r="M171" s="189"/>
      <c r="N171" s="189"/>
      <c r="O171" s="189" t="s">
        <v>281</v>
      </c>
      <c r="P171" s="192">
        <v>300</v>
      </c>
      <c r="Q171" s="192">
        <v>0</v>
      </c>
      <c r="R171" s="192">
        <v>0</v>
      </c>
      <c r="S171" s="192">
        <v>0</v>
      </c>
      <c r="T171" s="192">
        <v>0</v>
      </c>
      <c r="U171" s="192">
        <v>0</v>
      </c>
      <c r="V171" s="192">
        <v>0</v>
      </c>
      <c r="W171" s="192">
        <v>0</v>
      </c>
      <c r="X171" s="192">
        <v>0</v>
      </c>
      <c r="Y171" s="192">
        <v>0</v>
      </c>
      <c r="Z171" s="189" t="s">
        <v>1448</v>
      </c>
      <c r="AA171" s="192">
        <v>2025</v>
      </c>
      <c r="AB171" s="189" t="s">
        <v>1433</v>
      </c>
      <c r="AC171" s="189" t="s">
        <v>1433</v>
      </c>
      <c r="AD171" s="189" t="s">
        <v>1433</v>
      </c>
      <c r="AE171" s="189" t="s">
        <v>1434</v>
      </c>
      <c r="AF171" s="189" t="s">
        <v>1427</v>
      </c>
      <c r="AG171" s="189" t="s">
        <v>782</v>
      </c>
      <c r="AH171" s="189" t="s">
        <v>1427</v>
      </c>
      <c r="AI171" s="189" t="s">
        <v>1427</v>
      </c>
      <c r="AJ171" s="189" t="s">
        <v>1427</v>
      </c>
      <c r="AK171" s="189" t="s">
        <v>1427</v>
      </c>
      <c r="AL171" s="189" t="s">
        <v>1427</v>
      </c>
      <c r="AM171" s="189" t="s">
        <v>1427</v>
      </c>
      <c r="AN171" s="189" t="s">
        <v>1427</v>
      </c>
      <c r="AO171" s="189" t="s">
        <v>1427</v>
      </c>
      <c r="AP171" s="189" t="s">
        <v>1427</v>
      </c>
      <c r="AQ171" s="189" t="s">
        <v>1427</v>
      </c>
      <c r="AR171" s="189" t="s">
        <v>1427</v>
      </c>
      <c r="AS171" s="189" t="s">
        <v>1427</v>
      </c>
      <c r="AT171" s="189" t="s">
        <v>1427</v>
      </c>
      <c r="AU171" s="189" t="s">
        <v>1427</v>
      </c>
      <c r="AV171" s="189" t="s">
        <v>1427</v>
      </c>
      <c r="AW171" s="189" t="s">
        <v>1427</v>
      </c>
      <c r="AX171" s="189" t="s">
        <v>1427</v>
      </c>
      <c r="AY171" s="189" t="s">
        <v>1427</v>
      </c>
      <c r="AZ171" s="189" t="s">
        <v>1427</v>
      </c>
      <c r="BA171" s="192">
        <v>0</v>
      </c>
      <c r="BB171" s="192">
        <v>0</v>
      </c>
      <c r="BC171" s="192">
        <v>0</v>
      </c>
      <c r="BD171" s="192">
        <v>0</v>
      </c>
      <c r="BE171" s="192">
        <v>0</v>
      </c>
      <c r="BF171" s="192">
        <v>0</v>
      </c>
      <c r="BG171" s="189" t="s">
        <v>1427</v>
      </c>
      <c r="BH171" s="189" t="s">
        <v>1427</v>
      </c>
      <c r="BI171" s="189" t="s">
        <v>1427</v>
      </c>
      <c r="BJ171" s="189" t="s">
        <v>1490</v>
      </c>
      <c r="BK171" s="189" t="s">
        <v>1860</v>
      </c>
    </row>
    <row r="172" s="185" customFormat="1" ht="15" spans="1:63">
      <c r="A172" s="189">
        <v>168</v>
      </c>
      <c r="B172" s="189" t="s">
        <v>1425</v>
      </c>
      <c r="C172" s="189" t="s">
        <v>1426</v>
      </c>
      <c r="D172" s="189" t="s">
        <v>80</v>
      </c>
      <c r="E172" s="189" t="s">
        <v>1427</v>
      </c>
      <c r="F172" s="189" t="s">
        <v>135</v>
      </c>
      <c r="G172" s="189" t="s">
        <v>1795</v>
      </c>
      <c r="H172" s="189" t="s">
        <v>1796</v>
      </c>
      <c r="I172" s="189" t="s">
        <v>1861</v>
      </c>
      <c r="J172" s="189" t="s">
        <v>221</v>
      </c>
      <c r="K172" s="189"/>
      <c r="L172" s="189"/>
      <c r="M172" s="189"/>
      <c r="N172" s="189"/>
      <c r="O172" s="189" t="s">
        <v>220</v>
      </c>
      <c r="P172" s="192">
        <v>57</v>
      </c>
      <c r="Q172" s="192">
        <v>57</v>
      </c>
      <c r="R172" s="192">
        <v>57</v>
      </c>
      <c r="S172" s="192">
        <v>0</v>
      </c>
      <c r="T172" s="192">
        <v>57</v>
      </c>
      <c r="U172" s="192">
        <v>0</v>
      </c>
      <c r="V172" s="192">
        <v>57</v>
      </c>
      <c r="W172" s="192">
        <v>0</v>
      </c>
      <c r="X172" s="192">
        <v>0</v>
      </c>
      <c r="Y172" s="192">
        <v>0</v>
      </c>
      <c r="Z172" s="189" t="s">
        <v>1431</v>
      </c>
      <c r="AA172" s="192">
        <v>2025</v>
      </c>
      <c r="AB172" s="189" t="s">
        <v>1432</v>
      </c>
      <c r="AC172" s="189" t="s">
        <v>1433</v>
      </c>
      <c r="AD172" s="189" t="s">
        <v>1433</v>
      </c>
      <c r="AE172" s="189" t="s">
        <v>1434</v>
      </c>
      <c r="AF172" s="189" t="s">
        <v>1427</v>
      </c>
      <c r="AG172" s="189" t="s">
        <v>680</v>
      </c>
      <c r="AH172" s="189" t="s">
        <v>196</v>
      </c>
      <c r="AI172" s="189" t="s">
        <v>1427</v>
      </c>
      <c r="AJ172" s="192">
        <v>20250228</v>
      </c>
      <c r="AK172" s="192">
        <v>20250401</v>
      </c>
      <c r="AL172" s="192">
        <v>20251231</v>
      </c>
      <c r="AM172" s="192">
        <v>20250401</v>
      </c>
      <c r="AN172" s="189" t="s">
        <v>1427</v>
      </c>
      <c r="AO172" s="189" t="s">
        <v>1432</v>
      </c>
      <c r="AP172" s="189" t="s">
        <v>1433</v>
      </c>
      <c r="AQ172" s="189" t="s">
        <v>1427</v>
      </c>
      <c r="AR172" s="189" t="s">
        <v>1427</v>
      </c>
      <c r="AS172" s="189" t="s">
        <v>1427</v>
      </c>
      <c r="AT172" s="189" t="s">
        <v>1427</v>
      </c>
      <c r="AU172" s="189" t="s">
        <v>1427</v>
      </c>
      <c r="AV172" s="189" t="s">
        <v>1427</v>
      </c>
      <c r="AW172" s="189" t="s">
        <v>1427</v>
      </c>
      <c r="AX172" s="189" t="s">
        <v>1427</v>
      </c>
      <c r="AY172" s="189" t="s">
        <v>1427</v>
      </c>
      <c r="AZ172" s="189" t="s">
        <v>1427</v>
      </c>
      <c r="BA172" s="192">
        <v>0</v>
      </c>
      <c r="BB172" s="192">
        <v>0</v>
      </c>
      <c r="BC172" s="192">
        <v>0</v>
      </c>
      <c r="BD172" s="192">
        <v>0</v>
      </c>
      <c r="BE172" s="192">
        <v>0</v>
      </c>
      <c r="BF172" s="192">
        <v>57</v>
      </c>
      <c r="BG172" s="189" t="s">
        <v>1427</v>
      </c>
      <c r="BH172" s="189" t="s">
        <v>1427</v>
      </c>
      <c r="BI172" s="192">
        <v>646</v>
      </c>
      <c r="BJ172" s="189" t="s">
        <v>1490</v>
      </c>
      <c r="BK172" s="189" t="s">
        <v>1862</v>
      </c>
    </row>
    <row r="173" s="185" customFormat="1" ht="15" spans="1:63">
      <c r="A173" s="189">
        <v>169</v>
      </c>
      <c r="B173" s="189" t="s">
        <v>1425</v>
      </c>
      <c r="C173" s="189" t="s">
        <v>1426</v>
      </c>
      <c r="D173" s="189" t="s">
        <v>80</v>
      </c>
      <c r="E173" s="189" t="s">
        <v>1427</v>
      </c>
      <c r="F173" s="189" t="s">
        <v>135</v>
      </c>
      <c r="G173" s="189" t="s">
        <v>1795</v>
      </c>
      <c r="H173" s="189" t="s">
        <v>1796</v>
      </c>
      <c r="I173" s="189" t="s">
        <v>1863</v>
      </c>
      <c r="J173" s="189" t="s">
        <v>239</v>
      </c>
      <c r="K173" s="189"/>
      <c r="L173" s="189"/>
      <c r="M173" s="189"/>
      <c r="N173" s="189"/>
      <c r="O173" s="189" t="s">
        <v>238</v>
      </c>
      <c r="P173" s="192">
        <v>14.9045</v>
      </c>
      <c r="Q173" s="192">
        <v>14.9045</v>
      </c>
      <c r="R173" s="192">
        <v>14.9045</v>
      </c>
      <c r="S173" s="192">
        <v>0</v>
      </c>
      <c r="T173" s="192">
        <v>14.9045</v>
      </c>
      <c r="U173" s="192">
        <v>0</v>
      </c>
      <c r="V173" s="192">
        <v>14.9045</v>
      </c>
      <c r="W173" s="192">
        <v>0</v>
      </c>
      <c r="X173" s="192">
        <v>0</v>
      </c>
      <c r="Y173" s="192">
        <v>0</v>
      </c>
      <c r="Z173" s="189" t="s">
        <v>1431</v>
      </c>
      <c r="AA173" s="192">
        <v>2025</v>
      </c>
      <c r="AB173" s="189" t="s">
        <v>1432</v>
      </c>
      <c r="AC173" s="189" t="s">
        <v>1433</v>
      </c>
      <c r="AD173" s="189" t="s">
        <v>1433</v>
      </c>
      <c r="AE173" s="189" t="s">
        <v>1434</v>
      </c>
      <c r="AF173" s="189" t="s">
        <v>1427</v>
      </c>
      <c r="AG173" s="189" t="s">
        <v>680</v>
      </c>
      <c r="AH173" s="189" t="s">
        <v>196</v>
      </c>
      <c r="AI173" s="189" t="s">
        <v>1427</v>
      </c>
      <c r="AJ173" s="192">
        <v>20250228</v>
      </c>
      <c r="AK173" s="192">
        <v>20250403</v>
      </c>
      <c r="AL173" s="192">
        <v>20251231</v>
      </c>
      <c r="AM173" s="192">
        <v>20250403</v>
      </c>
      <c r="AN173" s="189" t="s">
        <v>1427</v>
      </c>
      <c r="AO173" s="189" t="s">
        <v>1432</v>
      </c>
      <c r="AP173" s="189" t="s">
        <v>1433</v>
      </c>
      <c r="AQ173" s="189" t="s">
        <v>1427</v>
      </c>
      <c r="AR173" s="189" t="s">
        <v>1427</v>
      </c>
      <c r="AS173" s="189" t="s">
        <v>1427</v>
      </c>
      <c r="AT173" s="189" t="s">
        <v>1427</v>
      </c>
      <c r="AU173" s="189" t="s">
        <v>1427</v>
      </c>
      <c r="AV173" s="189" t="s">
        <v>1427</v>
      </c>
      <c r="AW173" s="189" t="s">
        <v>1427</v>
      </c>
      <c r="AX173" s="189" t="s">
        <v>1427</v>
      </c>
      <c r="AY173" s="189" t="s">
        <v>1427</v>
      </c>
      <c r="AZ173" s="189" t="s">
        <v>1427</v>
      </c>
      <c r="BA173" s="192">
        <v>0</v>
      </c>
      <c r="BB173" s="192">
        <v>0</v>
      </c>
      <c r="BC173" s="192">
        <v>0</v>
      </c>
      <c r="BD173" s="192">
        <v>0</v>
      </c>
      <c r="BE173" s="192">
        <v>0</v>
      </c>
      <c r="BF173" s="192">
        <v>14.9045</v>
      </c>
      <c r="BG173" s="189" t="s">
        <v>1427</v>
      </c>
      <c r="BH173" s="189" t="s">
        <v>1427</v>
      </c>
      <c r="BI173" s="192">
        <v>928</v>
      </c>
      <c r="BJ173" s="189" t="s">
        <v>1490</v>
      </c>
      <c r="BK173" s="189" t="s">
        <v>1864</v>
      </c>
    </row>
    <row r="174" s="185" customFormat="1" ht="15" spans="1:63">
      <c r="A174" s="189">
        <v>170</v>
      </c>
      <c r="B174" s="189" t="s">
        <v>1425</v>
      </c>
      <c r="C174" s="189" t="s">
        <v>1426</v>
      </c>
      <c r="D174" s="189" t="s">
        <v>80</v>
      </c>
      <c r="E174" s="189" t="s">
        <v>1427</v>
      </c>
      <c r="F174" s="189" t="s">
        <v>135</v>
      </c>
      <c r="G174" s="189" t="s">
        <v>1795</v>
      </c>
      <c r="H174" s="189" t="s">
        <v>1796</v>
      </c>
      <c r="I174" s="189" t="s">
        <v>1865</v>
      </c>
      <c r="J174" s="189" t="s">
        <v>245</v>
      </c>
      <c r="K174" s="189"/>
      <c r="L174" s="189"/>
      <c r="M174" s="189"/>
      <c r="N174" s="189"/>
      <c r="O174" s="189" t="s">
        <v>244</v>
      </c>
      <c r="P174" s="192">
        <v>80</v>
      </c>
      <c r="Q174" s="192">
        <v>24</v>
      </c>
      <c r="R174" s="192">
        <v>24</v>
      </c>
      <c r="S174" s="192">
        <v>0</v>
      </c>
      <c r="T174" s="192">
        <v>24</v>
      </c>
      <c r="U174" s="192">
        <v>0</v>
      </c>
      <c r="V174" s="192">
        <v>24</v>
      </c>
      <c r="W174" s="192">
        <v>0</v>
      </c>
      <c r="X174" s="192">
        <v>0</v>
      </c>
      <c r="Y174" s="192">
        <v>0</v>
      </c>
      <c r="Z174" s="189" t="s">
        <v>1471</v>
      </c>
      <c r="AA174" s="192">
        <v>2025</v>
      </c>
      <c r="AB174" s="189" t="s">
        <v>1432</v>
      </c>
      <c r="AC174" s="189" t="s">
        <v>1433</v>
      </c>
      <c r="AD174" s="189" t="s">
        <v>1433</v>
      </c>
      <c r="AE174" s="189" t="s">
        <v>1434</v>
      </c>
      <c r="AF174" s="189" t="s">
        <v>1427</v>
      </c>
      <c r="AG174" s="189" t="s">
        <v>680</v>
      </c>
      <c r="AH174" s="189" t="s">
        <v>196</v>
      </c>
      <c r="AI174" s="189" t="s">
        <v>1427</v>
      </c>
      <c r="AJ174" s="192">
        <v>20250228</v>
      </c>
      <c r="AK174" s="192">
        <v>20250415</v>
      </c>
      <c r="AL174" s="192">
        <v>20251231</v>
      </c>
      <c r="AM174" s="189" t="s">
        <v>1427</v>
      </c>
      <c r="AN174" s="189" t="s">
        <v>1427</v>
      </c>
      <c r="AO174" s="189" t="s">
        <v>1427</v>
      </c>
      <c r="AP174" s="189" t="s">
        <v>1427</v>
      </c>
      <c r="AQ174" s="189" t="s">
        <v>1427</v>
      </c>
      <c r="AR174" s="189" t="s">
        <v>1427</v>
      </c>
      <c r="AS174" s="189" t="s">
        <v>1427</v>
      </c>
      <c r="AT174" s="189" t="s">
        <v>1427</v>
      </c>
      <c r="AU174" s="189" t="s">
        <v>1427</v>
      </c>
      <c r="AV174" s="189" t="s">
        <v>1427</v>
      </c>
      <c r="AW174" s="189" t="s">
        <v>1427</v>
      </c>
      <c r="AX174" s="189" t="s">
        <v>1427</v>
      </c>
      <c r="AY174" s="189" t="s">
        <v>1427</v>
      </c>
      <c r="AZ174" s="189" t="s">
        <v>1427</v>
      </c>
      <c r="BA174" s="192">
        <v>0</v>
      </c>
      <c r="BB174" s="192">
        <v>0</v>
      </c>
      <c r="BC174" s="192">
        <v>0</v>
      </c>
      <c r="BD174" s="192">
        <v>0</v>
      </c>
      <c r="BE174" s="192">
        <v>0</v>
      </c>
      <c r="BF174" s="192">
        <v>24</v>
      </c>
      <c r="BG174" s="189" t="s">
        <v>1427</v>
      </c>
      <c r="BH174" s="189" t="s">
        <v>1427</v>
      </c>
      <c r="BI174" s="192">
        <v>1559</v>
      </c>
      <c r="BJ174" s="189" t="s">
        <v>1490</v>
      </c>
      <c r="BK174" s="189" t="s">
        <v>1866</v>
      </c>
    </row>
    <row r="175" s="185" customFormat="1" ht="15" spans="1:63">
      <c r="A175" s="189">
        <v>171</v>
      </c>
      <c r="B175" s="189" t="s">
        <v>1425</v>
      </c>
      <c r="C175" s="189" t="s">
        <v>1426</v>
      </c>
      <c r="D175" s="189" t="s">
        <v>80</v>
      </c>
      <c r="E175" s="189" t="s">
        <v>1427</v>
      </c>
      <c r="F175" s="189" t="s">
        <v>135</v>
      </c>
      <c r="G175" s="189" t="s">
        <v>1795</v>
      </c>
      <c r="H175" s="189" t="s">
        <v>1796</v>
      </c>
      <c r="I175" s="189" t="s">
        <v>1867</v>
      </c>
      <c r="J175" s="189" t="s">
        <v>250</v>
      </c>
      <c r="K175" s="189"/>
      <c r="L175" s="189"/>
      <c r="M175" s="189"/>
      <c r="N175" s="189"/>
      <c r="O175" s="189" t="s">
        <v>226</v>
      </c>
      <c r="P175" s="192">
        <v>43</v>
      </c>
      <c r="Q175" s="192">
        <v>43</v>
      </c>
      <c r="R175" s="192">
        <v>43</v>
      </c>
      <c r="S175" s="192">
        <v>0</v>
      </c>
      <c r="T175" s="192">
        <v>43</v>
      </c>
      <c r="U175" s="192">
        <v>43</v>
      </c>
      <c r="V175" s="192">
        <v>0</v>
      </c>
      <c r="W175" s="192">
        <v>0</v>
      </c>
      <c r="X175" s="192">
        <v>0</v>
      </c>
      <c r="Y175" s="192">
        <v>0</v>
      </c>
      <c r="Z175" s="189" t="s">
        <v>1471</v>
      </c>
      <c r="AA175" s="192">
        <v>2025</v>
      </c>
      <c r="AB175" s="189" t="s">
        <v>1432</v>
      </c>
      <c r="AC175" s="189" t="s">
        <v>1433</v>
      </c>
      <c r="AD175" s="189" t="s">
        <v>1433</v>
      </c>
      <c r="AE175" s="189" t="s">
        <v>1434</v>
      </c>
      <c r="AF175" s="189" t="s">
        <v>1427</v>
      </c>
      <c r="AG175" s="189" t="s">
        <v>680</v>
      </c>
      <c r="AH175" s="189" t="s">
        <v>196</v>
      </c>
      <c r="AI175" s="189" t="s">
        <v>1427</v>
      </c>
      <c r="AJ175" s="192">
        <v>20250228</v>
      </c>
      <c r="AK175" s="192">
        <v>20250415</v>
      </c>
      <c r="AL175" s="192">
        <v>20251231</v>
      </c>
      <c r="AM175" s="189" t="s">
        <v>1427</v>
      </c>
      <c r="AN175" s="189" t="s">
        <v>1427</v>
      </c>
      <c r="AO175" s="189" t="s">
        <v>1427</v>
      </c>
      <c r="AP175" s="189" t="s">
        <v>1427</v>
      </c>
      <c r="AQ175" s="189" t="s">
        <v>1427</v>
      </c>
      <c r="AR175" s="189" t="s">
        <v>1427</v>
      </c>
      <c r="AS175" s="189" t="s">
        <v>1427</v>
      </c>
      <c r="AT175" s="189" t="s">
        <v>1427</v>
      </c>
      <c r="AU175" s="189" t="s">
        <v>1427</v>
      </c>
      <c r="AV175" s="189" t="s">
        <v>1427</v>
      </c>
      <c r="AW175" s="189" t="s">
        <v>1427</v>
      </c>
      <c r="AX175" s="189" t="s">
        <v>1427</v>
      </c>
      <c r="AY175" s="189" t="s">
        <v>1427</v>
      </c>
      <c r="AZ175" s="189" t="s">
        <v>1427</v>
      </c>
      <c r="BA175" s="192">
        <v>0</v>
      </c>
      <c r="BB175" s="192">
        <v>0</v>
      </c>
      <c r="BC175" s="192">
        <v>0</v>
      </c>
      <c r="BD175" s="192">
        <v>0</v>
      </c>
      <c r="BE175" s="192">
        <v>0</v>
      </c>
      <c r="BF175" s="192">
        <v>43</v>
      </c>
      <c r="BG175" s="189" t="s">
        <v>1427</v>
      </c>
      <c r="BH175" s="189" t="s">
        <v>1427</v>
      </c>
      <c r="BI175" s="192">
        <v>1171</v>
      </c>
      <c r="BJ175" s="189" t="s">
        <v>1490</v>
      </c>
      <c r="BK175" s="189" t="s">
        <v>1868</v>
      </c>
    </row>
    <row r="176" s="185" customFormat="1" ht="15" spans="1:63">
      <c r="A176" s="189">
        <v>172</v>
      </c>
      <c r="B176" s="189" t="s">
        <v>1425</v>
      </c>
      <c r="C176" s="189" t="s">
        <v>1426</v>
      </c>
      <c r="D176" s="189" t="s">
        <v>80</v>
      </c>
      <c r="E176" s="189" t="s">
        <v>1427</v>
      </c>
      <c r="F176" s="189" t="s">
        <v>135</v>
      </c>
      <c r="G176" s="189" t="s">
        <v>1795</v>
      </c>
      <c r="H176" s="189" t="s">
        <v>1796</v>
      </c>
      <c r="I176" s="189" t="s">
        <v>1869</v>
      </c>
      <c r="J176" s="189" t="s">
        <v>255</v>
      </c>
      <c r="K176" s="189"/>
      <c r="L176" s="189"/>
      <c r="M176" s="189"/>
      <c r="N176" s="189"/>
      <c r="O176" s="189" t="s">
        <v>210</v>
      </c>
      <c r="P176" s="192">
        <v>11</v>
      </c>
      <c r="Q176" s="192">
        <v>11</v>
      </c>
      <c r="R176" s="192">
        <v>11</v>
      </c>
      <c r="S176" s="192">
        <v>0</v>
      </c>
      <c r="T176" s="192">
        <v>11</v>
      </c>
      <c r="U176" s="192">
        <v>0</v>
      </c>
      <c r="V176" s="192">
        <v>11</v>
      </c>
      <c r="W176" s="192">
        <v>0</v>
      </c>
      <c r="X176" s="192">
        <v>0</v>
      </c>
      <c r="Y176" s="192">
        <v>0</v>
      </c>
      <c r="Z176" s="189" t="s">
        <v>1431</v>
      </c>
      <c r="AA176" s="192">
        <v>2025</v>
      </c>
      <c r="AB176" s="189" t="s">
        <v>1432</v>
      </c>
      <c r="AC176" s="189" t="s">
        <v>1433</v>
      </c>
      <c r="AD176" s="189" t="s">
        <v>1433</v>
      </c>
      <c r="AE176" s="189" t="s">
        <v>1434</v>
      </c>
      <c r="AF176" s="189" t="s">
        <v>1427</v>
      </c>
      <c r="AG176" s="189" t="s">
        <v>680</v>
      </c>
      <c r="AH176" s="189" t="s">
        <v>196</v>
      </c>
      <c r="AI176" s="189" t="s">
        <v>1427</v>
      </c>
      <c r="AJ176" s="192">
        <v>20250228</v>
      </c>
      <c r="AK176" s="192">
        <v>20250403</v>
      </c>
      <c r="AL176" s="192">
        <v>20251231</v>
      </c>
      <c r="AM176" s="192">
        <v>20250403</v>
      </c>
      <c r="AN176" s="189" t="s">
        <v>1427</v>
      </c>
      <c r="AO176" s="189" t="s">
        <v>1432</v>
      </c>
      <c r="AP176" s="189" t="s">
        <v>1433</v>
      </c>
      <c r="AQ176" s="189" t="s">
        <v>1427</v>
      </c>
      <c r="AR176" s="189" t="s">
        <v>1427</v>
      </c>
      <c r="AS176" s="189" t="s">
        <v>1427</v>
      </c>
      <c r="AT176" s="189" t="s">
        <v>1427</v>
      </c>
      <c r="AU176" s="189" t="s">
        <v>1427</v>
      </c>
      <c r="AV176" s="189" t="s">
        <v>1427</v>
      </c>
      <c r="AW176" s="189" t="s">
        <v>1427</v>
      </c>
      <c r="AX176" s="189" t="s">
        <v>1427</v>
      </c>
      <c r="AY176" s="189" t="s">
        <v>1427</v>
      </c>
      <c r="AZ176" s="189" t="s">
        <v>1427</v>
      </c>
      <c r="BA176" s="192">
        <v>0</v>
      </c>
      <c r="BB176" s="192">
        <v>0</v>
      </c>
      <c r="BC176" s="192">
        <v>0</v>
      </c>
      <c r="BD176" s="192">
        <v>0</v>
      </c>
      <c r="BE176" s="192">
        <v>0</v>
      </c>
      <c r="BF176" s="192">
        <v>11</v>
      </c>
      <c r="BG176" s="189" t="s">
        <v>1427</v>
      </c>
      <c r="BH176" s="189" t="s">
        <v>1427</v>
      </c>
      <c r="BI176" s="192">
        <v>917</v>
      </c>
      <c r="BJ176" s="189" t="s">
        <v>1490</v>
      </c>
      <c r="BK176" s="189" t="s">
        <v>1870</v>
      </c>
    </row>
    <row r="177" s="185" customFormat="1" ht="15" spans="1:63">
      <c r="A177" s="189">
        <v>173</v>
      </c>
      <c r="B177" s="189" t="s">
        <v>1425</v>
      </c>
      <c r="C177" s="189" t="s">
        <v>1426</v>
      </c>
      <c r="D177" s="189" t="s">
        <v>80</v>
      </c>
      <c r="E177" s="189" t="s">
        <v>1427</v>
      </c>
      <c r="F177" s="189" t="s">
        <v>135</v>
      </c>
      <c r="G177" s="189" t="s">
        <v>1795</v>
      </c>
      <c r="H177" s="189" t="s">
        <v>1796</v>
      </c>
      <c r="I177" s="189" t="s">
        <v>1871</v>
      </c>
      <c r="J177" s="189" t="s">
        <v>261</v>
      </c>
      <c r="K177" s="189"/>
      <c r="L177" s="189"/>
      <c r="M177" s="189"/>
      <c r="N177" s="189"/>
      <c r="O177" s="189" t="s">
        <v>260</v>
      </c>
      <c r="P177" s="192">
        <v>30</v>
      </c>
      <c r="Q177" s="192">
        <v>30</v>
      </c>
      <c r="R177" s="192">
        <v>30</v>
      </c>
      <c r="S177" s="192">
        <v>0</v>
      </c>
      <c r="T177" s="192">
        <v>30</v>
      </c>
      <c r="U177" s="192">
        <v>30</v>
      </c>
      <c r="V177" s="192">
        <v>0</v>
      </c>
      <c r="W177" s="192">
        <v>0</v>
      </c>
      <c r="X177" s="192">
        <v>0</v>
      </c>
      <c r="Y177" s="192">
        <v>0</v>
      </c>
      <c r="Z177" s="189" t="s">
        <v>1471</v>
      </c>
      <c r="AA177" s="192">
        <v>2025</v>
      </c>
      <c r="AB177" s="189" t="s">
        <v>1432</v>
      </c>
      <c r="AC177" s="189" t="s">
        <v>1433</v>
      </c>
      <c r="AD177" s="189" t="s">
        <v>1433</v>
      </c>
      <c r="AE177" s="189" t="s">
        <v>1434</v>
      </c>
      <c r="AF177" s="189" t="s">
        <v>1427</v>
      </c>
      <c r="AG177" s="189" t="s">
        <v>680</v>
      </c>
      <c r="AH177" s="189" t="s">
        <v>196</v>
      </c>
      <c r="AI177" s="189" t="s">
        <v>1427</v>
      </c>
      <c r="AJ177" s="192">
        <v>20250228</v>
      </c>
      <c r="AK177" s="192">
        <v>20250415</v>
      </c>
      <c r="AL177" s="192">
        <v>20251231</v>
      </c>
      <c r="AM177" s="189" t="s">
        <v>1427</v>
      </c>
      <c r="AN177" s="189" t="s">
        <v>1427</v>
      </c>
      <c r="AO177" s="189" t="s">
        <v>1427</v>
      </c>
      <c r="AP177" s="189" t="s">
        <v>1427</v>
      </c>
      <c r="AQ177" s="189" t="s">
        <v>1427</v>
      </c>
      <c r="AR177" s="189" t="s">
        <v>1427</v>
      </c>
      <c r="AS177" s="189" t="s">
        <v>1427</v>
      </c>
      <c r="AT177" s="189" t="s">
        <v>1427</v>
      </c>
      <c r="AU177" s="189" t="s">
        <v>1427</v>
      </c>
      <c r="AV177" s="189" t="s">
        <v>1427</v>
      </c>
      <c r="AW177" s="189" t="s">
        <v>1427</v>
      </c>
      <c r="AX177" s="189" t="s">
        <v>1427</v>
      </c>
      <c r="AY177" s="189" t="s">
        <v>1427</v>
      </c>
      <c r="AZ177" s="189" t="s">
        <v>1427</v>
      </c>
      <c r="BA177" s="192">
        <v>0</v>
      </c>
      <c r="BB177" s="192">
        <v>0</v>
      </c>
      <c r="BC177" s="192">
        <v>0</v>
      </c>
      <c r="BD177" s="192">
        <v>0</v>
      </c>
      <c r="BE177" s="192">
        <v>0</v>
      </c>
      <c r="BF177" s="192">
        <v>30</v>
      </c>
      <c r="BG177" s="189" t="s">
        <v>1427</v>
      </c>
      <c r="BH177" s="189" t="s">
        <v>1427</v>
      </c>
      <c r="BI177" s="192">
        <v>202</v>
      </c>
      <c r="BJ177" s="189" t="s">
        <v>1490</v>
      </c>
      <c r="BK177" s="189" t="s">
        <v>1872</v>
      </c>
    </row>
    <row r="178" s="185" customFormat="1" ht="15" spans="1:63">
      <c r="A178" s="189">
        <v>174</v>
      </c>
      <c r="B178" s="189" t="s">
        <v>1425</v>
      </c>
      <c r="C178" s="189" t="s">
        <v>1426</v>
      </c>
      <c r="D178" s="189" t="s">
        <v>80</v>
      </c>
      <c r="E178" s="189" t="s">
        <v>1427</v>
      </c>
      <c r="F178" s="189" t="s">
        <v>135</v>
      </c>
      <c r="G178" s="189" t="s">
        <v>1795</v>
      </c>
      <c r="H178" s="189" t="s">
        <v>1796</v>
      </c>
      <c r="I178" s="189" t="s">
        <v>1873</v>
      </c>
      <c r="J178" s="189" t="s">
        <v>265</v>
      </c>
      <c r="K178" s="189"/>
      <c r="L178" s="189"/>
      <c r="M178" s="189"/>
      <c r="N178" s="189"/>
      <c r="O178" s="189" t="s">
        <v>204</v>
      </c>
      <c r="P178" s="192">
        <v>50</v>
      </c>
      <c r="Q178" s="192">
        <v>30</v>
      </c>
      <c r="R178" s="192">
        <v>30</v>
      </c>
      <c r="S178" s="192">
        <v>0</v>
      </c>
      <c r="T178" s="192">
        <v>30</v>
      </c>
      <c r="U178" s="192">
        <v>30</v>
      </c>
      <c r="V178" s="192">
        <v>0</v>
      </c>
      <c r="W178" s="192">
        <v>0</v>
      </c>
      <c r="X178" s="192">
        <v>0</v>
      </c>
      <c r="Y178" s="192">
        <v>0</v>
      </c>
      <c r="Z178" s="189" t="s">
        <v>1431</v>
      </c>
      <c r="AA178" s="192">
        <v>2025</v>
      </c>
      <c r="AB178" s="189" t="s">
        <v>1432</v>
      </c>
      <c r="AC178" s="189" t="s">
        <v>1433</v>
      </c>
      <c r="AD178" s="189" t="s">
        <v>1433</v>
      </c>
      <c r="AE178" s="189" t="s">
        <v>1434</v>
      </c>
      <c r="AF178" s="189" t="s">
        <v>1427</v>
      </c>
      <c r="AG178" s="189" t="s">
        <v>680</v>
      </c>
      <c r="AH178" s="189" t="s">
        <v>196</v>
      </c>
      <c r="AI178" s="189" t="s">
        <v>1427</v>
      </c>
      <c r="AJ178" s="192">
        <v>20250228</v>
      </c>
      <c r="AK178" s="192">
        <v>20250403</v>
      </c>
      <c r="AL178" s="192">
        <v>20251231</v>
      </c>
      <c r="AM178" s="192">
        <v>20250403</v>
      </c>
      <c r="AN178" s="189" t="s">
        <v>1427</v>
      </c>
      <c r="AO178" s="189" t="s">
        <v>1432</v>
      </c>
      <c r="AP178" s="189" t="s">
        <v>1433</v>
      </c>
      <c r="AQ178" s="189" t="s">
        <v>1427</v>
      </c>
      <c r="AR178" s="189" t="s">
        <v>1427</v>
      </c>
      <c r="AS178" s="189" t="s">
        <v>1427</v>
      </c>
      <c r="AT178" s="189" t="s">
        <v>1427</v>
      </c>
      <c r="AU178" s="189" t="s">
        <v>1427</v>
      </c>
      <c r="AV178" s="189" t="s">
        <v>1427</v>
      </c>
      <c r="AW178" s="189" t="s">
        <v>1427</v>
      </c>
      <c r="AX178" s="189" t="s">
        <v>1427</v>
      </c>
      <c r="AY178" s="189" t="s">
        <v>1427</v>
      </c>
      <c r="AZ178" s="189" t="s">
        <v>1427</v>
      </c>
      <c r="BA178" s="192">
        <v>0</v>
      </c>
      <c r="BB178" s="192">
        <v>0</v>
      </c>
      <c r="BC178" s="192">
        <v>0</v>
      </c>
      <c r="BD178" s="192">
        <v>0</v>
      </c>
      <c r="BE178" s="192">
        <v>0</v>
      </c>
      <c r="BF178" s="192">
        <v>30</v>
      </c>
      <c r="BG178" s="189" t="s">
        <v>1427</v>
      </c>
      <c r="BH178" s="189" t="s">
        <v>1427</v>
      </c>
      <c r="BI178" s="192">
        <v>570</v>
      </c>
      <c r="BJ178" s="189" t="s">
        <v>1490</v>
      </c>
      <c r="BK178" s="189" t="s">
        <v>1874</v>
      </c>
    </row>
    <row r="179" s="185" customFormat="1" ht="15" spans="1:63">
      <c r="A179" s="189">
        <v>175</v>
      </c>
      <c r="B179" s="189" t="s">
        <v>1425</v>
      </c>
      <c r="C179" s="189" t="s">
        <v>1426</v>
      </c>
      <c r="D179" s="189" t="s">
        <v>80</v>
      </c>
      <c r="E179" s="189" t="s">
        <v>1427</v>
      </c>
      <c r="F179" s="189" t="s">
        <v>135</v>
      </c>
      <c r="G179" s="189" t="s">
        <v>1795</v>
      </c>
      <c r="H179" s="189" t="s">
        <v>1796</v>
      </c>
      <c r="I179" s="189" t="s">
        <v>1875</v>
      </c>
      <c r="J179" s="189" t="s">
        <v>270</v>
      </c>
      <c r="K179" s="189"/>
      <c r="L179" s="189"/>
      <c r="M179" s="189"/>
      <c r="N179" s="189"/>
      <c r="O179" s="189" t="s">
        <v>204</v>
      </c>
      <c r="P179" s="192">
        <v>80</v>
      </c>
      <c r="Q179" s="192">
        <v>24</v>
      </c>
      <c r="R179" s="192">
        <v>24</v>
      </c>
      <c r="S179" s="192">
        <v>0</v>
      </c>
      <c r="T179" s="192">
        <v>24</v>
      </c>
      <c r="U179" s="192">
        <v>0</v>
      </c>
      <c r="V179" s="192">
        <v>24</v>
      </c>
      <c r="W179" s="192">
        <v>0</v>
      </c>
      <c r="X179" s="192">
        <v>0</v>
      </c>
      <c r="Y179" s="192">
        <v>0</v>
      </c>
      <c r="Z179" s="189" t="s">
        <v>1471</v>
      </c>
      <c r="AA179" s="192">
        <v>2025</v>
      </c>
      <c r="AB179" s="189" t="s">
        <v>1432</v>
      </c>
      <c r="AC179" s="189" t="s">
        <v>1433</v>
      </c>
      <c r="AD179" s="189" t="s">
        <v>1433</v>
      </c>
      <c r="AE179" s="189" t="s">
        <v>1434</v>
      </c>
      <c r="AF179" s="189" t="s">
        <v>1427</v>
      </c>
      <c r="AG179" s="189" t="s">
        <v>680</v>
      </c>
      <c r="AH179" s="189" t="s">
        <v>196</v>
      </c>
      <c r="AI179" s="189" t="s">
        <v>1427</v>
      </c>
      <c r="AJ179" s="192">
        <v>20250228</v>
      </c>
      <c r="AK179" s="192">
        <v>20250415</v>
      </c>
      <c r="AL179" s="192">
        <v>20251231</v>
      </c>
      <c r="AM179" s="189" t="s">
        <v>1427</v>
      </c>
      <c r="AN179" s="189" t="s">
        <v>1427</v>
      </c>
      <c r="AO179" s="189" t="s">
        <v>1427</v>
      </c>
      <c r="AP179" s="189" t="s">
        <v>1427</v>
      </c>
      <c r="AQ179" s="189" t="s">
        <v>1427</v>
      </c>
      <c r="AR179" s="189" t="s">
        <v>1427</v>
      </c>
      <c r="AS179" s="189" t="s">
        <v>1427</v>
      </c>
      <c r="AT179" s="189" t="s">
        <v>1427</v>
      </c>
      <c r="AU179" s="189" t="s">
        <v>1427</v>
      </c>
      <c r="AV179" s="189" t="s">
        <v>1427</v>
      </c>
      <c r="AW179" s="189" t="s">
        <v>1427</v>
      </c>
      <c r="AX179" s="189" t="s">
        <v>1427</v>
      </c>
      <c r="AY179" s="189" t="s">
        <v>1427</v>
      </c>
      <c r="AZ179" s="189" t="s">
        <v>1427</v>
      </c>
      <c r="BA179" s="192">
        <v>0</v>
      </c>
      <c r="BB179" s="192">
        <v>0</v>
      </c>
      <c r="BC179" s="192">
        <v>0</v>
      </c>
      <c r="BD179" s="192">
        <v>0</v>
      </c>
      <c r="BE179" s="192">
        <v>0</v>
      </c>
      <c r="BF179" s="192">
        <v>24</v>
      </c>
      <c r="BG179" s="189" t="s">
        <v>1427</v>
      </c>
      <c r="BH179" s="189" t="s">
        <v>1427</v>
      </c>
      <c r="BI179" s="192">
        <v>330</v>
      </c>
      <c r="BJ179" s="189" t="s">
        <v>1490</v>
      </c>
      <c r="BK179" s="189" t="s">
        <v>1876</v>
      </c>
    </row>
    <row r="180" s="185" customFormat="1" ht="15" spans="1:63">
      <c r="A180" s="189">
        <v>176</v>
      </c>
      <c r="B180" s="189" t="s">
        <v>1425</v>
      </c>
      <c r="C180" s="189" t="s">
        <v>1426</v>
      </c>
      <c r="D180" s="189" t="s">
        <v>80</v>
      </c>
      <c r="E180" s="189" t="s">
        <v>1427</v>
      </c>
      <c r="F180" s="189" t="s">
        <v>135</v>
      </c>
      <c r="G180" s="189" t="s">
        <v>1795</v>
      </c>
      <c r="H180" s="189" t="s">
        <v>1796</v>
      </c>
      <c r="I180" s="189" t="s">
        <v>1877</v>
      </c>
      <c r="J180" s="189" t="s">
        <v>275</v>
      </c>
      <c r="K180" s="189"/>
      <c r="L180" s="189"/>
      <c r="M180" s="189"/>
      <c r="N180" s="189"/>
      <c r="O180" s="189" t="s">
        <v>274</v>
      </c>
      <c r="P180" s="192">
        <v>28</v>
      </c>
      <c r="Q180" s="192">
        <v>28</v>
      </c>
      <c r="R180" s="192">
        <v>28</v>
      </c>
      <c r="S180" s="192">
        <v>0</v>
      </c>
      <c r="T180" s="192">
        <v>28</v>
      </c>
      <c r="U180" s="192">
        <v>0</v>
      </c>
      <c r="V180" s="192">
        <v>28</v>
      </c>
      <c r="W180" s="192">
        <v>0</v>
      </c>
      <c r="X180" s="192">
        <v>0</v>
      </c>
      <c r="Y180" s="192">
        <v>0</v>
      </c>
      <c r="Z180" s="189" t="s">
        <v>1431</v>
      </c>
      <c r="AA180" s="192">
        <v>2025</v>
      </c>
      <c r="AB180" s="189" t="s">
        <v>1432</v>
      </c>
      <c r="AC180" s="189" t="s">
        <v>1433</v>
      </c>
      <c r="AD180" s="189" t="s">
        <v>1433</v>
      </c>
      <c r="AE180" s="189" t="s">
        <v>1434</v>
      </c>
      <c r="AF180" s="189" t="s">
        <v>1427</v>
      </c>
      <c r="AG180" s="189" t="s">
        <v>680</v>
      </c>
      <c r="AH180" s="189" t="s">
        <v>196</v>
      </c>
      <c r="AI180" s="189" t="s">
        <v>1427</v>
      </c>
      <c r="AJ180" s="192">
        <v>20250228</v>
      </c>
      <c r="AK180" s="192">
        <v>20250403</v>
      </c>
      <c r="AL180" s="192">
        <v>20251231</v>
      </c>
      <c r="AM180" s="192">
        <v>20250403</v>
      </c>
      <c r="AN180" s="189" t="s">
        <v>1427</v>
      </c>
      <c r="AO180" s="189" t="s">
        <v>1432</v>
      </c>
      <c r="AP180" s="189" t="s">
        <v>1433</v>
      </c>
      <c r="AQ180" s="189" t="s">
        <v>1427</v>
      </c>
      <c r="AR180" s="189" t="s">
        <v>1427</v>
      </c>
      <c r="AS180" s="189" t="s">
        <v>1427</v>
      </c>
      <c r="AT180" s="189" t="s">
        <v>1427</v>
      </c>
      <c r="AU180" s="189" t="s">
        <v>1427</v>
      </c>
      <c r="AV180" s="189" t="s">
        <v>1427</v>
      </c>
      <c r="AW180" s="189" t="s">
        <v>1427</v>
      </c>
      <c r="AX180" s="189" t="s">
        <v>1427</v>
      </c>
      <c r="AY180" s="189" t="s">
        <v>1427</v>
      </c>
      <c r="AZ180" s="189" t="s">
        <v>1427</v>
      </c>
      <c r="BA180" s="192">
        <v>0</v>
      </c>
      <c r="BB180" s="192">
        <v>0</v>
      </c>
      <c r="BC180" s="192">
        <v>0</v>
      </c>
      <c r="BD180" s="192">
        <v>0</v>
      </c>
      <c r="BE180" s="192">
        <v>0</v>
      </c>
      <c r="BF180" s="192">
        <v>28</v>
      </c>
      <c r="BG180" s="189" t="s">
        <v>1427</v>
      </c>
      <c r="BH180" s="189" t="s">
        <v>1427</v>
      </c>
      <c r="BI180" s="192">
        <v>227</v>
      </c>
      <c r="BJ180" s="189" t="s">
        <v>1490</v>
      </c>
      <c r="BK180" s="189" t="s">
        <v>1878</v>
      </c>
    </row>
    <row r="181" s="185" customFormat="1" ht="15" spans="1:63">
      <c r="A181" s="189">
        <v>177</v>
      </c>
      <c r="B181" s="189" t="s">
        <v>1425</v>
      </c>
      <c r="C181" s="189" t="s">
        <v>1426</v>
      </c>
      <c r="D181" s="189" t="s">
        <v>80</v>
      </c>
      <c r="E181" s="189" t="s">
        <v>1427</v>
      </c>
      <c r="F181" s="189" t="s">
        <v>135</v>
      </c>
      <c r="G181" s="189" t="s">
        <v>1795</v>
      </c>
      <c r="H181" s="189" t="s">
        <v>1796</v>
      </c>
      <c r="I181" s="189" t="s">
        <v>1879</v>
      </c>
      <c r="J181" s="189" t="s">
        <v>346</v>
      </c>
      <c r="K181" s="189"/>
      <c r="L181" s="189"/>
      <c r="M181" s="189"/>
      <c r="N181" s="189"/>
      <c r="O181" s="189" t="s">
        <v>345</v>
      </c>
      <c r="P181" s="192">
        <v>11</v>
      </c>
      <c r="Q181" s="192">
        <v>11</v>
      </c>
      <c r="R181" s="192">
        <v>11</v>
      </c>
      <c r="S181" s="192">
        <v>0</v>
      </c>
      <c r="T181" s="192">
        <v>11</v>
      </c>
      <c r="U181" s="192">
        <v>11</v>
      </c>
      <c r="V181" s="192">
        <v>0</v>
      </c>
      <c r="W181" s="192">
        <v>0</v>
      </c>
      <c r="X181" s="192">
        <v>0</v>
      </c>
      <c r="Y181" s="192">
        <v>0</v>
      </c>
      <c r="Z181" s="189" t="s">
        <v>1471</v>
      </c>
      <c r="AA181" s="192">
        <v>2025</v>
      </c>
      <c r="AB181" s="189" t="s">
        <v>1432</v>
      </c>
      <c r="AC181" s="189" t="s">
        <v>1433</v>
      </c>
      <c r="AD181" s="189" t="s">
        <v>1433</v>
      </c>
      <c r="AE181" s="189" t="s">
        <v>1434</v>
      </c>
      <c r="AF181" s="189" t="s">
        <v>1427</v>
      </c>
      <c r="AG181" s="189" t="s">
        <v>680</v>
      </c>
      <c r="AH181" s="189" t="s">
        <v>323</v>
      </c>
      <c r="AI181" s="189" t="s">
        <v>1427</v>
      </c>
      <c r="AJ181" s="192">
        <v>20250228</v>
      </c>
      <c r="AK181" s="192">
        <v>20250415</v>
      </c>
      <c r="AL181" s="192">
        <v>20251231</v>
      </c>
      <c r="AM181" s="189" t="s">
        <v>1427</v>
      </c>
      <c r="AN181" s="189" t="s">
        <v>1427</v>
      </c>
      <c r="AO181" s="189" t="s">
        <v>1427</v>
      </c>
      <c r="AP181" s="189" t="s">
        <v>1427</v>
      </c>
      <c r="AQ181" s="189" t="s">
        <v>1427</v>
      </c>
      <c r="AR181" s="189" t="s">
        <v>1427</v>
      </c>
      <c r="AS181" s="189" t="s">
        <v>1427</v>
      </c>
      <c r="AT181" s="189" t="s">
        <v>1427</v>
      </c>
      <c r="AU181" s="189" t="s">
        <v>1427</v>
      </c>
      <c r="AV181" s="189" t="s">
        <v>1427</v>
      </c>
      <c r="AW181" s="189" t="s">
        <v>1427</v>
      </c>
      <c r="AX181" s="189" t="s">
        <v>1427</v>
      </c>
      <c r="AY181" s="189" t="s">
        <v>1427</v>
      </c>
      <c r="AZ181" s="189" t="s">
        <v>1427</v>
      </c>
      <c r="BA181" s="192">
        <v>0</v>
      </c>
      <c r="BB181" s="192">
        <v>0</v>
      </c>
      <c r="BC181" s="192">
        <v>0</v>
      </c>
      <c r="BD181" s="192">
        <v>0</v>
      </c>
      <c r="BE181" s="192">
        <v>0</v>
      </c>
      <c r="BF181" s="192">
        <v>11</v>
      </c>
      <c r="BG181" s="189" t="s">
        <v>1427</v>
      </c>
      <c r="BH181" s="189" t="s">
        <v>1427</v>
      </c>
      <c r="BI181" s="192">
        <v>967</v>
      </c>
      <c r="BJ181" s="189" t="s">
        <v>1490</v>
      </c>
      <c r="BK181" s="189" t="s">
        <v>1880</v>
      </c>
    </row>
    <row r="182" s="185" customFormat="1" ht="15" spans="1:63">
      <c r="A182" s="189">
        <v>178</v>
      </c>
      <c r="B182" s="189" t="s">
        <v>1425</v>
      </c>
      <c r="C182" s="189" t="s">
        <v>1426</v>
      </c>
      <c r="D182" s="189" t="s">
        <v>80</v>
      </c>
      <c r="E182" s="189" t="s">
        <v>1427</v>
      </c>
      <c r="F182" s="189" t="s">
        <v>135</v>
      </c>
      <c r="G182" s="189" t="s">
        <v>1795</v>
      </c>
      <c r="H182" s="189" t="s">
        <v>1796</v>
      </c>
      <c r="I182" s="189" t="s">
        <v>1881</v>
      </c>
      <c r="J182" s="189" t="s">
        <v>352</v>
      </c>
      <c r="K182" s="189"/>
      <c r="L182" s="189"/>
      <c r="M182" s="189"/>
      <c r="N182" s="189"/>
      <c r="O182" s="189" t="s">
        <v>351</v>
      </c>
      <c r="P182" s="192">
        <v>45</v>
      </c>
      <c r="Q182" s="192">
        <v>45</v>
      </c>
      <c r="R182" s="192">
        <v>45</v>
      </c>
      <c r="S182" s="192">
        <v>0</v>
      </c>
      <c r="T182" s="192">
        <v>45</v>
      </c>
      <c r="U182" s="192">
        <v>45</v>
      </c>
      <c r="V182" s="192">
        <v>0</v>
      </c>
      <c r="W182" s="192">
        <v>0</v>
      </c>
      <c r="X182" s="192">
        <v>0</v>
      </c>
      <c r="Y182" s="192">
        <v>0</v>
      </c>
      <c r="Z182" s="189" t="s">
        <v>1471</v>
      </c>
      <c r="AA182" s="192">
        <v>2025</v>
      </c>
      <c r="AB182" s="189" t="s">
        <v>1432</v>
      </c>
      <c r="AC182" s="189" t="s">
        <v>1433</v>
      </c>
      <c r="AD182" s="189" t="s">
        <v>1433</v>
      </c>
      <c r="AE182" s="189" t="s">
        <v>1434</v>
      </c>
      <c r="AF182" s="189" t="s">
        <v>1427</v>
      </c>
      <c r="AG182" s="189" t="s">
        <v>782</v>
      </c>
      <c r="AH182" s="189" t="s">
        <v>323</v>
      </c>
      <c r="AI182" s="189" t="s">
        <v>1427</v>
      </c>
      <c r="AJ182" s="192">
        <v>20250228</v>
      </c>
      <c r="AK182" s="192">
        <v>20250415</v>
      </c>
      <c r="AL182" s="192">
        <v>20251231</v>
      </c>
      <c r="AM182" s="189" t="s">
        <v>1427</v>
      </c>
      <c r="AN182" s="189" t="s">
        <v>1427</v>
      </c>
      <c r="AO182" s="189" t="s">
        <v>1427</v>
      </c>
      <c r="AP182" s="189" t="s">
        <v>1427</v>
      </c>
      <c r="AQ182" s="189" t="s">
        <v>1427</v>
      </c>
      <c r="AR182" s="189" t="s">
        <v>1427</v>
      </c>
      <c r="AS182" s="189" t="s">
        <v>1427</v>
      </c>
      <c r="AT182" s="189" t="s">
        <v>1427</v>
      </c>
      <c r="AU182" s="189" t="s">
        <v>1427</v>
      </c>
      <c r="AV182" s="189" t="s">
        <v>1427</v>
      </c>
      <c r="AW182" s="189" t="s">
        <v>1427</v>
      </c>
      <c r="AX182" s="189" t="s">
        <v>1427</v>
      </c>
      <c r="AY182" s="189" t="s">
        <v>1427</v>
      </c>
      <c r="AZ182" s="189" t="s">
        <v>1427</v>
      </c>
      <c r="BA182" s="192">
        <v>0</v>
      </c>
      <c r="BB182" s="192">
        <v>0</v>
      </c>
      <c r="BC182" s="192">
        <v>0</v>
      </c>
      <c r="BD182" s="192">
        <v>0</v>
      </c>
      <c r="BE182" s="192">
        <v>0</v>
      </c>
      <c r="BF182" s="192">
        <v>45</v>
      </c>
      <c r="BG182" s="189" t="s">
        <v>1427</v>
      </c>
      <c r="BH182" s="189" t="s">
        <v>1427</v>
      </c>
      <c r="BI182" s="192">
        <v>401</v>
      </c>
      <c r="BJ182" s="189" t="s">
        <v>1490</v>
      </c>
      <c r="BK182" s="189" t="s">
        <v>1882</v>
      </c>
    </row>
    <row r="183" s="185" customFormat="1" ht="15" spans="1:63">
      <c r="A183" s="189">
        <v>179</v>
      </c>
      <c r="B183" s="189" t="s">
        <v>1425</v>
      </c>
      <c r="C183" s="189" t="s">
        <v>1426</v>
      </c>
      <c r="D183" s="189" t="s">
        <v>80</v>
      </c>
      <c r="E183" s="189" t="s">
        <v>1427</v>
      </c>
      <c r="F183" s="189" t="s">
        <v>135</v>
      </c>
      <c r="G183" s="189" t="s">
        <v>1795</v>
      </c>
      <c r="H183" s="189" t="s">
        <v>1796</v>
      </c>
      <c r="I183" s="189" t="s">
        <v>1883</v>
      </c>
      <c r="J183" s="189" t="s">
        <v>523</v>
      </c>
      <c r="K183" s="189"/>
      <c r="L183" s="189"/>
      <c r="M183" s="189"/>
      <c r="N183" s="189"/>
      <c r="O183" s="189" t="s">
        <v>522</v>
      </c>
      <c r="P183" s="192">
        <v>200</v>
      </c>
      <c r="Q183" s="192">
        <v>100</v>
      </c>
      <c r="R183" s="192">
        <v>100</v>
      </c>
      <c r="S183" s="192">
        <v>0</v>
      </c>
      <c r="T183" s="192">
        <v>100</v>
      </c>
      <c r="U183" s="192">
        <v>100</v>
      </c>
      <c r="V183" s="192">
        <v>0</v>
      </c>
      <c r="W183" s="192">
        <v>0</v>
      </c>
      <c r="X183" s="192">
        <v>0</v>
      </c>
      <c r="Y183" s="192">
        <v>0</v>
      </c>
      <c r="Z183" s="189" t="s">
        <v>1471</v>
      </c>
      <c r="AA183" s="192">
        <v>2025</v>
      </c>
      <c r="AB183" s="189" t="s">
        <v>1432</v>
      </c>
      <c r="AC183" s="189" t="s">
        <v>1433</v>
      </c>
      <c r="AD183" s="189" t="s">
        <v>1433</v>
      </c>
      <c r="AE183" s="189" t="s">
        <v>1434</v>
      </c>
      <c r="AF183" s="189" t="s">
        <v>1427</v>
      </c>
      <c r="AG183" s="189" t="s">
        <v>498</v>
      </c>
      <c r="AH183" s="189" t="s">
        <v>498</v>
      </c>
      <c r="AI183" s="189" t="s">
        <v>1427</v>
      </c>
      <c r="AJ183" s="192">
        <v>20250228</v>
      </c>
      <c r="AK183" s="192">
        <v>20250415</v>
      </c>
      <c r="AL183" s="192">
        <v>20251231</v>
      </c>
      <c r="AM183" s="189" t="s">
        <v>1427</v>
      </c>
      <c r="AN183" s="189" t="s">
        <v>1427</v>
      </c>
      <c r="AO183" s="189" t="s">
        <v>1427</v>
      </c>
      <c r="AP183" s="189" t="s">
        <v>1427</v>
      </c>
      <c r="AQ183" s="189" t="s">
        <v>1427</v>
      </c>
      <c r="AR183" s="189" t="s">
        <v>1427</v>
      </c>
      <c r="AS183" s="189" t="s">
        <v>1427</v>
      </c>
      <c r="AT183" s="189" t="s">
        <v>1427</v>
      </c>
      <c r="AU183" s="189" t="s">
        <v>1427</v>
      </c>
      <c r="AV183" s="189" t="s">
        <v>1427</v>
      </c>
      <c r="AW183" s="189" t="s">
        <v>1427</v>
      </c>
      <c r="AX183" s="189" t="s">
        <v>1427</v>
      </c>
      <c r="AY183" s="189" t="s">
        <v>1427</v>
      </c>
      <c r="AZ183" s="189" t="s">
        <v>1427</v>
      </c>
      <c r="BA183" s="192">
        <v>0</v>
      </c>
      <c r="BB183" s="192">
        <v>0</v>
      </c>
      <c r="BC183" s="192">
        <v>0</v>
      </c>
      <c r="BD183" s="192">
        <v>0</v>
      </c>
      <c r="BE183" s="192">
        <v>0</v>
      </c>
      <c r="BF183" s="192">
        <v>100</v>
      </c>
      <c r="BG183" s="189" t="s">
        <v>1427</v>
      </c>
      <c r="BH183" s="189" t="s">
        <v>1427</v>
      </c>
      <c r="BI183" s="192">
        <v>3310</v>
      </c>
      <c r="BJ183" s="189" t="s">
        <v>1490</v>
      </c>
      <c r="BK183" s="189" t="s">
        <v>1884</v>
      </c>
    </row>
    <row r="184" s="185" customFormat="1" ht="15" spans="1:63">
      <c r="A184" s="189">
        <v>180</v>
      </c>
      <c r="B184" s="189" t="s">
        <v>1425</v>
      </c>
      <c r="C184" s="189" t="s">
        <v>1426</v>
      </c>
      <c r="D184" s="189" t="s">
        <v>80</v>
      </c>
      <c r="E184" s="189" t="s">
        <v>1427</v>
      </c>
      <c r="F184" s="189" t="s">
        <v>135</v>
      </c>
      <c r="G184" s="189" t="s">
        <v>1795</v>
      </c>
      <c r="H184" s="189" t="s">
        <v>1796</v>
      </c>
      <c r="I184" s="189" t="s">
        <v>1885</v>
      </c>
      <c r="J184" s="189" t="s">
        <v>227</v>
      </c>
      <c r="K184" s="189"/>
      <c r="L184" s="189"/>
      <c r="M184" s="189"/>
      <c r="N184" s="189"/>
      <c r="O184" s="189" t="s">
        <v>80</v>
      </c>
      <c r="P184" s="192">
        <v>29</v>
      </c>
      <c r="Q184" s="192">
        <v>29</v>
      </c>
      <c r="R184" s="192">
        <v>29</v>
      </c>
      <c r="S184" s="192">
        <v>0</v>
      </c>
      <c r="T184" s="192">
        <v>29</v>
      </c>
      <c r="U184" s="192">
        <v>0</v>
      </c>
      <c r="V184" s="192">
        <v>29</v>
      </c>
      <c r="W184" s="192">
        <v>0</v>
      </c>
      <c r="X184" s="192">
        <v>0</v>
      </c>
      <c r="Y184" s="192">
        <v>0</v>
      </c>
      <c r="Z184" s="189" t="s">
        <v>1431</v>
      </c>
      <c r="AA184" s="192">
        <v>2025</v>
      </c>
      <c r="AB184" s="189" t="s">
        <v>1432</v>
      </c>
      <c r="AC184" s="189" t="s">
        <v>1433</v>
      </c>
      <c r="AD184" s="189" t="s">
        <v>1433</v>
      </c>
      <c r="AE184" s="189" t="s">
        <v>1434</v>
      </c>
      <c r="AF184" s="189" t="s">
        <v>1427</v>
      </c>
      <c r="AG184" s="189" t="s">
        <v>196</v>
      </c>
      <c r="AH184" s="189" t="s">
        <v>196</v>
      </c>
      <c r="AI184" s="189" t="s">
        <v>1427</v>
      </c>
      <c r="AJ184" s="192">
        <v>20250228</v>
      </c>
      <c r="AK184" s="192">
        <v>20250403</v>
      </c>
      <c r="AL184" s="192">
        <v>20251231</v>
      </c>
      <c r="AM184" s="192">
        <v>20250403</v>
      </c>
      <c r="AN184" s="189" t="s">
        <v>1427</v>
      </c>
      <c r="AO184" s="189" t="s">
        <v>1432</v>
      </c>
      <c r="AP184" s="189" t="s">
        <v>1433</v>
      </c>
      <c r="AQ184" s="189" t="s">
        <v>1427</v>
      </c>
      <c r="AR184" s="189" t="s">
        <v>1427</v>
      </c>
      <c r="AS184" s="189" t="s">
        <v>1427</v>
      </c>
      <c r="AT184" s="189" t="s">
        <v>1427</v>
      </c>
      <c r="AU184" s="189" t="s">
        <v>1427</v>
      </c>
      <c r="AV184" s="189" t="s">
        <v>1427</v>
      </c>
      <c r="AW184" s="189" t="s">
        <v>1427</v>
      </c>
      <c r="AX184" s="189" t="s">
        <v>1427</v>
      </c>
      <c r="AY184" s="189" t="s">
        <v>1427</v>
      </c>
      <c r="AZ184" s="189" t="s">
        <v>1427</v>
      </c>
      <c r="BA184" s="192">
        <v>0</v>
      </c>
      <c r="BB184" s="192">
        <v>0</v>
      </c>
      <c r="BC184" s="192">
        <v>0</v>
      </c>
      <c r="BD184" s="192">
        <v>0</v>
      </c>
      <c r="BE184" s="192">
        <v>0</v>
      </c>
      <c r="BF184" s="192">
        <v>29</v>
      </c>
      <c r="BG184" s="189" t="s">
        <v>1427</v>
      </c>
      <c r="BH184" s="189" t="s">
        <v>1427</v>
      </c>
      <c r="BI184" s="192">
        <v>770</v>
      </c>
      <c r="BJ184" s="189" t="s">
        <v>1490</v>
      </c>
      <c r="BK184" s="189" t="s">
        <v>1886</v>
      </c>
    </row>
    <row r="185" s="185" customFormat="1" ht="15" spans="1:63">
      <c r="A185" s="189">
        <v>181</v>
      </c>
      <c r="B185" s="189" t="s">
        <v>1425</v>
      </c>
      <c r="C185" s="189" t="s">
        <v>1426</v>
      </c>
      <c r="D185" s="189" t="s">
        <v>80</v>
      </c>
      <c r="E185" s="189" t="s">
        <v>1427</v>
      </c>
      <c r="F185" s="189" t="s">
        <v>135</v>
      </c>
      <c r="G185" s="189" t="s">
        <v>1795</v>
      </c>
      <c r="H185" s="189" t="s">
        <v>1796</v>
      </c>
      <c r="I185" s="189" t="s">
        <v>1887</v>
      </c>
      <c r="J185" s="189" t="s">
        <v>233</v>
      </c>
      <c r="K185" s="189"/>
      <c r="L185" s="189"/>
      <c r="M185" s="189"/>
      <c r="N185" s="189"/>
      <c r="O185" s="189" t="s">
        <v>80</v>
      </c>
      <c r="P185" s="192">
        <v>20</v>
      </c>
      <c r="Q185" s="192">
        <v>20</v>
      </c>
      <c r="R185" s="192">
        <v>20</v>
      </c>
      <c r="S185" s="192">
        <v>0</v>
      </c>
      <c r="T185" s="192">
        <v>20</v>
      </c>
      <c r="U185" s="192">
        <v>0</v>
      </c>
      <c r="V185" s="192">
        <v>20</v>
      </c>
      <c r="W185" s="192">
        <v>0</v>
      </c>
      <c r="X185" s="192">
        <v>0</v>
      </c>
      <c r="Y185" s="192">
        <v>0</v>
      </c>
      <c r="Z185" s="189" t="s">
        <v>1431</v>
      </c>
      <c r="AA185" s="192">
        <v>2025</v>
      </c>
      <c r="AB185" s="189" t="s">
        <v>1432</v>
      </c>
      <c r="AC185" s="189" t="s">
        <v>1433</v>
      </c>
      <c r="AD185" s="189" t="s">
        <v>1433</v>
      </c>
      <c r="AE185" s="189" t="s">
        <v>1434</v>
      </c>
      <c r="AF185" s="189" t="s">
        <v>1427</v>
      </c>
      <c r="AG185" s="189" t="s">
        <v>196</v>
      </c>
      <c r="AH185" s="189" t="s">
        <v>196</v>
      </c>
      <c r="AI185" s="189" t="s">
        <v>1427</v>
      </c>
      <c r="AJ185" s="192">
        <v>20250228</v>
      </c>
      <c r="AK185" s="192">
        <v>20250403</v>
      </c>
      <c r="AL185" s="192">
        <v>20251231</v>
      </c>
      <c r="AM185" s="192">
        <v>20250403</v>
      </c>
      <c r="AN185" s="189" t="s">
        <v>1427</v>
      </c>
      <c r="AO185" s="189" t="s">
        <v>1432</v>
      </c>
      <c r="AP185" s="189" t="s">
        <v>1433</v>
      </c>
      <c r="AQ185" s="189" t="s">
        <v>1427</v>
      </c>
      <c r="AR185" s="189" t="s">
        <v>1427</v>
      </c>
      <c r="AS185" s="189" t="s">
        <v>1427</v>
      </c>
      <c r="AT185" s="189" t="s">
        <v>1427</v>
      </c>
      <c r="AU185" s="189" t="s">
        <v>1427</v>
      </c>
      <c r="AV185" s="189" t="s">
        <v>1427</v>
      </c>
      <c r="AW185" s="189" t="s">
        <v>1427</v>
      </c>
      <c r="AX185" s="189" t="s">
        <v>1427</v>
      </c>
      <c r="AY185" s="189" t="s">
        <v>1427</v>
      </c>
      <c r="AZ185" s="189" t="s">
        <v>1427</v>
      </c>
      <c r="BA185" s="192">
        <v>0</v>
      </c>
      <c r="BB185" s="192">
        <v>0</v>
      </c>
      <c r="BC185" s="192">
        <v>0</v>
      </c>
      <c r="BD185" s="192">
        <v>0</v>
      </c>
      <c r="BE185" s="192">
        <v>0</v>
      </c>
      <c r="BF185" s="192">
        <v>20</v>
      </c>
      <c r="BG185" s="189" t="s">
        <v>1427</v>
      </c>
      <c r="BH185" s="189" t="s">
        <v>1427</v>
      </c>
      <c r="BI185" s="192">
        <v>140</v>
      </c>
      <c r="BJ185" s="189" t="s">
        <v>1490</v>
      </c>
      <c r="BK185" s="189" t="s">
        <v>1888</v>
      </c>
    </row>
    <row r="186" s="185" customFormat="1" ht="15" spans="1:63">
      <c r="A186" s="189">
        <v>182</v>
      </c>
      <c r="B186" s="189" t="s">
        <v>1425</v>
      </c>
      <c r="C186" s="189" t="s">
        <v>1426</v>
      </c>
      <c r="D186" s="189" t="s">
        <v>80</v>
      </c>
      <c r="E186" s="189" t="s">
        <v>1427</v>
      </c>
      <c r="F186" s="189" t="s">
        <v>135</v>
      </c>
      <c r="G186" s="189" t="s">
        <v>1795</v>
      </c>
      <c r="H186" s="189" t="s">
        <v>1796</v>
      </c>
      <c r="I186" s="189" t="s">
        <v>1889</v>
      </c>
      <c r="J186" s="189" t="s">
        <v>718</v>
      </c>
      <c r="K186" s="189"/>
      <c r="L186" s="189"/>
      <c r="M186" s="189"/>
      <c r="N186" s="189"/>
      <c r="O186" s="189" t="s">
        <v>80</v>
      </c>
      <c r="P186" s="192">
        <v>29.7059</v>
      </c>
      <c r="Q186" s="192">
        <v>29.7059</v>
      </c>
      <c r="R186" s="192">
        <v>29.7059</v>
      </c>
      <c r="S186" s="192">
        <v>0</v>
      </c>
      <c r="T186" s="192">
        <v>29.7059</v>
      </c>
      <c r="U186" s="192">
        <v>0</v>
      </c>
      <c r="V186" s="192">
        <v>29.7059</v>
      </c>
      <c r="W186" s="192">
        <v>0</v>
      </c>
      <c r="X186" s="192">
        <v>0</v>
      </c>
      <c r="Y186" s="192">
        <v>0</v>
      </c>
      <c r="Z186" s="189" t="s">
        <v>1431</v>
      </c>
      <c r="AA186" s="192">
        <v>2025</v>
      </c>
      <c r="AB186" s="189" t="s">
        <v>1432</v>
      </c>
      <c r="AC186" s="189" t="s">
        <v>1433</v>
      </c>
      <c r="AD186" s="189" t="s">
        <v>1433</v>
      </c>
      <c r="AE186" s="189" t="s">
        <v>1434</v>
      </c>
      <c r="AF186" s="189" t="s">
        <v>1427</v>
      </c>
      <c r="AG186" s="189" t="s">
        <v>680</v>
      </c>
      <c r="AH186" s="189" t="s">
        <v>680</v>
      </c>
      <c r="AI186" s="189" t="s">
        <v>1427</v>
      </c>
      <c r="AJ186" s="192">
        <v>20250228</v>
      </c>
      <c r="AK186" s="192">
        <v>20250301</v>
      </c>
      <c r="AL186" s="192">
        <v>20251231</v>
      </c>
      <c r="AM186" s="192">
        <v>20250301</v>
      </c>
      <c r="AN186" s="189" t="s">
        <v>1427</v>
      </c>
      <c r="AO186" s="189" t="s">
        <v>1432</v>
      </c>
      <c r="AP186" s="189" t="s">
        <v>1433</v>
      </c>
      <c r="AQ186" s="189" t="s">
        <v>1427</v>
      </c>
      <c r="AR186" s="189" t="s">
        <v>1427</v>
      </c>
      <c r="AS186" s="189" t="s">
        <v>1427</v>
      </c>
      <c r="AT186" s="189" t="s">
        <v>1427</v>
      </c>
      <c r="AU186" s="189" t="s">
        <v>1427</v>
      </c>
      <c r="AV186" s="189" t="s">
        <v>1427</v>
      </c>
      <c r="AW186" s="189" t="s">
        <v>1427</v>
      </c>
      <c r="AX186" s="189" t="s">
        <v>1427</v>
      </c>
      <c r="AY186" s="189" t="s">
        <v>1427</v>
      </c>
      <c r="AZ186" s="189" t="s">
        <v>1427</v>
      </c>
      <c r="BA186" s="192">
        <v>0</v>
      </c>
      <c r="BB186" s="192">
        <v>0</v>
      </c>
      <c r="BC186" s="192">
        <v>0</v>
      </c>
      <c r="BD186" s="192">
        <v>0</v>
      </c>
      <c r="BE186" s="192">
        <v>0</v>
      </c>
      <c r="BF186" s="192">
        <v>29.7059</v>
      </c>
      <c r="BG186" s="189" t="s">
        <v>1427</v>
      </c>
      <c r="BH186" s="189" t="s">
        <v>1427</v>
      </c>
      <c r="BI186" s="192">
        <v>1126</v>
      </c>
      <c r="BJ186" s="189" t="s">
        <v>1490</v>
      </c>
      <c r="BK186" s="189" t="s">
        <v>1890</v>
      </c>
    </row>
    <row r="187" s="185" customFormat="1" ht="15" spans="1:63">
      <c r="A187" s="189">
        <v>183</v>
      </c>
      <c r="B187" s="189" t="s">
        <v>1425</v>
      </c>
      <c r="C187" s="189" t="s">
        <v>1426</v>
      </c>
      <c r="D187" s="189" t="s">
        <v>80</v>
      </c>
      <c r="E187" s="189" t="s">
        <v>1427</v>
      </c>
      <c r="F187" s="189" t="s">
        <v>135</v>
      </c>
      <c r="G187" s="189" t="s">
        <v>1795</v>
      </c>
      <c r="H187" s="189" t="s">
        <v>1796</v>
      </c>
      <c r="I187" s="189" t="s">
        <v>1891</v>
      </c>
      <c r="J187" s="189" t="s">
        <v>282</v>
      </c>
      <c r="K187" s="189"/>
      <c r="L187" s="189"/>
      <c r="M187" s="189"/>
      <c r="N187" s="189"/>
      <c r="O187" s="189" t="s">
        <v>80</v>
      </c>
      <c r="P187" s="192">
        <v>6.905983</v>
      </c>
      <c r="Q187" s="192">
        <v>6.905983</v>
      </c>
      <c r="R187" s="192">
        <v>6.905983</v>
      </c>
      <c r="S187" s="192">
        <v>0</v>
      </c>
      <c r="T187" s="192">
        <v>6.905983</v>
      </c>
      <c r="U187" s="192">
        <v>0</v>
      </c>
      <c r="V187" s="192">
        <v>6.905983</v>
      </c>
      <c r="W187" s="192">
        <v>0</v>
      </c>
      <c r="X187" s="192">
        <v>0</v>
      </c>
      <c r="Y187" s="192">
        <v>0</v>
      </c>
      <c r="Z187" s="189" t="s">
        <v>1431</v>
      </c>
      <c r="AA187" s="192">
        <v>2025</v>
      </c>
      <c r="AB187" s="189" t="s">
        <v>1432</v>
      </c>
      <c r="AC187" s="189" t="s">
        <v>1433</v>
      </c>
      <c r="AD187" s="189" t="s">
        <v>1433</v>
      </c>
      <c r="AE187" s="189" t="s">
        <v>1434</v>
      </c>
      <c r="AF187" s="189" t="s">
        <v>1427</v>
      </c>
      <c r="AG187" s="189" t="s">
        <v>196</v>
      </c>
      <c r="AH187" s="189" t="s">
        <v>196</v>
      </c>
      <c r="AI187" s="189" t="s">
        <v>1427</v>
      </c>
      <c r="AJ187" s="192">
        <v>20250228</v>
      </c>
      <c r="AK187" s="192">
        <v>20250301</v>
      </c>
      <c r="AL187" s="192">
        <v>20251231</v>
      </c>
      <c r="AM187" s="192">
        <v>20250301</v>
      </c>
      <c r="AN187" s="189" t="s">
        <v>1427</v>
      </c>
      <c r="AO187" s="189" t="s">
        <v>1432</v>
      </c>
      <c r="AP187" s="189" t="s">
        <v>1433</v>
      </c>
      <c r="AQ187" s="189" t="s">
        <v>1427</v>
      </c>
      <c r="AR187" s="189" t="s">
        <v>1427</v>
      </c>
      <c r="AS187" s="189" t="s">
        <v>1427</v>
      </c>
      <c r="AT187" s="189" t="s">
        <v>1427</v>
      </c>
      <c r="AU187" s="189" t="s">
        <v>1427</v>
      </c>
      <c r="AV187" s="189" t="s">
        <v>1427</v>
      </c>
      <c r="AW187" s="189" t="s">
        <v>1427</v>
      </c>
      <c r="AX187" s="189" t="s">
        <v>1427</v>
      </c>
      <c r="AY187" s="189" t="s">
        <v>1427</v>
      </c>
      <c r="AZ187" s="189" t="s">
        <v>1427</v>
      </c>
      <c r="BA187" s="192">
        <v>0</v>
      </c>
      <c r="BB187" s="192">
        <v>0</v>
      </c>
      <c r="BC187" s="192">
        <v>0</v>
      </c>
      <c r="BD187" s="192">
        <v>0</v>
      </c>
      <c r="BE187" s="192">
        <v>0</v>
      </c>
      <c r="BF187" s="192">
        <v>6.905983</v>
      </c>
      <c r="BG187" s="189" t="s">
        <v>1427</v>
      </c>
      <c r="BH187" s="189" t="s">
        <v>1427</v>
      </c>
      <c r="BI187" s="192">
        <v>632</v>
      </c>
      <c r="BJ187" s="189" t="s">
        <v>1490</v>
      </c>
      <c r="BK187" s="189" t="s">
        <v>1892</v>
      </c>
    </row>
    <row r="188" s="185" customFormat="1" ht="15" spans="1:63">
      <c r="A188" s="189">
        <v>184</v>
      </c>
      <c r="B188" s="189" t="s">
        <v>1425</v>
      </c>
      <c r="C188" s="189" t="s">
        <v>1426</v>
      </c>
      <c r="D188" s="189" t="s">
        <v>80</v>
      </c>
      <c r="E188" s="189" t="s">
        <v>1427</v>
      </c>
      <c r="F188" s="189" t="s">
        <v>135</v>
      </c>
      <c r="G188" s="189" t="s">
        <v>1795</v>
      </c>
      <c r="H188" s="189" t="s">
        <v>1796</v>
      </c>
      <c r="I188" s="189" t="s">
        <v>1893</v>
      </c>
      <c r="J188" s="189" t="s">
        <v>572</v>
      </c>
      <c r="K188" s="189"/>
      <c r="L188" s="189"/>
      <c r="M188" s="189"/>
      <c r="N188" s="189"/>
      <c r="O188" s="189" t="s">
        <v>571</v>
      </c>
      <c r="P188" s="192">
        <v>40</v>
      </c>
      <c r="Q188" s="192">
        <v>24</v>
      </c>
      <c r="R188" s="192">
        <v>24</v>
      </c>
      <c r="S188" s="192">
        <v>0</v>
      </c>
      <c r="T188" s="192">
        <v>24</v>
      </c>
      <c r="U188" s="192">
        <v>0</v>
      </c>
      <c r="V188" s="192">
        <v>24</v>
      </c>
      <c r="W188" s="192">
        <v>0</v>
      </c>
      <c r="X188" s="192">
        <v>0</v>
      </c>
      <c r="Y188" s="192">
        <v>0</v>
      </c>
      <c r="Z188" s="189" t="s">
        <v>1431</v>
      </c>
      <c r="AA188" s="192">
        <v>2025</v>
      </c>
      <c r="AB188" s="189" t="s">
        <v>1432</v>
      </c>
      <c r="AC188" s="189" t="s">
        <v>1433</v>
      </c>
      <c r="AD188" s="189" t="s">
        <v>1433</v>
      </c>
      <c r="AE188" s="189" t="s">
        <v>1434</v>
      </c>
      <c r="AF188" s="189" t="s">
        <v>1427</v>
      </c>
      <c r="AG188" s="189" t="s">
        <v>547</v>
      </c>
      <c r="AH188" s="189" t="s">
        <v>547</v>
      </c>
      <c r="AI188" s="189" t="s">
        <v>1427</v>
      </c>
      <c r="AJ188" s="192">
        <v>20250228</v>
      </c>
      <c r="AK188" s="192">
        <v>20250415</v>
      </c>
      <c r="AL188" s="192">
        <v>20251231</v>
      </c>
      <c r="AM188" s="192">
        <v>20250401</v>
      </c>
      <c r="AN188" s="189" t="s">
        <v>1427</v>
      </c>
      <c r="AO188" s="189" t="s">
        <v>1432</v>
      </c>
      <c r="AP188" s="189" t="s">
        <v>1433</v>
      </c>
      <c r="AQ188" s="189" t="s">
        <v>1427</v>
      </c>
      <c r="AR188" s="189" t="s">
        <v>1427</v>
      </c>
      <c r="AS188" s="189" t="s">
        <v>1427</v>
      </c>
      <c r="AT188" s="189" t="s">
        <v>1427</v>
      </c>
      <c r="AU188" s="189" t="s">
        <v>1427</v>
      </c>
      <c r="AV188" s="189" t="s">
        <v>1427</v>
      </c>
      <c r="AW188" s="189" t="s">
        <v>1427</v>
      </c>
      <c r="AX188" s="192">
        <v>11.9631</v>
      </c>
      <c r="AY188" s="192">
        <v>0</v>
      </c>
      <c r="AZ188" s="192">
        <v>11.9631</v>
      </c>
      <c r="BA188" s="192">
        <v>0</v>
      </c>
      <c r="BB188" s="192">
        <v>11.9631</v>
      </c>
      <c r="BC188" s="192">
        <v>0</v>
      </c>
      <c r="BD188" s="192">
        <v>0</v>
      </c>
      <c r="BE188" s="192">
        <v>0</v>
      </c>
      <c r="BF188" s="192">
        <v>24</v>
      </c>
      <c r="BG188" s="192">
        <v>12.0369</v>
      </c>
      <c r="BH188" s="189" t="s">
        <v>1427</v>
      </c>
      <c r="BI188" s="192">
        <v>166</v>
      </c>
      <c r="BJ188" s="189" t="s">
        <v>1490</v>
      </c>
      <c r="BK188" s="189" t="s">
        <v>1894</v>
      </c>
    </row>
    <row r="189" s="185" customFormat="1" ht="15" spans="1:63">
      <c r="A189" s="189">
        <v>185</v>
      </c>
      <c r="B189" s="189" t="s">
        <v>1425</v>
      </c>
      <c r="C189" s="189" t="s">
        <v>1426</v>
      </c>
      <c r="D189" s="189" t="s">
        <v>80</v>
      </c>
      <c r="E189" s="189" t="s">
        <v>1427</v>
      </c>
      <c r="F189" s="189" t="s">
        <v>135</v>
      </c>
      <c r="G189" s="189" t="s">
        <v>1795</v>
      </c>
      <c r="H189" s="189" t="s">
        <v>1796</v>
      </c>
      <c r="I189" s="189" t="s">
        <v>1895</v>
      </c>
      <c r="J189" s="189" t="s">
        <v>583</v>
      </c>
      <c r="K189" s="189"/>
      <c r="L189" s="189"/>
      <c r="M189" s="189"/>
      <c r="N189" s="189"/>
      <c r="O189" s="189" t="s">
        <v>582</v>
      </c>
      <c r="P189" s="192">
        <v>25</v>
      </c>
      <c r="Q189" s="192">
        <v>25</v>
      </c>
      <c r="R189" s="192">
        <v>25</v>
      </c>
      <c r="S189" s="192">
        <v>0</v>
      </c>
      <c r="T189" s="192">
        <v>25</v>
      </c>
      <c r="U189" s="192">
        <v>0</v>
      </c>
      <c r="V189" s="192">
        <v>25</v>
      </c>
      <c r="W189" s="192">
        <v>0</v>
      </c>
      <c r="X189" s="192">
        <v>0</v>
      </c>
      <c r="Y189" s="192">
        <v>0</v>
      </c>
      <c r="Z189" s="189" t="s">
        <v>1431</v>
      </c>
      <c r="AA189" s="192">
        <v>2025</v>
      </c>
      <c r="AB189" s="189" t="s">
        <v>1432</v>
      </c>
      <c r="AC189" s="189" t="s">
        <v>1433</v>
      </c>
      <c r="AD189" s="189" t="s">
        <v>1433</v>
      </c>
      <c r="AE189" s="189" t="s">
        <v>1434</v>
      </c>
      <c r="AF189" s="189" t="s">
        <v>1427</v>
      </c>
      <c r="AG189" s="189" t="s">
        <v>547</v>
      </c>
      <c r="AH189" s="189" t="s">
        <v>547</v>
      </c>
      <c r="AI189" s="189" t="s">
        <v>1427</v>
      </c>
      <c r="AJ189" s="192">
        <v>20250228</v>
      </c>
      <c r="AK189" s="192">
        <v>20250415</v>
      </c>
      <c r="AL189" s="192">
        <v>20251231</v>
      </c>
      <c r="AM189" s="189">
        <v>20250414</v>
      </c>
      <c r="AN189" s="189">
        <v>0</v>
      </c>
      <c r="AO189" s="189" t="s">
        <v>1432</v>
      </c>
      <c r="AP189" s="189" t="s">
        <v>1433</v>
      </c>
      <c r="AQ189" s="189" t="s">
        <v>1427</v>
      </c>
      <c r="AR189" s="189" t="s">
        <v>1427</v>
      </c>
      <c r="AS189" s="189" t="s">
        <v>1427</v>
      </c>
      <c r="AT189" s="189" t="s">
        <v>1427</v>
      </c>
      <c r="AU189" s="189" t="s">
        <v>1427</v>
      </c>
      <c r="AV189" s="189" t="s">
        <v>1427</v>
      </c>
      <c r="AW189" s="189" t="s">
        <v>1427</v>
      </c>
      <c r="AX189" s="189">
        <v>7.461</v>
      </c>
      <c r="AY189" s="189">
        <v>0</v>
      </c>
      <c r="AZ189" s="189">
        <v>7.461</v>
      </c>
      <c r="BA189" s="192">
        <v>0</v>
      </c>
      <c r="BB189" s="192">
        <v>7.461</v>
      </c>
      <c r="BC189" s="192">
        <v>0</v>
      </c>
      <c r="BD189" s="192">
        <v>0</v>
      </c>
      <c r="BE189" s="192">
        <v>0</v>
      </c>
      <c r="BF189" s="192">
        <v>25</v>
      </c>
      <c r="BG189" s="189">
        <v>17.539</v>
      </c>
      <c r="BH189" s="189" t="s">
        <v>1427</v>
      </c>
      <c r="BI189" s="192">
        <v>142</v>
      </c>
      <c r="BJ189" s="189" t="s">
        <v>1490</v>
      </c>
      <c r="BK189" s="189" t="s">
        <v>1896</v>
      </c>
    </row>
    <row r="190" s="185" customFormat="1" ht="15" spans="1:63">
      <c r="A190" s="189">
        <v>186</v>
      </c>
      <c r="B190" s="189" t="s">
        <v>1425</v>
      </c>
      <c r="C190" s="189" t="s">
        <v>1426</v>
      </c>
      <c r="D190" s="189" t="s">
        <v>80</v>
      </c>
      <c r="E190" s="189" t="s">
        <v>1427</v>
      </c>
      <c r="F190" s="189" t="s">
        <v>135</v>
      </c>
      <c r="G190" s="189" t="s">
        <v>1795</v>
      </c>
      <c r="H190" s="189" t="s">
        <v>1796</v>
      </c>
      <c r="I190" s="189" t="s">
        <v>1897</v>
      </c>
      <c r="J190" s="189" t="s">
        <v>1024</v>
      </c>
      <c r="K190" s="189"/>
      <c r="L190" s="189"/>
      <c r="M190" s="189"/>
      <c r="N190" s="189"/>
      <c r="O190" s="189" t="s">
        <v>600</v>
      </c>
      <c r="P190" s="192">
        <v>1.1</v>
      </c>
      <c r="Q190" s="192">
        <v>1.1</v>
      </c>
      <c r="R190" s="192">
        <v>1.1</v>
      </c>
      <c r="S190" s="192">
        <v>0</v>
      </c>
      <c r="T190" s="192">
        <v>1.1</v>
      </c>
      <c r="U190" s="192">
        <v>0</v>
      </c>
      <c r="V190" s="192">
        <v>1.1</v>
      </c>
      <c r="W190" s="192">
        <v>0</v>
      </c>
      <c r="X190" s="192">
        <v>0</v>
      </c>
      <c r="Y190" s="192">
        <v>0</v>
      </c>
      <c r="Z190" s="189" t="s">
        <v>1431</v>
      </c>
      <c r="AA190" s="192">
        <v>2025</v>
      </c>
      <c r="AB190" s="189" t="s">
        <v>1432</v>
      </c>
      <c r="AC190" s="189" t="s">
        <v>1433</v>
      </c>
      <c r="AD190" s="189" t="s">
        <v>1433</v>
      </c>
      <c r="AE190" s="189" t="s">
        <v>1434</v>
      </c>
      <c r="AF190" s="189" t="s">
        <v>1427</v>
      </c>
      <c r="AG190" s="189" t="s">
        <v>782</v>
      </c>
      <c r="AH190" s="189" t="s">
        <v>782</v>
      </c>
      <c r="AI190" s="189" t="s">
        <v>1427</v>
      </c>
      <c r="AJ190" s="192">
        <v>20250228</v>
      </c>
      <c r="AK190" s="192">
        <v>20250301</v>
      </c>
      <c r="AL190" s="192">
        <v>20251231</v>
      </c>
      <c r="AM190" s="192">
        <v>20250301</v>
      </c>
      <c r="AN190" s="189" t="s">
        <v>1427</v>
      </c>
      <c r="AO190" s="189" t="s">
        <v>1432</v>
      </c>
      <c r="AP190" s="189" t="s">
        <v>1433</v>
      </c>
      <c r="AQ190" s="189" t="s">
        <v>1427</v>
      </c>
      <c r="AR190" s="189" t="s">
        <v>1427</v>
      </c>
      <c r="AS190" s="189" t="s">
        <v>1427</v>
      </c>
      <c r="AT190" s="189" t="s">
        <v>1427</v>
      </c>
      <c r="AU190" s="189" t="s">
        <v>1427</v>
      </c>
      <c r="AV190" s="189" t="s">
        <v>1427</v>
      </c>
      <c r="AW190" s="189" t="s">
        <v>1427</v>
      </c>
      <c r="AX190" s="192">
        <v>1.1</v>
      </c>
      <c r="AY190" s="192">
        <v>0</v>
      </c>
      <c r="AZ190" s="192">
        <v>1.1</v>
      </c>
      <c r="BA190" s="192">
        <v>0</v>
      </c>
      <c r="BB190" s="192">
        <v>1.1</v>
      </c>
      <c r="BC190" s="192">
        <v>0</v>
      </c>
      <c r="BD190" s="192">
        <v>0</v>
      </c>
      <c r="BE190" s="192">
        <v>0</v>
      </c>
      <c r="BF190" s="192">
        <v>1.1</v>
      </c>
      <c r="BG190" s="192">
        <v>0</v>
      </c>
      <c r="BH190" s="189" t="s">
        <v>1427</v>
      </c>
      <c r="BI190" s="192">
        <v>1074</v>
      </c>
      <c r="BJ190" s="189" t="s">
        <v>1490</v>
      </c>
      <c r="BK190" s="189" t="s">
        <v>1898</v>
      </c>
    </row>
    <row r="191" s="185" customFormat="1" ht="15" spans="1:63">
      <c r="A191" s="189">
        <v>187</v>
      </c>
      <c r="B191" s="189" t="s">
        <v>1425</v>
      </c>
      <c r="C191" s="189" t="s">
        <v>1426</v>
      </c>
      <c r="D191" s="189" t="s">
        <v>80</v>
      </c>
      <c r="E191" s="189" t="s">
        <v>1427</v>
      </c>
      <c r="F191" s="189" t="s">
        <v>135</v>
      </c>
      <c r="G191" s="189" t="s">
        <v>1795</v>
      </c>
      <c r="H191" s="189" t="s">
        <v>1796</v>
      </c>
      <c r="I191" s="189" t="s">
        <v>1899</v>
      </c>
      <c r="J191" s="189" t="s">
        <v>724</v>
      </c>
      <c r="K191" s="189"/>
      <c r="L191" s="189"/>
      <c r="M191" s="189"/>
      <c r="N191" s="189"/>
      <c r="O191" s="189" t="s">
        <v>571</v>
      </c>
      <c r="P191" s="192">
        <v>20.964981</v>
      </c>
      <c r="Q191" s="192">
        <v>20.964981</v>
      </c>
      <c r="R191" s="192">
        <v>20.964981</v>
      </c>
      <c r="S191" s="192">
        <v>0</v>
      </c>
      <c r="T191" s="192">
        <v>20.964981</v>
      </c>
      <c r="U191" s="192">
        <v>0</v>
      </c>
      <c r="V191" s="192">
        <v>20.964981</v>
      </c>
      <c r="W191" s="192">
        <v>0</v>
      </c>
      <c r="X191" s="192">
        <v>0</v>
      </c>
      <c r="Y191" s="192">
        <v>0</v>
      </c>
      <c r="Z191" s="189" t="s">
        <v>1431</v>
      </c>
      <c r="AA191" s="192">
        <v>2025</v>
      </c>
      <c r="AB191" s="189" t="s">
        <v>1432</v>
      </c>
      <c r="AC191" s="189" t="s">
        <v>1433</v>
      </c>
      <c r="AD191" s="189" t="s">
        <v>1433</v>
      </c>
      <c r="AE191" s="189" t="s">
        <v>1434</v>
      </c>
      <c r="AF191" s="189" t="s">
        <v>1427</v>
      </c>
      <c r="AG191" s="189" t="s">
        <v>680</v>
      </c>
      <c r="AH191" s="189" t="s">
        <v>680</v>
      </c>
      <c r="AI191" s="189" t="s">
        <v>1427</v>
      </c>
      <c r="AJ191" s="192">
        <v>20250228</v>
      </c>
      <c r="AK191" s="192">
        <v>20250301</v>
      </c>
      <c r="AL191" s="192">
        <v>20251231</v>
      </c>
      <c r="AM191" s="192">
        <v>20250301</v>
      </c>
      <c r="AN191" s="189" t="s">
        <v>1427</v>
      </c>
      <c r="AO191" s="189" t="s">
        <v>1432</v>
      </c>
      <c r="AP191" s="189" t="s">
        <v>1433</v>
      </c>
      <c r="AQ191" s="189" t="s">
        <v>1427</v>
      </c>
      <c r="AR191" s="189" t="s">
        <v>1427</v>
      </c>
      <c r="AS191" s="189" t="s">
        <v>1427</v>
      </c>
      <c r="AT191" s="189" t="s">
        <v>1427</v>
      </c>
      <c r="AU191" s="189" t="s">
        <v>1427</v>
      </c>
      <c r="AV191" s="189" t="s">
        <v>1427</v>
      </c>
      <c r="AW191" s="189" t="s">
        <v>1427</v>
      </c>
      <c r="AX191" s="189" t="s">
        <v>1427</v>
      </c>
      <c r="AY191" s="189" t="s">
        <v>1427</v>
      </c>
      <c r="AZ191" s="189" t="s">
        <v>1427</v>
      </c>
      <c r="BA191" s="192">
        <v>0</v>
      </c>
      <c r="BB191" s="192">
        <v>0</v>
      </c>
      <c r="BC191" s="192">
        <v>0</v>
      </c>
      <c r="BD191" s="192">
        <v>0</v>
      </c>
      <c r="BE191" s="192">
        <v>0</v>
      </c>
      <c r="BF191" s="192">
        <v>20.964981</v>
      </c>
      <c r="BG191" s="189" t="s">
        <v>1427</v>
      </c>
      <c r="BH191" s="189" t="s">
        <v>1427</v>
      </c>
      <c r="BI191" s="192">
        <v>166</v>
      </c>
      <c r="BJ191" s="189" t="s">
        <v>1490</v>
      </c>
      <c r="BK191" s="189" t="s">
        <v>1900</v>
      </c>
    </row>
    <row r="192" s="185" customFormat="1" ht="15" spans="1:63">
      <c r="A192" s="189">
        <v>188</v>
      </c>
      <c r="B192" s="189" t="s">
        <v>1425</v>
      </c>
      <c r="C192" s="189" t="s">
        <v>1426</v>
      </c>
      <c r="D192" s="189" t="s">
        <v>80</v>
      </c>
      <c r="E192" s="189" t="s">
        <v>1427</v>
      </c>
      <c r="F192" s="189" t="s">
        <v>135</v>
      </c>
      <c r="G192" s="189" t="s">
        <v>1795</v>
      </c>
      <c r="H192" s="189" t="s">
        <v>1796</v>
      </c>
      <c r="I192" s="189" t="s">
        <v>1901</v>
      </c>
      <c r="J192" s="189" t="s">
        <v>1019</v>
      </c>
      <c r="K192" s="189"/>
      <c r="L192" s="189"/>
      <c r="M192" s="189"/>
      <c r="N192" s="189"/>
      <c r="O192" s="189" t="s">
        <v>180</v>
      </c>
      <c r="P192" s="192">
        <v>11.23907</v>
      </c>
      <c r="Q192" s="192">
        <v>11.23907</v>
      </c>
      <c r="R192" s="192">
        <v>11.23907</v>
      </c>
      <c r="S192" s="192">
        <v>0</v>
      </c>
      <c r="T192" s="192">
        <v>11.23907</v>
      </c>
      <c r="U192" s="192">
        <v>0</v>
      </c>
      <c r="V192" s="192">
        <v>11.23907</v>
      </c>
      <c r="W192" s="192">
        <v>0</v>
      </c>
      <c r="X192" s="192">
        <v>0</v>
      </c>
      <c r="Y192" s="192">
        <v>0</v>
      </c>
      <c r="Z192" s="189" t="s">
        <v>1431</v>
      </c>
      <c r="AA192" s="192">
        <v>2025</v>
      </c>
      <c r="AB192" s="189" t="s">
        <v>1432</v>
      </c>
      <c r="AC192" s="189" t="s">
        <v>1433</v>
      </c>
      <c r="AD192" s="189" t="s">
        <v>1432</v>
      </c>
      <c r="AE192" s="189" t="s">
        <v>1434</v>
      </c>
      <c r="AF192" s="189" t="s">
        <v>1427</v>
      </c>
      <c r="AG192" s="189" t="s">
        <v>782</v>
      </c>
      <c r="AH192" s="189" t="s">
        <v>782</v>
      </c>
      <c r="AI192" s="189" t="s">
        <v>1427</v>
      </c>
      <c r="AJ192" s="192">
        <v>20250228</v>
      </c>
      <c r="AK192" s="192">
        <v>20250301</v>
      </c>
      <c r="AL192" s="192">
        <v>20251231</v>
      </c>
      <c r="AM192" s="192">
        <v>20250301</v>
      </c>
      <c r="AN192" s="189" t="s">
        <v>1427</v>
      </c>
      <c r="AO192" s="189" t="s">
        <v>1432</v>
      </c>
      <c r="AP192" s="189" t="s">
        <v>1433</v>
      </c>
      <c r="AQ192" s="189" t="s">
        <v>1427</v>
      </c>
      <c r="AR192" s="189" t="s">
        <v>1427</v>
      </c>
      <c r="AS192" s="189" t="s">
        <v>1427</v>
      </c>
      <c r="AT192" s="189" t="s">
        <v>1427</v>
      </c>
      <c r="AU192" s="189" t="s">
        <v>1427</v>
      </c>
      <c r="AV192" s="189" t="s">
        <v>1427</v>
      </c>
      <c r="AW192" s="189" t="s">
        <v>1427</v>
      </c>
      <c r="AX192" s="192">
        <v>11.23907</v>
      </c>
      <c r="AY192" s="192">
        <v>0</v>
      </c>
      <c r="AZ192" s="192">
        <v>11.23907</v>
      </c>
      <c r="BA192" s="192">
        <v>0</v>
      </c>
      <c r="BB192" s="192">
        <v>11.23907</v>
      </c>
      <c r="BC192" s="192">
        <v>0</v>
      </c>
      <c r="BD192" s="192">
        <v>0</v>
      </c>
      <c r="BE192" s="192">
        <v>0</v>
      </c>
      <c r="BF192" s="192">
        <v>11.23907</v>
      </c>
      <c r="BG192" s="192">
        <v>0</v>
      </c>
      <c r="BH192" s="189" t="s">
        <v>1427</v>
      </c>
      <c r="BI192" s="192">
        <v>2545</v>
      </c>
      <c r="BJ192" s="189" t="s">
        <v>1490</v>
      </c>
      <c r="BK192" s="189" t="s">
        <v>1902</v>
      </c>
    </row>
    <row r="193" s="185" customFormat="1" ht="15" spans="1:63">
      <c r="A193" s="189">
        <v>189</v>
      </c>
      <c r="B193" s="189" t="s">
        <v>1425</v>
      </c>
      <c r="C193" s="189" t="s">
        <v>1426</v>
      </c>
      <c r="D193" s="189" t="s">
        <v>80</v>
      </c>
      <c r="E193" s="189" t="s">
        <v>1427</v>
      </c>
      <c r="F193" s="189" t="s">
        <v>135</v>
      </c>
      <c r="G193" s="189" t="s">
        <v>1795</v>
      </c>
      <c r="H193" s="189" t="s">
        <v>1796</v>
      </c>
      <c r="I193" s="189" t="s">
        <v>1903</v>
      </c>
      <c r="J193" s="189" t="s">
        <v>407</v>
      </c>
      <c r="K193" s="189"/>
      <c r="L193" s="189"/>
      <c r="M193" s="189"/>
      <c r="N193" s="189"/>
      <c r="O193" s="189" t="s">
        <v>406</v>
      </c>
      <c r="P193" s="192">
        <v>20</v>
      </c>
      <c r="Q193" s="192">
        <v>20</v>
      </c>
      <c r="R193" s="192">
        <v>20</v>
      </c>
      <c r="S193" s="192">
        <v>0</v>
      </c>
      <c r="T193" s="192">
        <v>20</v>
      </c>
      <c r="U193" s="192">
        <v>0</v>
      </c>
      <c r="V193" s="192">
        <v>20</v>
      </c>
      <c r="W193" s="192">
        <v>0</v>
      </c>
      <c r="X193" s="192">
        <v>0</v>
      </c>
      <c r="Y193" s="192">
        <v>0</v>
      </c>
      <c r="Z193" s="189" t="s">
        <v>1431</v>
      </c>
      <c r="AA193" s="192">
        <v>2025</v>
      </c>
      <c r="AB193" s="189" t="s">
        <v>1432</v>
      </c>
      <c r="AC193" s="189" t="s">
        <v>1433</v>
      </c>
      <c r="AD193" s="189" t="s">
        <v>1433</v>
      </c>
      <c r="AE193" s="189" t="s">
        <v>1434</v>
      </c>
      <c r="AF193" s="189" t="s">
        <v>1427</v>
      </c>
      <c r="AG193" s="189" t="s">
        <v>400</v>
      </c>
      <c r="AH193" s="189" t="s">
        <v>400</v>
      </c>
      <c r="AI193" s="189" t="s">
        <v>1427</v>
      </c>
      <c r="AJ193" s="192">
        <v>20250228</v>
      </c>
      <c r="AK193" s="192">
        <v>20250407</v>
      </c>
      <c r="AL193" s="192">
        <v>20251231</v>
      </c>
      <c r="AM193" s="192">
        <v>20250407</v>
      </c>
      <c r="AN193" s="189" t="s">
        <v>1427</v>
      </c>
      <c r="AO193" s="189" t="s">
        <v>1432</v>
      </c>
      <c r="AP193" s="189" t="s">
        <v>1433</v>
      </c>
      <c r="AQ193" s="189" t="s">
        <v>1427</v>
      </c>
      <c r="AR193" s="189" t="s">
        <v>1427</v>
      </c>
      <c r="AS193" s="189" t="s">
        <v>1427</v>
      </c>
      <c r="AT193" s="189" t="s">
        <v>1427</v>
      </c>
      <c r="AU193" s="189" t="s">
        <v>1427</v>
      </c>
      <c r="AV193" s="189" t="s">
        <v>1427</v>
      </c>
      <c r="AW193" s="189" t="s">
        <v>1427</v>
      </c>
      <c r="AX193" s="189" t="s">
        <v>1427</v>
      </c>
      <c r="AY193" s="189" t="s">
        <v>1427</v>
      </c>
      <c r="AZ193" s="189" t="s">
        <v>1427</v>
      </c>
      <c r="BA193" s="192">
        <v>0</v>
      </c>
      <c r="BB193" s="192">
        <v>0</v>
      </c>
      <c r="BC193" s="192">
        <v>0</v>
      </c>
      <c r="BD193" s="192">
        <v>0</v>
      </c>
      <c r="BE193" s="192">
        <v>0</v>
      </c>
      <c r="BF193" s="192">
        <v>20</v>
      </c>
      <c r="BG193" s="189" t="s">
        <v>1427</v>
      </c>
      <c r="BH193" s="189" t="s">
        <v>1427</v>
      </c>
      <c r="BI193" s="192">
        <v>262</v>
      </c>
      <c r="BJ193" s="189" t="s">
        <v>1490</v>
      </c>
      <c r="BK193" s="189" t="s">
        <v>1904</v>
      </c>
    </row>
    <row r="194" s="185" customFormat="1" ht="15" spans="1:63">
      <c r="A194" s="189">
        <v>190</v>
      </c>
      <c r="B194" s="189" t="s">
        <v>1425</v>
      </c>
      <c r="C194" s="189" t="s">
        <v>1426</v>
      </c>
      <c r="D194" s="189" t="s">
        <v>80</v>
      </c>
      <c r="E194" s="189" t="s">
        <v>1427</v>
      </c>
      <c r="F194" s="189" t="s">
        <v>135</v>
      </c>
      <c r="G194" s="189" t="s">
        <v>1795</v>
      </c>
      <c r="H194" s="189" t="s">
        <v>1796</v>
      </c>
      <c r="I194" s="189" t="s">
        <v>1905</v>
      </c>
      <c r="J194" s="189" t="s">
        <v>413</v>
      </c>
      <c r="K194" s="189"/>
      <c r="L194" s="189"/>
      <c r="M194" s="189"/>
      <c r="N194" s="189"/>
      <c r="O194" s="189" t="s">
        <v>412</v>
      </c>
      <c r="P194" s="192">
        <v>25</v>
      </c>
      <c r="Q194" s="192">
        <v>25</v>
      </c>
      <c r="R194" s="192">
        <v>25</v>
      </c>
      <c r="S194" s="192">
        <v>0</v>
      </c>
      <c r="T194" s="192">
        <v>25</v>
      </c>
      <c r="U194" s="192">
        <v>25</v>
      </c>
      <c r="V194" s="192">
        <v>0</v>
      </c>
      <c r="W194" s="192">
        <v>0</v>
      </c>
      <c r="X194" s="192">
        <v>0</v>
      </c>
      <c r="Y194" s="192">
        <v>0</v>
      </c>
      <c r="Z194" s="189" t="s">
        <v>1431</v>
      </c>
      <c r="AA194" s="192">
        <v>2025</v>
      </c>
      <c r="AB194" s="189" t="s">
        <v>1432</v>
      </c>
      <c r="AC194" s="189" t="s">
        <v>1433</v>
      </c>
      <c r="AD194" s="189" t="s">
        <v>1433</v>
      </c>
      <c r="AE194" s="189" t="s">
        <v>1434</v>
      </c>
      <c r="AF194" s="189" t="s">
        <v>1427</v>
      </c>
      <c r="AG194" s="189" t="s">
        <v>400</v>
      </c>
      <c r="AH194" s="189" t="s">
        <v>400</v>
      </c>
      <c r="AI194" s="189" t="s">
        <v>1427</v>
      </c>
      <c r="AJ194" s="192">
        <v>20250228</v>
      </c>
      <c r="AK194" s="192">
        <v>20250407</v>
      </c>
      <c r="AL194" s="192">
        <v>20251231</v>
      </c>
      <c r="AM194" s="192">
        <v>20250407</v>
      </c>
      <c r="AN194" s="189" t="s">
        <v>1427</v>
      </c>
      <c r="AO194" s="189" t="s">
        <v>1432</v>
      </c>
      <c r="AP194" s="189" t="s">
        <v>1433</v>
      </c>
      <c r="AQ194" s="189" t="s">
        <v>1427</v>
      </c>
      <c r="AR194" s="189" t="s">
        <v>1427</v>
      </c>
      <c r="AS194" s="189" t="s">
        <v>1427</v>
      </c>
      <c r="AT194" s="189" t="s">
        <v>1427</v>
      </c>
      <c r="AU194" s="189" t="s">
        <v>1427</v>
      </c>
      <c r="AV194" s="189" t="s">
        <v>1427</v>
      </c>
      <c r="AW194" s="189" t="s">
        <v>1427</v>
      </c>
      <c r="AX194" s="189">
        <v>7.4955</v>
      </c>
      <c r="AY194" s="189">
        <v>0</v>
      </c>
      <c r="AZ194" s="189">
        <v>7.4955</v>
      </c>
      <c r="BA194" s="192">
        <v>7.4955</v>
      </c>
      <c r="BB194" s="192">
        <v>0</v>
      </c>
      <c r="BC194" s="192">
        <v>0</v>
      </c>
      <c r="BD194" s="192">
        <v>0</v>
      </c>
      <c r="BE194" s="192">
        <v>0</v>
      </c>
      <c r="BF194" s="192">
        <v>25</v>
      </c>
      <c r="BG194" s="189">
        <v>17.5045</v>
      </c>
      <c r="BH194" s="189" t="s">
        <v>1427</v>
      </c>
      <c r="BI194" s="192">
        <v>177</v>
      </c>
      <c r="BJ194" s="189" t="s">
        <v>1490</v>
      </c>
      <c r="BK194" s="189" t="s">
        <v>1906</v>
      </c>
    </row>
    <row r="195" s="185" customFormat="1" ht="15" spans="1:63">
      <c r="A195" s="189">
        <v>191</v>
      </c>
      <c r="B195" s="189" t="s">
        <v>1425</v>
      </c>
      <c r="C195" s="189" t="s">
        <v>1426</v>
      </c>
      <c r="D195" s="189" t="s">
        <v>80</v>
      </c>
      <c r="E195" s="189" t="s">
        <v>1427</v>
      </c>
      <c r="F195" s="189" t="s">
        <v>135</v>
      </c>
      <c r="G195" s="189" t="s">
        <v>1795</v>
      </c>
      <c r="H195" s="189" t="s">
        <v>1796</v>
      </c>
      <c r="I195" s="189" t="s">
        <v>1907</v>
      </c>
      <c r="J195" s="189" t="s">
        <v>419</v>
      </c>
      <c r="K195" s="189"/>
      <c r="L195" s="189"/>
      <c r="M195" s="189"/>
      <c r="N195" s="189"/>
      <c r="O195" s="189" t="s">
        <v>418</v>
      </c>
      <c r="P195" s="192">
        <v>10</v>
      </c>
      <c r="Q195" s="192">
        <v>0</v>
      </c>
      <c r="R195" s="192">
        <v>0</v>
      </c>
      <c r="S195" s="192">
        <v>0</v>
      </c>
      <c r="T195" s="192">
        <v>0</v>
      </c>
      <c r="U195" s="192">
        <v>0</v>
      </c>
      <c r="V195" s="192">
        <v>0</v>
      </c>
      <c r="W195" s="192">
        <v>0</v>
      </c>
      <c r="X195" s="192">
        <v>0</v>
      </c>
      <c r="Y195" s="192">
        <v>0</v>
      </c>
      <c r="Z195" s="189" t="s">
        <v>1448</v>
      </c>
      <c r="AA195" s="192">
        <v>2025</v>
      </c>
      <c r="AB195" s="189" t="s">
        <v>1432</v>
      </c>
      <c r="AC195" s="189" t="s">
        <v>1433</v>
      </c>
      <c r="AD195" s="189" t="s">
        <v>1433</v>
      </c>
      <c r="AE195" s="189" t="s">
        <v>1434</v>
      </c>
      <c r="AF195" s="189" t="s">
        <v>1427</v>
      </c>
      <c r="AG195" s="189" t="s">
        <v>400</v>
      </c>
      <c r="AH195" s="189" t="s">
        <v>1427</v>
      </c>
      <c r="AI195" s="189" t="s">
        <v>1427</v>
      </c>
      <c r="AJ195" s="189" t="s">
        <v>1427</v>
      </c>
      <c r="AK195" s="189" t="s">
        <v>1427</v>
      </c>
      <c r="AL195" s="189" t="s">
        <v>1427</v>
      </c>
      <c r="AM195" s="189" t="s">
        <v>1427</v>
      </c>
      <c r="AN195" s="189" t="s">
        <v>1427</v>
      </c>
      <c r="AO195" s="189" t="s">
        <v>1427</v>
      </c>
      <c r="AP195" s="189" t="s">
        <v>1427</v>
      </c>
      <c r="AQ195" s="189" t="s">
        <v>1427</v>
      </c>
      <c r="AR195" s="189" t="s">
        <v>1427</v>
      </c>
      <c r="AS195" s="189" t="s">
        <v>1427</v>
      </c>
      <c r="AT195" s="189" t="s">
        <v>1427</v>
      </c>
      <c r="AU195" s="189" t="s">
        <v>1427</v>
      </c>
      <c r="AV195" s="189" t="s">
        <v>1427</v>
      </c>
      <c r="AW195" s="189" t="s">
        <v>1427</v>
      </c>
      <c r="AX195" s="189" t="s">
        <v>1427</v>
      </c>
      <c r="AY195" s="189" t="s">
        <v>1427</v>
      </c>
      <c r="AZ195" s="189" t="s">
        <v>1427</v>
      </c>
      <c r="BA195" s="192">
        <v>0</v>
      </c>
      <c r="BB195" s="192">
        <v>0</v>
      </c>
      <c r="BC195" s="192">
        <v>0</v>
      </c>
      <c r="BD195" s="192">
        <v>0</v>
      </c>
      <c r="BE195" s="192">
        <v>0</v>
      </c>
      <c r="BF195" s="192">
        <v>0</v>
      </c>
      <c r="BG195" s="189" t="s">
        <v>1427</v>
      </c>
      <c r="BH195" s="189" t="s">
        <v>1427</v>
      </c>
      <c r="BI195" s="189" t="s">
        <v>1427</v>
      </c>
      <c r="BJ195" s="189" t="s">
        <v>1908</v>
      </c>
      <c r="BK195" s="189" t="s">
        <v>1909</v>
      </c>
    </row>
    <row r="196" s="185" customFormat="1" ht="15" spans="1:63">
      <c r="A196" s="189">
        <v>192</v>
      </c>
      <c r="B196" s="189" t="s">
        <v>1425</v>
      </c>
      <c r="C196" s="189" t="s">
        <v>1426</v>
      </c>
      <c r="D196" s="189" t="s">
        <v>80</v>
      </c>
      <c r="E196" s="189" t="s">
        <v>1427</v>
      </c>
      <c r="F196" s="189" t="s">
        <v>135</v>
      </c>
      <c r="G196" s="189" t="s">
        <v>1795</v>
      </c>
      <c r="H196" s="189" t="s">
        <v>1796</v>
      </c>
      <c r="I196" s="189" t="s">
        <v>1910</v>
      </c>
      <c r="J196" s="189" t="s">
        <v>424</v>
      </c>
      <c r="K196" s="189"/>
      <c r="L196" s="189"/>
      <c r="M196" s="189"/>
      <c r="N196" s="189"/>
      <c r="O196" s="189" t="s">
        <v>423</v>
      </c>
      <c r="P196" s="192">
        <v>10</v>
      </c>
      <c r="Q196" s="192">
        <v>0</v>
      </c>
      <c r="R196" s="192">
        <v>0</v>
      </c>
      <c r="S196" s="192">
        <v>0</v>
      </c>
      <c r="T196" s="192">
        <v>0</v>
      </c>
      <c r="U196" s="192">
        <v>0</v>
      </c>
      <c r="V196" s="192">
        <v>0</v>
      </c>
      <c r="W196" s="192">
        <v>0</v>
      </c>
      <c r="X196" s="192">
        <v>0</v>
      </c>
      <c r="Y196" s="192">
        <v>0</v>
      </c>
      <c r="Z196" s="189" t="s">
        <v>1448</v>
      </c>
      <c r="AA196" s="192">
        <v>2025</v>
      </c>
      <c r="AB196" s="189" t="s">
        <v>1432</v>
      </c>
      <c r="AC196" s="189" t="s">
        <v>1433</v>
      </c>
      <c r="AD196" s="189" t="s">
        <v>1433</v>
      </c>
      <c r="AE196" s="189" t="s">
        <v>1434</v>
      </c>
      <c r="AF196" s="189" t="s">
        <v>1427</v>
      </c>
      <c r="AG196" s="189" t="s">
        <v>400</v>
      </c>
      <c r="AH196" s="189" t="s">
        <v>1427</v>
      </c>
      <c r="AI196" s="189" t="s">
        <v>1427</v>
      </c>
      <c r="AJ196" s="189" t="s">
        <v>1427</v>
      </c>
      <c r="AK196" s="189" t="s">
        <v>1427</v>
      </c>
      <c r="AL196" s="189" t="s">
        <v>1427</v>
      </c>
      <c r="AM196" s="189" t="s">
        <v>1427</v>
      </c>
      <c r="AN196" s="189" t="s">
        <v>1427</v>
      </c>
      <c r="AO196" s="189" t="s">
        <v>1427</v>
      </c>
      <c r="AP196" s="189" t="s">
        <v>1427</v>
      </c>
      <c r="AQ196" s="189" t="s">
        <v>1427</v>
      </c>
      <c r="AR196" s="189" t="s">
        <v>1427</v>
      </c>
      <c r="AS196" s="189" t="s">
        <v>1427</v>
      </c>
      <c r="AT196" s="189" t="s">
        <v>1427</v>
      </c>
      <c r="AU196" s="189" t="s">
        <v>1427</v>
      </c>
      <c r="AV196" s="189" t="s">
        <v>1427</v>
      </c>
      <c r="AW196" s="189" t="s">
        <v>1427</v>
      </c>
      <c r="AX196" s="189" t="s">
        <v>1427</v>
      </c>
      <c r="AY196" s="189" t="s">
        <v>1427</v>
      </c>
      <c r="AZ196" s="189" t="s">
        <v>1427</v>
      </c>
      <c r="BA196" s="192">
        <v>0</v>
      </c>
      <c r="BB196" s="192">
        <v>0</v>
      </c>
      <c r="BC196" s="192">
        <v>0</v>
      </c>
      <c r="BD196" s="192">
        <v>0</v>
      </c>
      <c r="BE196" s="192">
        <v>0</v>
      </c>
      <c r="BF196" s="192">
        <v>0</v>
      </c>
      <c r="BG196" s="189" t="s">
        <v>1427</v>
      </c>
      <c r="BH196" s="189" t="s">
        <v>1427</v>
      </c>
      <c r="BI196" s="189" t="s">
        <v>1427</v>
      </c>
      <c r="BJ196" s="189" t="s">
        <v>1908</v>
      </c>
      <c r="BK196" s="189" t="s">
        <v>1911</v>
      </c>
    </row>
    <row r="197" s="185" customFormat="1" ht="15" spans="1:63">
      <c r="A197" s="189">
        <v>193</v>
      </c>
      <c r="B197" s="189" t="s">
        <v>1425</v>
      </c>
      <c r="C197" s="189" t="s">
        <v>1426</v>
      </c>
      <c r="D197" s="189" t="s">
        <v>80</v>
      </c>
      <c r="E197" s="189" t="s">
        <v>1427</v>
      </c>
      <c r="F197" s="189" t="s">
        <v>135</v>
      </c>
      <c r="G197" s="189" t="s">
        <v>1795</v>
      </c>
      <c r="H197" s="189" t="s">
        <v>1796</v>
      </c>
      <c r="I197" s="189" t="s">
        <v>1912</v>
      </c>
      <c r="J197" s="189" t="s">
        <v>774</v>
      </c>
      <c r="K197" s="189"/>
      <c r="L197" s="189"/>
      <c r="M197" s="189"/>
      <c r="N197" s="189"/>
      <c r="O197" s="189" t="s">
        <v>773</v>
      </c>
      <c r="P197" s="192">
        <v>70</v>
      </c>
      <c r="Q197" s="192">
        <v>70</v>
      </c>
      <c r="R197" s="192">
        <v>70</v>
      </c>
      <c r="S197" s="192">
        <v>0</v>
      </c>
      <c r="T197" s="192">
        <v>70</v>
      </c>
      <c r="U197" s="192">
        <v>70</v>
      </c>
      <c r="V197" s="192">
        <v>0</v>
      </c>
      <c r="W197" s="192">
        <v>0</v>
      </c>
      <c r="X197" s="192">
        <v>0</v>
      </c>
      <c r="Y197" s="192">
        <v>0</v>
      </c>
      <c r="Z197" s="189" t="s">
        <v>1471</v>
      </c>
      <c r="AA197" s="192">
        <v>2025</v>
      </c>
      <c r="AB197" s="189" t="s">
        <v>1432</v>
      </c>
      <c r="AC197" s="189" t="s">
        <v>1433</v>
      </c>
      <c r="AD197" s="189" t="s">
        <v>1433</v>
      </c>
      <c r="AE197" s="189" t="s">
        <v>1434</v>
      </c>
      <c r="AF197" s="189" t="s">
        <v>1427</v>
      </c>
      <c r="AG197" s="189" t="s">
        <v>733</v>
      </c>
      <c r="AH197" s="189" t="s">
        <v>733</v>
      </c>
      <c r="AI197" s="189" t="s">
        <v>1427</v>
      </c>
      <c r="AJ197" s="192">
        <v>20250228</v>
      </c>
      <c r="AK197" s="192">
        <v>20250415</v>
      </c>
      <c r="AL197" s="192">
        <v>20251231</v>
      </c>
      <c r="AM197" s="189" t="s">
        <v>1427</v>
      </c>
      <c r="AN197" s="189" t="s">
        <v>1427</v>
      </c>
      <c r="AO197" s="189" t="s">
        <v>1427</v>
      </c>
      <c r="AP197" s="189" t="s">
        <v>1427</v>
      </c>
      <c r="AQ197" s="189" t="s">
        <v>1427</v>
      </c>
      <c r="AR197" s="189" t="s">
        <v>1427</v>
      </c>
      <c r="AS197" s="189" t="s">
        <v>1427</v>
      </c>
      <c r="AT197" s="189" t="s">
        <v>1427</v>
      </c>
      <c r="AU197" s="189" t="s">
        <v>1427</v>
      </c>
      <c r="AV197" s="189" t="s">
        <v>1427</v>
      </c>
      <c r="AW197" s="189" t="s">
        <v>1427</v>
      </c>
      <c r="AX197" s="189" t="s">
        <v>1427</v>
      </c>
      <c r="AY197" s="189" t="s">
        <v>1427</v>
      </c>
      <c r="AZ197" s="189" t="s">
        <v>1427</v>
      </c>
      <c r="BA197" s="192">
        <v>0</v>
      </c>
      <c r="BB197" s="192">
        <v>0</v>
      </c>
      <c r="BC197" s="192">
        <v>0</v>
      </c>
      <c r="BD197" s="192">
        <v>0</v>
      </c>
      <c r="BE197" s="192">
        <v>0</v>
      </c>
      <c r="BF197" s="192">
        <v>70</v>
      </c>
      <c r="BG197" s="189" t="s">
        <v>1427</v>
      </c>
      <c r="BH197" s="189" t="s">
        <v>1427</v>
      </c>
      <c r="BI197" s="192">
        <v>509</v>
      </c>
      <c r="BJ197" s="189" t="s">
        <v>1490</v>
      </c>
      <c r="BK197" s="189" t="s">
        <v>1913</v>
      </c>
    </row>
    <row r="198" s="185" customFormat="1" ht="15" spans="1:63">
      <c r="A198" s="189">
        <v>194</v>
      </c>
      <c r="B198" s="189" t="s">
        <v>1425</v>
      </c>
      <c r="C198" s="189" t="s">
        <v>1426</v>
      </c>
      <c r="D198" s="189" t="s">
        <v>80</v>
      </c>
      <c r="E198" s="189" t="s">
        <v>1427</v>
      </c>
      <c r="F198" s="189" t="s">
        <v>135</v>
      </c>
      <c r="G198" s="189" t="s">
        <v>1795</v>
      </c>
      <c r="H198" s="189" t="s">
        <v>1796</v>
      </c>
      <c r="I198" s="189" t="s">
        <v>1914</v>
      </c>
      <c r="J198" s="189" t="s">
        <v>529</v>
      </c>
      <c r="K198" s="189"/>
      <c r="L198" s="189"/>
      <c r="M198" s="189"/>
      <c r="N198" s="189"/>
      <c r="O198" s="189" t="s">
        <v>528</v>
      </c>
      <c r="P198" s="192">
        <v>214.236</v>
      </c>
      <c r="Q198" s="192">
        <v>214.236</v>
      </c>
      <c r="R198" s="192">
        <v>214.236</v>
      </c>
      <c r="S198" s="192">
        <v>0</v>
      </c>
      <c r="T198" s="192">
        <v>214.236</v>
      </c>
      <c r="U198" s="192">
        <v>0</v>
      </c>
      <c r="V198" s="192">
        <v>214.236</v>
      </c>
      <c r="W198" s="192">
        <v>0</v>
      </c>
      <c r="X198" s="192">
        <v>0</v>
      </c>
      <c r="Y198" s="192">
        <v>0</v>
      </c>
      <c r="Z198" s="189" t="s">
        <v>1431</v>
      </c>
      <c r="AA198" s="192">
        <v>2025</v>
      </c>
      <c r="AB198" s="189" t="s">
        <v>1432</v>
      </c>
      <c r="AC198" s="189" t="s">
        <v>1433</v>
      </c>
      <c r="AD198" s="189" t="s">
        <v>1433</v>
      </c>
      <c r="AE198" s="189" t="s">
        <v>1915</v>
      </c>
      <c r="AF198" s="189" t="s">
        <v>1427</v>
      </c>
      <c r="AG198" s="189" t="s">
        <v>498</v>
      </c>
      <c r="AH198" s="189" t="s">
        <v>498</v>
      </c>
      <c r="AI198" s="189" t="s">
        <v>1427</v>
      </c>
      <c r="AJ198" s="192">
        <v>20250228</v>
      </c>
      <c r="AK198" s="192">
        <v>20250301</v>
      </c>
      <c r="AL198" s="192">
        <v>20251231</v>
      </c>
      <c r="AM198" s="192">
        <v>20250301</v>
      </c>
      <c r="AN198" s="189" t="s">
        <v>1427</v>
      </c>
      <c r="AO198" s="189" t="s">
        <v>1432</v>
      </c>
      <c r="AP198" s="189" t="s">
        <v>1433</v>
      </c>
      <c r="AQ198" s="189" t="s">
        <v>1427</v>
      </c>
      <c r="AR198" s="189" t="s">
        <v>1427</v>
      </c>
      <c r="AS198" s="189" t="s">
        <v>1427</v>
      </c>
      <c r="AT198" s="189" t="s">
        <v>1427</v>
      </c>
      <c r="AU198" s="189" t="s">
        <v>1427</v>
      </c>
      <c r="AV198" s="189" t="s">
        <v>1427</v>
      </c>
      <c r="AW198" s="189" t="s">
        <v>1427</v>
      </c>
      <c r="AX198" s="192">
        <v>89.541633</v>
      </c>
      <c r="AY198" s="192">
        <v>0</v>
      </c>
      <c r="AZ198" s="192">
        <v>89.541633</v>
      </c>
      <c r="BA198" s="192">
        <v>0</v>
      </c>
      <c r="BB198" s="192">
        <v>89.541633</v>
      </c>
      <c r="BC198" s="192">
        <v>0</v>
      </c>
      <c r="BD198" s="192">
        <v>0</v>
      </c>
      <c r="BE198" s="192">
        <v>0</v>
      </c>
      <c r="BF198" s="192">
        <v>214.236</v>
      </c>
      <c r="BG198" s="192">
        <v>124.694367</v>
      </c>
      <c r="BH198" s="189" t="s">
        <v>1427</v>
      </c>
      <c r="BI198" s="192">
        <v>384</v>
      </c>
      <c r="BJ198" s="189" t="s">
        <v>1490</v>
      </c>
      <c r="BK198" s="189" t="s">
        <v>1916</v>
      </c>
    </row>
    <row r="199" s="185" customFormat="1" ht="15" spans="1:63">
      <c r="A199" s="189">
        <v>195</v>
      </c>
      <c r="B199" s="189" t="s">
        <v>1425</v>
      </c>
      <c r="C199" s="189" t="s">
        <v>1426</v>
      </c>
      <c r="D199" s="189" t="s">
        <v>80</v>
      </c>
      <c r="E199" s="189" t="s">
        <v>1427</v>
      </c>
      <c r="F199" s="189" t="s">
        <v>135</v>
      </c>
      <c r="G199" s="189" t="s">
        <v>1795</v>
      </c>
      <c r="H199" s="189" t="s">
        <v>1796</v>
      </c>
      <c r="I199" s="189" t="s">
        <v>1917</v>
      </c>
      <c r="J199" s="189" t="s">
        <v>358</v>
      </c>
      <c r="K199" s="189"/>
      <c r="L199" s="189"/>
      <c r="M199" s="189"/>
      <c r="N199" s="189"/>
      <c r="O199" s="189" t="s">
        <v>357</v>
      </c>
      <c r="P199" s="192">
        <v>53</v>
      </c>
      <c r="Q199" s="192">
        <v>53</v>
      </c>
      <c r="R199" s="192">
        <v>53</v>
      </c>
      <c r="S199" s="192">
        <v>0</v>
      </c>
      <c r="T199" s="192">
        <v>53</v>
      </c>
      <c r="U199" s="192">
        <v>53</v>
      </c>
      <c r="V199" s="192">
        <v>0</v>
      </c>
      <c r="W199" s="192">
        <v>0</v>
      </c>
      <c r="X199" s="192">
        <v>0</v>
      </c>
      <c r="Y199" s="192">
        <v>0</v>
      </c>
      <c r="Z199" s="189" t="s">
        <v>1471</v>
      </c>
      <c r="AA199" s="192">
        <v>2025</v>
      </c>
      <c r="AB199" s="189" t="s">
        <v>1432</v>
      </c>
      <c r="AC199" s="189" t="s">
        <v>1433</v>
      </c>
      <c r="AD199" s="189" t="s">
        <v>1433</v>
      </c>
      <c r="AE199" s="189" t="s">
        <v>1434</v>
      </c>
      <c r="AF199" s="189" t="s">
        <v>1427</v>
      </c>
      <c r="AG199" s="189" t="s">
        <v>323</v>
      </c>
      <c r="AH199" s="189" t="s">
        <v>323</v>
      </c>
      <c r="AI199" s="189" t="s">
        <v>1427</v>
      </c>
      <c r="AJ199" s="192">
        <v>20250228</v>
      </c>
      <c r="AK199" s="192">
        <v>20250415</v>
      </c>
      <c r="AL199" s="192">
        <v>20251231</v>
      </c>
      <c r="AM199" s="189" t="s">
        <v>1427</v>
      </c>
      <c r="AN199" s="189" t="s">
        <v>1427</v>
      </c>
      <c r="AO199" s="189" t="s">
        <v>1427</v>
      </c>
      <c r="AP199" s="189" t="s">
        <v>1427</v>
      </c>
      <c r="AQ199" s="189" t="s">
        <v>1427</v>
      </c>
      <c r="AR199" s="189" t="s">
        <v>1427</v>
      </c>
      <c r="AS199" s="189" t="s">
        <v>1427</v>
      </c>
      <c r="AT199" s="189" t="s">
        <v>1427</v>
      </c>
      <c r="AU199" s="189" t="s">
        <v>1427</v>
      </c>
      <c r="AV199" s="189" t="s">
        <v>1427</v>
      </c>
      <c r="AW199" s="189" t="s">
        <v>1427</v>
      </c>
      <c r="AX199" s="189" t="s">
        <v>1427</v>
      </c>
      <c r="AY199" s="189" t="s">
        <v>1427</v>
      </c>
      <c r="AZ199" s="189" t="s">
        <v>1427</v>
      </c>
      <c r="BA199" s="192">
        <v>0</v>
      </c>
      <c r="BB199" s="192">
        <v>0</v>
      </c>
      <c r="BC199" s="192">
        <v>0</v>
      </c>
      <c r="BD199" s="192">
        <v>0</v>
      </c>
      <c r="BE199" s="192">
        <v>0</v>
      </c>
      <c r="BF199" s="192">
        <v>53</v>
      </c>
      <c r="BG199" s="189" t="s">
        <v>1427</v>
      </c>
      <c r="BH199" s="189" t="s">
        <v>1427</v>
      </c>
      <c r="BI199" s="192">
        <v>1356</v>
      </c>
      <c r="BJ199" s="189" t="s">
        <v>1490</v>
      </c>
      <c r="BK199" s="189" t="s">
        <v>1918</v>
      </c>
    </row>
    <row r="200" s="185" customFormat="1" ht="15" spans="1:63">
      <c r="A200" s="189">
        <v>196</v>
      </c>
      <c r="B200" s="189" t="s">
        <v>1425</v>
      </c>
      <c r="C200" s="189" t="s">
        <v>1426</v>
      </c>
      <c r="D200" s="189" t="s">
        <v>80</v>
      </c>
      <c r="E200" s="189" t="s">
        <v>1427</v>
      </c>
      <c r="F200" s="189" t="s">
        <v>135</v>
      </c>
      <c r="G200" s="189" t="s">
        <v>1795</v>
      </c>
      <c r="H200" s="189" t="s">
        <v>1796</v>
      </c>
      <c r="I200" s="189" t="s">
        <v>1919</v>
      </c>
      <c r="J200" s="189" t="s">
        <v>367</v>
      </c>
      <c r="K200" s="189"/>
      <c r="L200" s="189"/>
      <c r="M200" s="189"/>
      <c r="N200" s="189"/>
      <c r="O200" s="189" t="s">
        <v>345</v>
      </c>
      <c r="P200" s="192">
        <v>44.481801</v>
      </c>
      <c r="Q200" s="192">
        <v>44.481801</v>
      </c>
      <c r="R200" s="192">
        <v>44.481801</v>
      </c>
      <c r="S200" s="192">
        <v>0</v>
      </c>
      <c r="T200" s="192">
        <v>44.481801</v>
      </c>
      <c r="U200" s="192">
        <v>44.481801</v>
      </c>
      <c r="V200" s="192">
        <v>0</v>
      </c>
      <c r="W200" s="192">
        <v>0</v>
      </c>
      <c r="X200" s="192">
        <v>0</v>
      </c>
      <c r="Y200" s="192">
        <v>0</v>
      </c>
      <c r="Z200" s="189" t="s">
        <v>1431</v>
      </c>
      <c r="AA200" s="192">
        <v>2025</v>
      </c>
      <c r="AB200" s="189" t="s">
        <v>1432</v>
      </c>
      <c r="AC200" s="189" t="s">
        <v>1433</v>
      </c>
      <c r="AD200" s="189" t="s">
        <v>1433</v>
      </c>
      <c r="AE200" s="189" t="s">
        <v>1434</v>
      </c>
      <c r="AF200" s="189" t="s">
        <v>1427</v>
      </c>
      <c r="AG200" s="189" t="s">
        <v>323</v>
      </c>
      <c r="AH200" s="189" t="s">
        <v>323</v>
      </c>
      <c r="AI200" s="189" t="s">
        <v>1427</v>
      </c>
      <c r="AJ200" s="192">
        <v>20250228</v>
      </c>
      <c r="AK200" s="192">
        <v>20250401</v>
      </c>
      <c r="AL200" s="192">
        <v>20251231</v>
      </c>
      <c r="AM200" s="192">
        <v>20250401</v>
      </c>
      <c r="AN200" s="189" t="s">
        <v>1427</v>
      </c>
      <c r="AO200" s="189" t="s">
        <v>1432</v>
      </c>
      <c r="AP200" s="189" t="s">
        <v>1433</v>
      </c>
      <c r="AQ200" s="189" t="s">
        <v>1427</v>
      </c>
      <c r="AR200" s="189" t="s">
        <v>1427</v>
      </c>
      <c r="AS200" s="189" t="s">
        <v>1427</v>
      </c>
      <c r="AT200" s="189" t="s">
        <v>1427</v>
      </c>
      <c r="AU200" s="189" t="s">
        <v>1427</v>
      </c>
      <c r="AV200" s="189" t="s">
        <v>1427</v>
      </c>
      <c r="AW200" s="189" t="s">
        <v>1427</v>
      </c>
      <c r="AX200" s="189" t="s">
        <v>1427</v>
      </c>
      <c r="AY200" s="189" t="s">
        <v>1427</v>
      </c>
      <c r="AZ200" s="189" t="s">
        <v>1427</v>
      </c>
      <c r="BA200" s="192">
        <v>0</v>
      </c>
      <c r="BB200" s="192">
        <v>0</v>
      </c>
      <c r="BC200" s="192">
        <v>0</v>
      </c>
      <c r="BD200" s="192">
        <v>0</v>
      </c>
      <c r="BE200" s="192">
        <v>0</v>
      </c>
      <c r="BF200" s="192">
        <v>44.481801</v>
      </c>
      <c r="BG200" s="189" t="s">
        <v>1427</v>
      </c>
      <c r="BH200" s="189" t="s">
        <v>1427</v>
      </c>
      <c r="BI200" s="192">
        <v>278</v>
      </c>
      <c r="BJ200" s="189" t="s">
        <v>1490</v>
      </c>
      <c r="BK200" s="189" t="s">
        <v>1920</v>
      </c>
    </row>
    <row r="201" s="185" customFormat="1" ht="15" spans="1:63">
      <c r="A201" s="189">
        <v>197</v>
      </c>
      <c r="B201" s="189" t="s">
        <v>1425</v>
      </c>
      <c r="C201" s="189" t="s">
        <v>1426</v>
      </c>
      <c r="D201" s="189" t="s">
        <v>80</v>
      </c>
      <c r="E201" s="189" t="s">
        <v>1427</v>
      </c>
      <c r="F201" s="189" t="s">
        <v>135</v>
      </c>
      <c r="G201" s="189" t="s">
        <v>1795</v>
      </c>
      <c r="H201" s="189" t="s">
        <v>1796</v>
      </c>
      <c r="I201" s="189" t="s">
        <v>1921</v>
      </c>
      <c r="J201" s="189" t="s">
        <v>371</v>
      </c>
      <c r="K201" s="189"/>
      <c r="L201" s="189"/>
      <c r="M201" s="189"/>
      <c r="N201" s="189"/>
      <c r="O201" s="189" t="s">
        <v>345</v>
      </c>
      <c r="P201" s="192">
        <v>88.963602</v>
      </c>
      <c r="Q201" s="192">
        <v>26.69</v>
      </c>
      <c r="R201" s="192">
        <v>26.69</v>
      </c>
      <c r="S201" s="192">
        <v>0</v>
      </c>
      <c r="T201" s="192">
        <v>26.69</v>
      </c>
      <c r="U201" s="192">
        <v>0</v>
      </c>
      <c r="V201" s="192">
        <v>26.69</v>
      </c>
      <c r="W201" s="192">
        <v>0</v>
      </c>
      <c r="X201" s="192">
        <v>0</v>
      </c>
      <c r="Y201" s="192">
        <v>0</v>
      </c>
      <c r="Z201" s="189" t="s">
        <v>1431</v>
      </c>
      <c r="AA201" s="192">
        <v>2025</v>
      </c>
      <c r="AB201" s="189" t="s">
        <v>1432</v>
      </c>
      <c r="AC201" s="189" t="s">
        <v>1433</v>
      </c>
      <c r="AD201" s="189" t="s">
        <v>1433</v>
      </c>
      <c r="AE201" s="189" t="s">
        <v>1434</v>
      </c>
      <c r="AF201" s="189" t="s">
        <v>1427</v>
      </c>
      <c r="AG201" s="189" t="s">
        <v>323</v>
      </c>
      <c r="AH201" s="189" t="s">
        <v>323</v>
      </c>
      <c r="AI201" s="189" t="s">
        <v>1427</v>
      </c>
      <c r="AJ201" s="192">
        <v>20250228</v>
      </c>
      <c r="AK201" s="192">
        <v>20250403</v>
      </c>
      <c r="AL201" s="192">
        <v>20251231</v>
      </c>
      <c r="AM201" s="192">
        <v>20250403</v>
      </c>
      <c r="AN201" s="189" t="s">
        <v>1427</v>
      </c>
      <c r="AO201" s="189" t="s">
        <v>1432</v>
      </c>
      <c r="AP201" s="189" t="s">
        <v>1433</v>
      </c>
      <c r="AQ201" s="189" t="s">
        <v>1427</v>
      </c>
      <c r="AR201" s="189" t="s">
        <v>1427</v>
      </c>
      <c r="AS201" s="189" t="s">
        <v>1427</v>
      </c>
      <c r="AT201" s="189" t="s">
        <v>1427</v>
      </c>
      <c r="AU201" s="189" t="s">
        <v>1427</v>
      </c>
      <c r="AV201" s="189" t="s">
        <v>1427</v>
      </c>
      <c r="AW201" s="189" t="s">
        <v>1427</v>
      </c>
      <c r="AX201" s="189" t="s">
        <v>1427</v>
      </c>
      <c r="AY201" s="189" t="s">
        <v>1427</v>
      </c>
      <c r="AZ201" s="189" t="s">
        <v>1427</v>
      </c>
      <c r="BA201" s="192">
        <v>0</v>
      </c>
      <c r="BB201" s="192">
        <v>0</v>
      </c>
      <c r="BC201" s="192">
        <v>0</v>
      </c>
      <c r="BD201" s="192">
        <v>0</v>
      </c>
      <c r="BE201" s="192">
        <v>0</v>
      </c>
      <c r="BF201" s="192">
        <v>26.69</v>
      </c>
      <c r="BG201" s="189" t="s">
        <v>1427</v>
      </c>
      <c r="BH201" s="189" t="s">
        <v>1427</v>
      </c>
      <c r="BI201" s="192">
        <v>594</v>
      </c>
      <c r="BJ201" s="189" t="s">
        <v>1490</v>
      </c>
      <c r="BK201" s="189" t="s">
        <v>1922</v>
      </c>
    </row>
    <row r="202" s="185" customFormat="1" ht="15" spans="1:63">
      <c r="A202" s="189">
        <v>198</v>
      </c>
      <c r="B202" s="189" t="s">
        <v>1425</v>
      </c>
      <c r="C202" s="189" t="s">
        <v>1426</v>
      </c>
      <c r="D202" s="189" t="s">
        <v>80</v>
      </c>
      <c r="E202" s="189" t="s">
        <v>1427</v>
      </c>
      <c r="F202" s="189" t="s">
        <v>135</v>
      </c>
      <c r="G202" s="189" t="s">
        <v>1795</v>
      </c>
      <c r="H202" s="189" t="s">
        <v>1796</v>
      </c>
      <c r="I202" s="189" t="s">
        <v>1923</v>
      </c>
      <c r="J202" s="189" t="s">
        <v>382</v>
      </c>
      <c r="K202" s="189"/>
      <c r="L202" s="189"/>
      <c r="M202" s="189"/>
      <c r="N202" s="189"/>
      <c r="O202" s="189" t="s">
        <v>325</v>
      </c>
      <c r="P202" s="192">
        <v>109.884564</v>
      </c>
      <c r="Q202" s="192">
        <v>32.96</v>
      </c>
      <c r="R202" s="192">
        <v>32.96</v>
      </c>
      <c r="S202" s="192">
        <v>0</v>
      </c>
      <c r="T202" s="192">
        <v>32.96</v>
      </c>
      <c r="U202" s="192">
        <v>32.96</v>
      </c>
      <c r="V202" s="192">
        <v>0</v>
      </c>
      <c r="W202" s="192">
        <v>0</v>
      </c>
      <c r="X202" s="192">
        <v>0</v>
      </c>
      <c r="Y202" s="192">
        <v>0</v>
      </c>
      <c r="Z202" s="189" t="s">
        <v>1431</v>
      </c>
      <c r="AA202" s="192">
        <v>2025</v>
      </c>
      <c r="AB202" s="189" t="s">
        <v>1432</v>
      </c>
      <c r="AC202" s="189" t="s">
        <v>1433</v>
      </c>
      <c r="AD202" s="189" t="s">
        <v>1433</v>
      </c>
      <c r="AE202" s="189" t="s">
        <v>1434</v>
      </c>
      <c r="AF202" s="189" t="s">
        <v>1427</v>
      </c>
      <c r="AG202" s="189" t="s">
        <v>323</v>
      </c>
      <c r="AH202" s="189" t="s">
        <v>323</v>
      </c>
      <c r="AI202" s="189" t="s">
        <v>1427</v>
      </c>
      <c r="AJ202" s="192">
        <v>20250228</v>
      </c>
      <c r="AK202" s="192">
        <v>20250401</v>
      </c>
      <c r="AL202" s="192">
        <v>20251231</v>
      </c>
      <c r="AM202" s="192">
        <v>20250401</v>
      </c>
      <c r="AN202" s="189" t="s">
        <v>1427</v>
      </c>
      <c r="AO202" s="189" t="s">
        <v>1432</v>
      </c>
      <c r="AP202" s="189" t="s">
        <v>1433</v>
      </c>
      <c r="AQ202" s="189" t="s">
        <v>1427</v>
      </c>
      <c r="AR202" s="189" t="s">
        <v>1427</v>
      </c>
      <c r="AS202" s="189" t="s">
        <v>1427</v>
      </c>
      <c r="AT202" s="189" t="s">
        <v>1427</v>
      </c>
      <c r="AU202" s="189" t="s">
        <v>1427</v>
      </c>
      <c r="AV202" s="189" t="s">
        <v>1427</v>
      </c>
      <c r="AW202" s="189" t="s">
        <v>1427</v>
      </c>
      <c r="AX202" s="189" t="s">
        <v>1427</v>
      </c>
      <c r="AY202" s="189" t="s">
        <v>1427</v>
      </c>
      <c r="AZ202" s="189" t="s">
        <v>1427</v>
      </c>
      <c r="BA202" s="192">
        <v>0</v>
      </c>
      <c r="BB202" s="192">
        <v>0</v>
      </c>
      <c r="BC202" s="192">
        <v>0</v>
      </c>
      <c r="BD202" s="192">
        <v>0</v>
      </c>
      <c r="BE202" s="192">
        <v>0</v>
      </c>
      <c r="BF202" s="192">
        <v>32.96</v>
      </c>
      <c r="BG202" s="189" t="s">
        <v>1427</v>
      </c>
      <c r="BH202" s="189" t="s">
        <v>1427</v>
      </c>
      <c r="BI202" s="192">
        <v>278</v>
      </c>
      <c r="BJ202" s="189" t="s">
        <v>1490</v>
      </c>
      <c r="BK202" s="189" t="s">
        <v>1924</v>
      </c>
    </row>
    <row r="203" s="185" customFormat="1" ht="15" spans="1:63">
      <c r="A203" s="189">
        <v>199</v>
      </c>
      <c r="B203" s="189" t="s">
        <v>1425</v>
      </c>
      <c r="C203" s="189" t="s">
        <v>1426</v>
      </c>
      <c r="D203" s="189" t="s">
        <v>80</v>
      </c>
      <c r="E203" s="189" t="s">
        <v>1427</v>
      </c>
      <c r="F203" s="189" t="s">
        <v>135</v>
      </c>
      <c r="G203" s="189" t="s">
        <v>1795</v>
      </c>
      <c r="H203" s="189" t="s">
        <v>1925</v>
      </c>
      <c r="I203" s="189" t="s">
        <v>1926</v>
      </c>
      <c r="J203" s="189" t="s">
        <v>363</v>
      </c>
      <c r="K203" s="189"/>
      <c r="L203" s="189"/>
      <c r="M203" s="189"/>
      <c r="N203" s="189"/>
      <c r="O203" s="189" t="s">
        <v>357</v>
      </c>
      <c r="P203" s="192">
        <v>21</v>
      </c>
      <c r="Q203" s="192">
        <v>21</v>
      </c>
      <c r="R203" s="192">
        <v>21</v>
      </c>
      <c r="S203" s="192">
        <v>0</v>
      </c>
      <c r="T203" s="192">
        <v>21</v>
      </c>
      <c r="U203" s="192">
        <v>0</v>
      </c>
      <c r="V203" s="192">
        <v>21</v>
      </c>
      <c r="W203" s="192">
        <v>0</v>
      </c>
      <c r="X203" s="192">
        <v>0</v>
      </c>
      <c r="Y203" s="192">
        <v>0</v>
      </c>
      <c r="Z203" s="189" t="s">
        <v>1471</v>
      </c>
      <c r="AA203" s="192">
        <v>2025</v>
      </c>
      <c r="AB203" s="189" t="s">
        <v>1432</v>
      </c>
      <c r="AC203" s="189" t="s">
        <v>1433</v>
      </c>
      <c r="AD203" s="189" t="s">
        <v>1433</v>
      </c>
      <c r="AE203" s="189" t="s">
        <v>1434</v>
      </c>
      <c r="AF203" s="189" t="s">
        <v>1427</v>
      </c>
      <c r="AG203" s="189" t="s">
        <v>323</v>
      </c>
      <c r="AH203" s="189" t="s">
        <v>323</v>
      </c>
      <c r="AI203" s="189" t="s">
        <v>1427</v>
      </c>
      <c r="AJ203" s="192">
        <v>20250228</v>
      </c>
      <c r="AK203" s="192">
        <v>20250415</v>
      </c>
      <c r="AL203" s="192">
        <v>20251231</v>
      </c>
      <c r="AM203" s="189" t="s">
        <v>1427</v>
      </c>
      <c r="AN203" s="189" t="s">
        <v>1427</v>
      </c>
      <c r="AO203" s="189" t="s">
        <v>1427</v>
      </c>
      <c r="AP203" s="189" t="s">
        <v>1427</v>
      </c>
      <c r="AQ203" s="189" t="s">
        <v>1427</v>
      </c>
      <c r="AR203" s="189" t="s">
        <v>1427</v>
      </c>
      <c r="AS203" s="189" t="s">
        <v>1427</v>
      </c>
      <c r="AT203" s="189" t="s">
        <v>1427</v>
      </c>
      <c r="AU203" s="189" t="s">
        <v>1427</v>
      </c>
      <c r="AV203" s="189" t="s">
        <v>1427</v>
      </c>
      <c r="AW203" s="189" t="s">
        <v>1427</v>
      </c>
      <c r="AX203" s="189" t="s">
        <v>1427</v>
      </c>
      <c r="AY203" s="189" t="s">
        <v>1427</v>
      </c>
      <c r="AZ203" s="189" t="s">
        <v>1427</v>
      </c>
      <c r="BA203" s="192">
        <v>0</v>
      </c>
      <c r="BB203" s="192">
        <v>0</v>
      </c>
      <c r="BC203" s="192">
        <v>0</v>
      </c>
      <c r="BD203" s="192">
        <v>0</v>
      </c>
      <c r="BE203" s="192">
        <v>0</v>
      </c>
      <c r="BF203" s="192">
        <v>21</v>
      </c>
      <c r="BG203" s="189" t="s">
        <v>1427</v>
      </c>
      <c r="BH203" s="189" t="s">
        <v>1427</v>
      </c>
      <c r="BI203" s="192">
        <v>1356</v>
      </c>
      <c r="BJ203" s="189" t="s">
        <v>1490</v>
      </c>
      <c r="BK203" s="189" t="s">
        <v>1927</v>
      </c>
    </row>
    <row r="204" s="185" customFormat="1" ht="15" spans="1:63">
      <c r="A204" s="189">
        <v>200</v>
      </c>
      <c r="B204" s="189" t="s">
        <v>1425</v>
      </c>
      <c r="C204" s="189" t="s">
        <v>1426</v>
      </c>
      <c r="D204" s="189" t="s">
        <v>80</v>
      </c>
      <c r="E204" s="189" t="s">
        <v>1427</v>
      </c>
      <c r="F204" s="189" t="s">
        <v>135</v>
      </c>
      <c r="G204" s="189" t="s">
        <v>1795</v>
      </c>
      <c r="H204" s="189" t="s">
        <v>1925</v>
      </c>
      <c r="I204" s="189" t="s">
        <v>1928</v>
      </c>
      <c r="J204" s="189" t="s">
        <v>376</v>
      </c>
      <c r="K204" s="189"/>
      <c r="L204" s="189"/>
      <c r="M204" s="189"/>
      <c r="N204" s="189"/>
      <c r="O204" s="189" t="s">
        <v>357</v>
      </c>
      <c r="P204" s="192">
        <v>156.281848</v>
      </c>
      <c r="Q204" s="192">
        <v>46.88</v>
      </c>
      <c r="R204" s="192">
        <v>46.88</v>
      </c>
      <c r="S204" s="192">
        <v>0</v>
      </c>
      <c r="T204" s="192">
        <v>46.88</v>
      </c>
      <c r="U204" s="192">
        <v>46.88</v>
      </c>
      <c r="V204" s="192">
        <v>0</v>
      </c>
      <c r="W204" s="192">
        <v>0</v>
      </c>
      <c r="X204" s="192">
        <v>0</v>
      </c>
      <c r="Y204" s="192">
        <v>0</v>
      </c>
      <c r="Z204" s="189" t="s">
        <v>1431</v>
      </c>
      <c r="AA204" s="192">
        <v>2025</v>
      </c>
      <c r="AB204" s="189" t="s">
        <v>1432</v>
      </c>
      <c r="AC204" s="189" t="s">
        <v>1433</v>
      </c>
      <c r="AD204" s="189" t="s">
        <v>1433</v>
      </c>
      <c r="AE204" s="189" t="s">
        <v>1434</v>
      </c>
      <c r="AF204" s="189" t="s">
        <v>1427</v>
      </c>
      <c r="AG204" s="189" t="s">
        <v>323</v>
      </c>
      <c r="AH204" s="189" t="s">
        <v>323</v>
      </c>
      <c r="AI204" s="189" t="s">
        <v>1427</v>
      </c>
      <c r="AJ204" s="192">
        <v>20250228</v>
      </c>
      <c r="AK204" s="192">
        <v>20250403</v>
      </c>
      <c r="AL204" s="192">
        <v>20251231</v>
      </c>
      <c r="AM204" s="192">
        <v>20250403</v>
      </c>
      <c r="AN204" s="189" t="s">
        <v>1427</v>
      </c>
      <c r="AO204" s="189" t="s">
        <v>1432</v>
      </c>
      <c r="AP204" s="189" t="s">
        <v>1433</v>
      </c>
      <c r="AQ204" s="189" t="s">
        <v>1427</v>
      </c>
      <c r="AR204" s="189" t="s">
        <v>1427</v>
      </c>
      <c r="AS204" s="189" t="s">
        <v>1427</v>
      </c>
      <c r="AT204" s="189" t="s">
        <v>1427</v>
      </c>
      <c r="AU204" s="189" t="s">
        <v>1427</v>
      </c>
      <c r="AV204" s="189" t="s">
        <v>1427</v>
      </c>
      <c r="AW204" s="189" t="s">
        <v>1427</v>
      </c>
      <c r="AX204" s="189" t="s">
        <v>1427</v>
      </c>
      <c r="AY204" s="189" t="s">
        <v>1427</v>
      </c>
      <c r="AZ204" s="189" t="s">
        <v>1427</v>
      </c>
      <c r="BA204" s="192">
        <v>0</v>
      </c>
      <c r="BB204" s="192">
        <v>0</v>
      </c>
      <c r="BC204" s="192">
        <v>0</v>
      </c>
      <c r="BD204" s="192">
        <v>0</v>
      </c>
      <c r="BE204" s="192">
        <v>0</v>
      </c>
      <c r="BF204" s="192">
        <v>46.88</v>
      </c>
      <c r="BG204" s="189" t="s">
        <v>1427</v>
      </c>
      <c r="BH204" s="189" t="s">
        <v>1427</v>
      </c>
      <c r="BI204" s="192">
        <v>278</v>
      </c>
      <c r="BJ204" s="189" t="s">
        <v>1490</v>
      </c>
      <c r="BK204" s="189" t="s">
        <v>1929</v>
      </c>
    </row>
    <row r="205" s="185" customFormat="1" ht="15" spans="1:63">
      <c r="A205" s="189">
        <v>201</v>
      </c>
      <c r="B205" s="189" t="s">
        <v>1425</v>
      </c>
      <c r="C205" s="189" t="s">
        <v>1426</v>
      </c>
      <c r="D205" s="189" t="s">
        <v>80</v>
      </c>
      <c r="E205" s="189" t="s">
        <v>1427</v>
      </c>
      <c r="F205" s="189" t="s">
        <v>135</v>
      </c>
      <c r="G205" s="189" t="s">
        <v>1795</v>
      </c>
      <c r="H205" s="189" t="s">
        <v>1925</v>
      </c>
      <c r="I205" s="189" t="s">
        <v>1930</v>
      </c>
      <c r="J205" s="189" t="s">
        <v>386</v>
      </c>
      <c r="K205" s="189"/>
      <c r="L205" s="189"/>
      <c r="M205" s="189"/>
      <c r="N205" s="189"/>
      <c r="O205" s="189" t="s">
        <v>325</v>
      </c>
      <c r="P205" s="192">
        <v>32.347004</v>
      </c>
      <c r="Q205" s="192">
        <v>32.347004</v>
      </c>
      <c r="R205" s="192">
        <v>32.347004</v>
      </c>
      <c r="S205" s="192">
        <v>0</v>
      </c>
      <c r="T205" s="192">
        <v>32.347004</v>
      </c>
      <c r="U205" s="192">
        <v>0</v>
      </c>
      <c r="V205" s="192">
        <v>32.347004</v>
      </c>
      <c r="W205" s="192">
        <v>0</v>
      </c>
      <c r="X205" s="192">
        <v>0</v>
      </c>
      <c r="Y205" s="192">
        <v>0</v>
      </c>
      <c r="Z205" s="189" t="s">
        <v>1431</v>
      </c>
      <c r="AA205" s="192">
        <v>2025</v>
      </c>
      <c r="AB205" s="189" t="s">
        <v>1432</v>
      </c>
      <c r="AC205" s="189" t="s">
        <v>1433</v>
      </c>
      <c r="AD205" s="189" t="s">
        <v>1433</v>
      </c>
      <c r="AE205" s="189" t="s">
        <v>1434</v>
      </c>
      <c r="AF205" s="189" t="s">
        <v>1427</v>
      </c>
      <c r="AG205" s="189" t="s">
        <v>323</v>
      </c>
      <c r="AH205" s="189" t="s">
        <v>323</v>
      </c>
      <c r="AI205" s="189" t="s">
        <v>1427</v>
      </c>
      <c r="AJ205" s="192">
        <v>20250228</v>
      </c>
      <c r="AK205" s="192">
        <v>20250401</v>
      </c>
      <c r="AL205" s="192">
        <v>20251231</v>
      </c>
      <c r="AM205" s="192">
        <v>20250401</v>
      </c>
      <c r="AN205" s="189" t="s">
        <v>1427</v>
      </c>
      <c r="AO205" s="189" t="s">
        <v>1432</v>
      </c>
      <c r="AP205" s="189" t="s">
        <v>1433</v>
      </c>
      <c r="AQ205" s="189" t="s">
        <v>1427</v>
      </c>
      <c r="AR205" s="189" t="s">
        <v>1427</v>
      </c>
      <c r="AS205" s="189" t="s">
        <v>1427</v>
      </c>
      <c r="AT205" s="189" t="s">
        <v>1427</v>
      </c>
      <c r="AU205" s="189" t="s">
        <v>1427</v>
      </c>
      <c r="AV205" s="189" t="s">
        <v>1427</v>
      </c>
      <c r="AW205" s="189" t="s">
        <v>1427</v>
      </c>
      <c r="AX205" s="189" t="s">
        <v>1427</v>
      </c>
      <c r="AY205" s="189" t="s">
        <v>1427</v>
      </c>
      <c r="AZ205" s="189" t="s">
        <v>1427</v>
      </c>
      <c r="BA205" s="192">
        <v>0</v>
      </c>
      <c r="BB205" s="192">
        <v>0</v>
      </c>
      <c r="BC205" s="192">
        <v>0</v>
      </c>
      <c r="BD205" s="192">
        <v>0</v>
      </c>
      <c r="BE205" s="192">
        <v>0</v>
      </c>
      <c r="BF205" s="192">
        <v>32.347004</v>
      </c>
      <c r="BG205" s="189" t="s">
        <v>1427</v>
      </c>
      <c r="BH205" s="189" t="s">
        <v>1427</v>
      </c>
      <c r="BI205" s="192">
        <v>4256</v>
      </c>
      <c r="BJ205" s="189" t="s">
        <v>1490</v>
      </c>
      <c r="BK205" s="189" t="s">
        <v>1931</v>
      </c>
    </row>
    <row r="206" s="185" customFormat="1" ht="15" spans="1:63">
      <c r="A206" s="189">
        <v>202</v>
      </c>
      <c r="B206" s="189" t="s">
        <v>1425</v>
      </c>
      <c r="C206" s="189" t="s">
        <v>1426</v>
      </c>
      <c r="D206" s="189" t="s">
        <v>80</v>
      </c>
      <c r="E206" s="189" t="s">
        <v>1427</v>
      </c>
      <c r="F206" s="189" t="s">
        <v>135</v>
      </c>
      <c r="G206" s="189" t="s">
        <v>1795</v>
      </c>
      <c r="H206" s="189" t="s">
        <v>1932</v>
      </c>
      <c r="I206" s="189" t="s">
        <v>1933</v>
      </c>
      <c r="J206" s="189" t="s">
        <v>1143</v>
      </c>
      <c r="K206" s="189"/>
      <c r="L206" s="189"/>
      <c r="M206" s="189"/>
      <c r="N206" s="189"/>
      <c r="O206" s="189" t="s">
        <v>483</v>
      </c>
      <c r="P206" s="192">
        <v>15.07</v>
      </c>
      <c r="Q206" s="192">
        <v>15.07</v>
      </c>
      <c r="R206" s="192">
        <v>15.07</v>
      </c>
      <c r="S206" s="192">
        <v>0</v>
      </c>
      <c r="T206" s="192">
        <v>15.07</v>
      </c>
      <c r="U206" s="192">
        <v>15.07</v>
      </c>
      <c r="V206" s="192">
        <v>0</v>
      </c>
      <c r="W206" s="192">
        <v>0</v>
      </c>
      <c r="X206" s="192">
        <v>0</v>
      </c>
      <c r="Y206" s="192">
        <v>0</v>
      </c>
      <c r="Z206" s="189" t="s">
        <v>1471</v>
      </c>
      <c r="AA206" s="192">
        <v>2025</v>
      </c>
      <c r="AB206" s="189" t="s">
        <v>1432</v>
      </c>
      <c r="AC206" s="189" t="s">
        <v>1433</v>
      </c>
      <c r="AD206" s="189" t="s">
        <v>1433</v>
      </c>
      <c r="AE206" s="189" t="s">
        <v>1434</v>
      </c>
      <c r="AF206" s="189" t="s">
        <v>1427</v>
      </c>
      <c r="AG206" s="189" t="s">
        <v>1103</v>
      </c>
      <c r="AH206" s="189" t="s">
        <v>1103</v>
      </c>
      <c r="AI206" s="189" t="s">
        <v>1427</v>
      </c>
      <c r="AJ206" s="192">
        <v>20250228</v>
      </c>
      <c r="AK206" s="192">
        <v>20250415</v>
      </c>
      <c r="AL206" s="192">
        <v>20251231</v>
      </c>
      <c r="AM206" s="189" t="s">
        <v>1427</v>
      </c>
      <c r="AN206" s="189" t="s">
        <v>1427</v>
      </c>
      <c r="AO206" s="189" t="s">
        <v>1427</v>
      </c>
      <c r="AP206" s="189" t="s">
        <v>1427</v>
      </c>
      <c r="AQ206" s="189" t="s">
        <v>1427</v>
      </c>
      <c r="AR206" s="189" t="s">
        <v>1427</v>
      </c>
      <c r="AS206" s="189" t="s">
        <v>1427</v>
      </c>
      <c r="AT206" s="189" t="s">
        <v>1427</v>
      </c>
      <c r="AU206" s="189" t="s">
        <v>1427</v>
      </c>
      <c r="AV206" s="189" t="s">
        <v>1427</v>
      </c>
      <c r="AW206" s="189" t="s">
        <v>1427</v>
      </c>
      <c r="AX206" s="189" t="s">
        <v>1427</v>
      </c>
      <c r="AY206" s="189" t="s">
        <v>1427</v>
      </c>
      <c r="AZ206" s="189" t="s">
        <v>1427</v>
      </c>
      <c r="BA206" s="192">
        <v>0</v>
      </c>
      <c r="BB206" s="192">
        <v>0</v>
      </c>
      <c r="BC206" s="192">
        <v>0</v>
      </c>
      <c r="BD206" s="192">
        <v>0</v>
      </c>
      <c r="BE206" s="192">
        <v>0</v>
      </c>
      <c r="BF206" s="192">
        <v>15.07</v>
      </c>
      <c r="BG206" s="189" t="s">
        <v>1427</v>
      </c>
      <c r="BH206" s="189" t="s">
        <v>1427</v>
      </c>
      <c r="BI206" s="192">
        <v>303</v>
      </c>
      <c r="BJ206" s="189" t="s">
        <v>1490</v>
      </c>
      <c r="BK206" s="189" t="s">
        <v>1934</v>
      </c>
    </row>
    <row r="207" s="185" customFormat="1" ht="15" spans="1:63">
      <c r="A207" s="189">
        <v>203</v>
      </c>
      <c r="B207" s="189" t="s">
        <v>1425</v>
      </c>
      <c r="C207" s="189" t="s">
        <v>1426</v>
      </c>
      <c r="D207" s="189" t="s">
        <v>80</v>
      </c>
      <c r="E207" s="189" t="s">
        <v>1427</v>
      </c>
      <c r="F207" s="189" t="s">
        <v>135</v>
      </c>
      <c r="G207" s="189" t="s">
        <v>1795</v>
      </c>
      <c r="H207" s="189" t="s">
        <v>1932</v>
      </c>
      <c r="I207" s="189" t="s">
        <v>1935</v>
      </c>
      <c r="J207" s="189" t="s">
        <v>1936</v>
      </c>
      <c r="K207" s="189"/>
      <c r="L207" s="189"/>
      <c r="M207" s="189"/>
      <c r="N207" s="189"/>
      <c r="O207" s="189" t="s">
        <v>1543</v>
      </c>
      <c r="P207" s="192">
        <v>156</v>
      </c>
      <c r="Q207" s="192">
        <v>0</v>
      </c>
      <c r="R207" s="192">
        <v>0</v>
      </c>
      <c r="S207" s="192">
        <v>0</v>
      </c>
      <c r="T207" s="192">
        <v>0</v>
      </c>
      <c r="U207" s="192">
        <v>0</v>
      </c>
      <c r="V207" s="192">
        <v>0</v>
      </c>
      <c r="W207" s="192">
        <v>0</v>
      </c>
      <c r="X207" s="192">
        <v>0</v>
      </c>
      <c r="Y207" s="192">
        <v>0</v>
      </c>
      <c r="Z207" s="189" t="s">
        <v>1448</v>
      </c>
      <c r="AA207" s="192">
        <v>2025</v>
      </c>
      <c r="AB207" s="189" t="s">
        <v>1433</v>
      </c>
      <c r="AC207" s="189" t="s">
        <v>1433</v>
      </c>
      <c r="AD207" s="189" t="s">
        <v>1433</v>
      </c>
      <c r="AE207" s="189" t="s">
        <v>1434</v>
      </c>
      <c r="AF207" s="189" t="s">
        <v>1427</v>
      </c>
      <c r="AG207" s="189" t="s">
        <v>437</v>
      </c>
      <c r="AH207" s="189" t="s">
        <v>1427</v>
      </c>
      <c r="AI207" s="189" t="s">
        <v>1427</v>
      </c>
      <c r="AJ207" s="189" t="s">
        <v>1427</v>
      </c>
      <c r="AK207" s="189" t="s">
        <v>1427</v>
      </c>
      <c r="AL207" s="189" t="s">
        <v>1427</v>
      </c>
      <c r="AM207" s="189" t="s">
        <v>1427</v>
      </c>
      <c r="AN207" s="189" t="s">
        <v>1427</v>
      </c>
      <c r="AO207" s="189" t="s">
        <v>1427</v>
      </c>
      <c r="AP207" s="189" t="s">
        <v>1427</v>
      </c>
      <c r="AQ207" s="189" t="s">
        <v>1427</v>
      </c>
      <c r="AR207" s="189" t="s">
        <v>1427</v>
      </c>
      <c r="AS207" s="189" t="s">
        <v>1427</v>
      </c>
      <c r="AT207" s="189" t="s">
        <v>1427</v>
      </c>
      <c r="AU207" s="189" t="s">
        <v>1427</v>
      </c>
      <c r="AV207" s="189" t="s">
        <v>1427</v>
      </c>
      <c r="AW207" s="189" t="s">
        <v>1427</v>
      </c>
      <c r="AX207" s="189" t="s">
        <v>1427</v>
      </c>
      <c r="AY207" s="189" t="s">
        <v>1427</v>
      </c>
      <c r="AZ207" s="189" t="s">
        <v>1427</v>
      </c>
      <c r="BA207" s="192">
        <v>0</v>
      </c>
      <c r="BB207" s="192">
        <v>0</v>
      </c>
      <c r="BC207" s="192">
        <v>0</v>
      </c>
      <c r="BD207" s="192">
        <v>0</v>
      </c>
      <c r="BE207" s="192">
        <v>0</v>
      </c>
      <c r="BF207" s="192">
        <v>0</v>
      </c>
      <c r="BG207" s="189" t="s">
        <v>1427</v>
      </c>
      <c r="BH207" s="189" t="s">
        <v>1427</v>
      </c>
      <c r="BI207" s="189" t="s">
        <v>1427</v>
      </c>
      <c r="BJ207" s="189" t="s">
        <v>1490</v>
      </c>
      <c r="BK207" s="189" t="s">
        <v>1937</v>
      </c>
    </row>
    <row r="208" s="185" customFormat="1" ht="15" spans="1:63">
      <c r="A208" s="189">
        <v>204</v>
      </c>
      <c r="B208" s="189" t="s">
        <v>1425</v>
      </c>
      <c r="C208" s="189" t="s">
        <v>1426</v>
      </c>
      <c r="D208" s="189" t="s">
        <v>80</v>
      </c>
      <c r="E208" s="189" t="s">
        <v>1427</v>
      </c>
      <c r="F208" s="189" t="s">
        <v>135</v>
      </c>
      <c r="G208" s="189" t="s">
        <v>1795</v>
      </c>
      <c r="H208" s="189" t="s">
        <v>1932</v>
      </c>
      <c r="I208" s="189" t="s">
        <v>1938</v>
      </c>
      <c r="J208" s="189" t="s">
        <v>1939</v>
      </c>
      <c r="K208" s="189"/>
      <c r="L208" s="189"/>
      <c r="M208" s="189"/>
      <c r="N208" s="189"/>
      <c r="O208" s="189" t="s">
        <v>644</v>
      </c>
      <c r="P208" s="192">
        <v>10</v>
      </c>
      <c r="Q208" s="192">
        <v>0</v>
      </c>
      <c r="R208" s="192">
        <v>0</v>
      </c>
      <c r="S208" s="192">
        <v>0</v>
      </c>
      <c r="T208" s="192">
        <v>0</v>
      </c>
      <c r="U208" s="192">
        <v>0</v>
      </c>
      <c r="V208" s="192">
        <v>0</v>
      </c>
      <c r="W208" s="192">
        <v>0</v>
      </c>
      <c r="X208" s="192">
        <v>0</v>
      </c>
      <c r="Y208" s="192">
        <v>0</v>
      </c>
      <c r="Z208" s="189" t="s">
        <v>1448</v>
      </c>
      <c r="AA208" s="192">
        <v>2025</v>
      </c>
      <c r="AB208" s="189" t="s">
        <v>1433</v>
      </c>
      <c r="AC208" s="189" t="s">
        <v>1433</v>
      </c>
      <c r="AD208" s="189" t="s">
        <v>1433</v>
      </c>
      <c r="AE208" s="189" t="s">
        <v>1434</v>
      </c>
      <c r="AF208" s="189" t="s">
        <v>1427</v>
      </c>
      <c r="AG208" s="189" t="s">
        <v>1103</v>
      </c>
      <c r="AH208" s="189" t="s">
        <v>1427</v>
      </c>
      <c r="AI208" s="189" t="s">
        <v>1427</v>
      </c>
      <c r="AJ208" s="189" t="s">
        <v>1427</v>
      </c>
      <c r="AK208" s="189" t="s">
        <v>1427</v>
      </c>
      <c r="AL208" s="189" t="s">
        <v>1427</v>
      </c>
      <c r="AM208" s="189" t="s">
        <v>1427</v>
      </c>
      <c r="AN208" s="189" t="s">
        <v>1427</v>
      </c>
      <c r="AO208" s="189" t="s">
        <v>1427</v>
      </c>
      <c r="AP208" s="189" t="s">
        <v>1427</v>
      </c>
      <c r="AQ208" s="189" t="s">
        <v>1427</v>
      </c>
      <c r="AR208" s="189" t="s">
        <v>1427</v>
      </c>
      <c r="AS208" s="189" t="s">
        <v>1427</v>
      </c>
      <c r="AT208" s="189" t="s">
        <v>1427</v>
      </c>
      <c r="AU208" s="189" t="s">
        <v>1427</v>
      </c>
      <c r="AV208" s="189" t="s">
        <v>1427</v>
      </c>
      <c r="AW208" s="189" t="s">
        <v>1427</v>
      </c>
      <c r="AX208" s="189" t="s">
        <v>1427</v>
      </c>
      <c r="AY208" s="189" t="s">
        <v>1427</v>
      </c>
      <c r="AZ208" s="189" t="s">
        <v>1427</v>
      </c>
      <c r="BA208" s="192">
        <v>0</v>
      </c>
      <c r="BB208" s="192">
        <v>0</v>
      </c>
      <c r="BC208" s="192">
        <v>0</v>
      </c>
      <c r="BD208" s="192">
        <v>0</v>
      </c>
      <c r="BE208" s="192">
        <v>0</v>
      </c>
      <c r="BF208" s="192">
        <v>0</v>
      </c>
      <c r="BG208" s="189" t="s">
        <v>1427</v>
      </c>
      <c r="BH208" s="189" t="s">
        <v>1427</v>
      </c>
      <c r="BI208" s="189" t="s">
        <v>1427</v>
      </c>
      <c r="BJ208" s="189" t="s">
        <v>1490</v>
      </c>
      <c r="BK208" s="189" t="s">
        <v>1940</v>
      </c>
    </row>
    <row r="209" s="185" customFormat="1" ht="15" spans="1:63">
      <c r="A209" s="189">
        <v>205</v>
      </c>
      <c r="B209" s="189" t="s">
        <v>1425</v>
      </c>
      <c r="C209" s="189" t="s">
        <v>1426</v>
      </c>
      <c r="D209" s="189" t="s">
        <v>80</v>
      </c>
      <c r="E209" s="189" t="s">
        <v>1427</v>
      </c>
      <c r="F209" s="189" t="s">
        <v>135</v>
      </c>
      <c r="G209" s="189" t="s">
        <v>1795</v>
      </c>
      <c r="H209" s="189" t="s">
        <v>1932</v>
      </c>
      <c r="I209" s="189" t="s">
        <v>1941</v>
      </c>
      <c r="J209" s="189" t="s">
        <v>1942</v>
      </c>
      <c r="K209" s="189"/>
      <c r="L209" s="189"/>
      <c r="M209" s="189"/>
      <c r="N209" s="189"/>
      <c r="O209" s="189" t="s">
        <v>180</v>
      </c>
      <c r="P209" s="192">
        <v>50</v>
      </c>
      <c r="Q209" s="192">
        <v>0</v>
      </c>
      <c r="R209" s="192">
        <v>0</v>
      </c>
      <c r="S209" s="192">
        <v>0</v>
      </c>
      <c r="T209" s="192">
        <v>0</v>
      </c>
      <c r="U209" s="192">
        <v>0</v>
      </c>
      <c r="V209" s="192">
        <v>0</v>
      </c>
      <c r="W209" s="192">
        <v>0</v>
      </c>
      <c r="X209" s="192">
        <v>0</v>
      </c>
      <c r="Y209" s="192">
        <v>0</v>
      </c>
      <c r="Z209" s="189" t="s">
        <v>1448</v>
      </c>
      <c r="AA209" s="192">
        <v>2025</v>
      </c>
      <c r="AB209" s="189" t="s">
        <v>1433</v>
      </c>
      <c r="AC209" s="189" t="s">
        <v>1433</v>
      </c>
      <c r="AD209" s="189" t="s">
        <v>1433</v>
      </c>
      <c r="AE209" s="189" t="s">
        <v>1434</v>
      </c>
      <c r="AF209" s="189" t="s">
        <v>1427</v>
      </c>
      <c r="AG209" s="189" t="s">
        <v>1103</v>
      </c>
      <c r="AH209" s="189" t="s">
        <v>1427</v>
      </c>
      <c r="AI209" s="189" t="s">
        <v>1427</v>
      </c>
      <c r="AJ209" s="189" t="s">
        <v>1427</v>
      </c>
      <c r="AK209" s="189" t="s">
        <v>1427</v>
      </c>
      <c r="AL209" s="189" t="s">
        <v>1427</v>
      </c>
      <c r="AM209" s="189" t="s">
        <v>1427</v>
      </c>
      <c r="AN209" s="189" t="s">
        <v>1427</v>
      </c>
      <c r="AO209" s="189" t="s">
        <v>1427</v>
      </c>
      <c r="AP209" s="189" t="s">
        <v>1427</v>
      </c>
      <c r="AQ209" s="189" t="s">
        <v>1427</v>
      </c>
      <c r="AR209" s="189" t="s">
        <v>1427</v>
      </c>
      <c r="AS209" s="189" t="s">
        <v>1427</v>
      </c>
      <c r="AT209" s="189" t="s">
        <v>1427</v>
      </c>
      <c r="AU209" s="189" t="s">
        <v>1427</v>
      </c>
      <c r="AV209" s="189" t="s">
        <v>1427</v>
      </c>
      <c r="AW209" s="189" t="s">
        <v>1427</v>
      </c>
      <c r="AX209" s="189" t="s">
        <v>1427</v>
      </c>
      <c r="AY209" s="189" t="s">
        <v>1427</v>
      </c>
      <c r="AZ209" s="189" t="s">
        <v>1427</v>
      </c>
      <c r="BA209" s="192">
        <v>0</v>
      </c>
      <c r="BB209" s="192">
        <v>0</v>
      </c>
      <c r="BC209" s="192">
        <v>0</v>
      </c>
      <c r="BD209" s="192">
        <v>0</v>
      </c>
      <c r="BE209" s="192">
        <v>0</v>
      </c>
      <c r="BF209" s="192">
        <v>0</v>
      </c>
      <c r="BG209" s="189" t="s">
        <v>1427</v>
      </c>
      <c r="BH209" s="189" t="s">
        <v>1427</v>
      </c>
      <c r="BI209" s="189" t="s">
        <v>1427</v>
      </c>
      <c r="BJ209" s="189" t="s">
        <v>1490</v>
      </c>
      <c r="BK209" s="189" t="s">
        <v>1943</v>
      </c>
    </row>
    <row r="210" s="185" customFormat="1" ht="15" spans="1:63">
      <c r="A210" s="189">
        <v>206</v>
      </c>
      <c r="B210" s="189" t="s">
        <v>1425</v>
      </c>
      <c r="C210" s="189" t="s">
        <v>1426</v>
      </c>
      <c r="D210" s="189" t="s">
        <v>80</v>
      </c>
      <c r="E210" s="189" t="s">
        <v>1427</v>
      </c>
      <c r="F210" s="189" t="s">
        <v>135</v>
      </c>
      <c r="G210" s="189" t="s">
        <v>1795</v>
      </c>
      <c r="H210" s="189" t="s">
        <v>1932</v>
      </c>
      <c r="I210" s="189" t="s">
        <v>1944</v>
      </c>
      <c r="J210" s="189" t="s">
        <v>1945</v>
      </c>
      <c r="K210" s="189"/>
      <c r="L210" s="189"/>
      <c r="M210" s="189"/>
      <c r="N210" s="189"/>
      <c r="O210" s="189" t="s">
        <v>133</v>
      </c>
      <c r="P210" s="192">
        <v>200</v>
      </c>
      <c r="Q210" s="192">
        <v>0</v>
      </c>
      <c r="R210" s="192">
        <v>0</v>
      </c>
      <c r="S210" s="192">
        <v>0</v>
      </c>
      <c r="T210" s="192">
        <v>0</v>
      </c>
      <c r="U210" s="192">
        <v>0</v>
      </c>
      <c r="V210" s="192">
        <v>0</v>
      </c>
      <c r="W210" s="192">
        <v>0</v>
      </c>
      <c r="X210" s="192">
        <v>0</v>
      </c>
      <c r="Y210" s="192">
        <v>0</v>
      </c>
      <c r="Z210" s="189" t="s">
        <v>1448</v>
      </c>
      <c r="AA210" s="192">
        <v>2025</v>
      </c>
      <c r="AB210" s="189" t="s">
        <v>1433</v>
      </c>
      <c r="AC210" s="189" t="s">
        <v>1433</v>
      </c>
      <c r="AD210" s="189" t="s">
        <v>1433</v>
      </c>
      <c r="AE210" s="189" t="s">
        <v>1434</v>
      </c>
      <c r="AF210" s="189" t="s">
        <v>1427</v>
      </c>
      <c r="AG210" s="189" t="s">
        <v>88</v>
      </c>
      <c r="AH210" s="189" t="s">
        <v>1427</v>
      </c>
      <c r="AI210" s="189" t="s">
        <v>1427</v>
      </c>
      <c r="AJ210" s="189" t="s">
        <v>1427</v>
      </c>
      <c r="AK210" s="189" t="s">
        <v>1427</v>
      </c>
      <c r="AL210" s="189" t="s">
        <v>1427</v>
      </c>
      <c r="AM210" s="189" t="s">
        <v>1427</v>
      </c>
      <c r="AN210" s="189" t="s">
        <v>1427</v>
      </c>
      <c r="AO210" s="189" t="s">
        <v>1427</v>
      </c>
      <c r="AP210" s="189" t="s">
        <v>1427</v>
      </c>
      <c r="AQ210" s="189" t="s">
        <v>1427</v>
      </c>
      <c r="AR210" s="189" t="s">
        <v>1427</v>
      </c>
      <c r="AS210" s="189" t="s">
        <v>1427</v>
      </c>
      <c r="AT210" s="189" t="s">
        <v>1427</v>
      </c>
      <c r="AU210" s="189" t="s">
        <v>1427</v>
      </c>
      <c r="AV210" s="189" t="s">
        <v>1427</v>
      </c>
      <c r="AW210" s="189" t="s">
        <v>1427</v>
      </c>
      <c r="AX210" s="189" t="s">
        <v>1427</v>
      </c>
      <c r="AY210" s="189" t="s">
        <v>1427</v>
      </c>
      <c r="AZ210" s="189" t="s">
        <v>1427</v>
      </c>
      <c r="BA210" s="192">
        <v>0</v>
      </c>
      <c r="BB210" s="192">
        <v>0</v>
      </c>
      <c r="BC210" s="192">
        <v>0</v>
      </c>
      <c r="BD210" s="192">
        <v>0</v>
      </c>
      <c r="BE210" s="192">
        <v>0</v>
      </c>
      <c r="BF210" s="192">
        <v>0</v>
      </c>
      <c r="BG210" s="189" t="s">
        <v>1427</v>
      </c>
      <c r="BH210" s="189" t="s">
        <v>1427</v>
      </c>
      <c r="BI210" s="189" t="s">
        <v>1427</v>
      </c>
      <c r="BJ210" s="189" t="s">
        <v>1490</v>
      </c>
      <c r="BK210" s="189" t="s">
        <v>1946</v>
      </c>
    </row>
    <row r="211" s="185" customFormat="1" ht="15" spans="1:63">
      <c r="A211" s="189">
        <v>207</v>
      </c>
      <c r="B211" s="189" t="s">
        <v>1425</v>
      </c>
      <c r="C211" s="189" t="s">
        <v>1426</v>
      </c>
      <c r="D211" s="189" t="s">
        <v>80</v>
      </c>
      <c r="E211" s="189" t="s">
        <v>1427</v>
      </c>
      <c r="F211" s="189" t="s">
        <v>135</v>
      </c>
      <c r="G211" s="189" t="s">
        <v>1795</v>
      </c>
      <c r="H211" s="189" t="s">
        <v>1932</v>
      </c>
      <c r="I211" s="189" t="s">
        <v>1947</v>
      </c>
      <c r="J211" s="189" t="s">
        <v>1948</v>
      </c>
      <c r="K211" s="189"/>
      <c r="L211" s="189"/>
      <c r="M211" s="189"/>
      <c r="N211" s="189"/>
      <c r="O211" s="189" t="s">
        <v>180</v>
      </c>
      <c r="P211" s="192">
        <v>25</v>
      </c>
      <c r="Q211" s="192">
        <v>0</v>
      </c>
      <c r="R211" s="192">
        <v>0</v>
      </c>
      <c r="S211" s="192">
        <v>0</v>
      </c>
      <c r="T211" s="192">
        <v>0</v>
      </c>
      <c r="U211" s="192">
        <v>0</v>
      </c>
      <c r="V211" s="192">
        <v>0</v>
      </c>
      <c r="W211" s="192">
        <v>0</v>
      </c>
      <c r="X211" s="192">
        <v>0</v>
      </c>
      <c r="Y211" s="192">
        <v>0</v>
      </c>
      <c r="Z211" s="189" t="s">
        <v>1448</v>
      </c>
      <c r="AA211" s="192">
        <v>2025</v>
      </c>
      <c r="AB211" s="189" t="s">
        <v>1433</v>
      </c>
      <c r="AC211" s="189" t="s">
        <v>1433</v>
      </c>
      <c r="AD211" s="189" t="s">
        <v>1433</v>
      </c>
      <c r="AE211" s="189" t="s">
        <v>1434</v>
      </c>
      <c r="AF211" s="189" t="s">
        <v>1427</v>
      </c>
      <c r="AG211" s="189" t="s">
        <v>1103</v>
      </c>
      <c r="AH211" s="189" t="s">
        <v>1427</v>
      </c>
      <c r="AI211" s="189" t="s">
        <v>1427</v>
      </c>
      <c r="AJ211" s="189" t="s">
        <v>1427</v>
      </c>
      <c r="AK211" s="189" t="s">
        <v>1427</v>
      </c>
      <c r="AL211" s="189" t="s">
        <v>1427</v>
      </c>
      <c r="AM211" s="189" t="s">
        <v>1427</v>
      </c>
      <c r="AN211" s="189" t="s">
        <v>1427</v>
      </c>
      <c r="AO211" s="189" t="s">
        <v>1427</v>
      </c>
      <c r="AP211" s="189" t="s">
        <v>1427</v>
      </c>
      <c r="AQ211" s="189" t="s">
        <v>1427</v>
      </c>
      <c r="AR211" s="189" t="s">
        <v>1427</v>
      </c>
      <c r="AS211" s="189" t="s">
        <v>1427</v>
      </c>
      <c r="AT211" s="189" t="s">
        <v>1427</v>
      </c>
      <c r="AU211" s="189" t="s">
        <v>1427</v>
      </c>
      <c r="AV211" s="189" t="s">
        <v>1427</v>
      </c>
      <c r="AW211" s="189" t="s">
        <v>1427</v>
      </c>
      <c r="AX211" s="189" t="s">
        <v>1427</v>
      </c>
      <c r="AY211" s="189" t="s">
        <v>1427</v>
      </c>
      <c r="AZ211" s="189" t="s">
        <v>1427</v>
      </c>
      <c r="BA211" s="192">
        <v>0</v>
      </c>
      <c r="BB211" s="192">
        <v>0</v>
      </c>
      <c r="BC211" s="192">
        <v>0</v>
      </c>
      <c r="BD211" s="192">
        <v>0</v>
      </c>
      <c r="BE211" s="192">
        <v>0</v>
      </c>
      <c r="BF211" s="192">
        <v>0</v>
      </c>
      <c r="BG211" s="189" t="s">
        <v>1427</v>
      </c>
      <c r="BH211" s="189" t="s">
        <v>1427</v>
      </c>
      <c r="BI211" s="189" t="s">
        <v>1427</v>
      </c>
      <c r="BJ211" s="189" t="s">
        <v>1490</v>
      </c>
      <c r="BK211" s="189" t="s">
        <v>1949</v>
      </c>
    </row>
    <row r="212" s="185" customFormat="1" ht="15" spans="1:63">
      <c r="A212" s="189">
        <v>208</v>
      </c>
      <c r="B212" s="189" t="s">
        <v>1425</v>
      </c>
      <c r="C212" s="189" t="s">
        <v>1426</v>
      </c>
      <c r="D212" s="189" t="s">
        <v>80</v>
      </c>
      <c r="E212" s="189" t="s">
        <v>1427</v>
      </c>
      <c r="F212" s="189" t="s">
        <v>135</v>
      </c>
      <c r="G212" s="189" t="s">
        <v>1795</v>
      </c>
      <c r="H212" s="189" t="s">
        <v>1932</v>
      </c>
      <c r="I212" s="189" t="s">
        <v>1950</v>
      </c>
      <c r="J212" s="189" t="s">
        <v>1107</v>
      </c>
      <c r="K212" s="189"/>
      <c r="L212" s="189"/>
      <c r="M212" s="189"/>
      <c r="N212" s="189"/>
      <c r="O212" s="189" t="s">
        <v>180</v>
      </c>
      <c r="P212" s="192">
        <v>22.56</v>
      </c>
      <c r="Q212" s="192">
        <v>18</v>
      </c>
      <c r="R212" s="192">
        <v>18</v>
      </c>
      <c r="S212" s="192">
        <v>0</v>
      </c>
      <c r="T212" s="192">
        <v>18</v>
      </c>
      <c r="U212" s="192">
        <v>18</v>
      </c>
      <c r="V212" s="192">
        <v>0</v>
      </c>
      <c r="W212" s="192">
        <v>0</v>
      </c>
      <c r="X212" s="192">
        <v>0</v>
      </c>
      <c r="Y212" s="192">
        <v>0</v>
      </c>
      <c r="Z212" s="189" t="s">
        <v>1471</v>
      </c>
      <c r="AA212" s="192">
        <v>2025</v>
      </c>
      <c r="AB212" s="189" t="s">
        <v>1432</v>
      </c>
      <c r="AC212" s="189" t="s">
        <v>1433</v>
      </c>
      <c r="AD212" s="189" t="s">
        <v>1433</v>
      </c>
      <c r="AE212" s="189" t="s">
        <v>1434</v>
      </c>
      <c r="AF212" s="189" t="s">
        <v>1427</v>
      </c>
      <c r="AG212" s="189" t="s">
        <v>1103</v>
      </c>
      <c r="AH212" s="189" t="s">
        <v>1103</v>
      </c>
      <c r="AI212" s="189" t="s">
        <v>1427</v>
      </c>
      <c r="AJ212" s="192">
        <v>20250228</v>
      </c>
      <c r="AK212" s="192">
        <v>20250415</v>
      </c>
      <c r="AL212" s="192">
        <v>20251231</v>
      </c>
      <c r="AM212" s="189" t="s">
        <v>1427</v>
      </c>
      <c r="AN212" s="189" t="s">
        <v>1427</v>
      </c>
      <c r="AO212" s="189" t="s">
        <v>1427</v>
      </c>
      <c r="AP212" s="189" t="s">
        <v>1427</v>
      </c>
      <c r="AQ212" s="189" t="s">
        <v>1427</v>
      </c>
      <c r="AR212" s="189" t="s">
        <v>1427</v>
      </c>
      <c r="AS212" s="189" t="s">
        <v>1427</v>
      </c>
      <c r="AT212" s="189" t="s">
        <v>1427</v>
      </c>
      <c r="AU212" s="189" t="s">
        <v>1427</v>
      </c>
      <c r="AV212" s="189" t="s">
        <v>1427</v>
      </c>
      <c r="AW212" s="189" t="s">
        <v>1427</v>
      </c>
      <c r="AX212" s="189" t="s">
        <v>1427</v>
      </c>
      <c r="AY212" s="189" t="s">
        <v>1427</v>
      </c>
      <c r="AZ212" s="189" t="s">
        <v>1427</v>
      </c>
      <c r="BA212" s="192">
        <v>0</v>
      </c>
      <c r="BB212" s="192">
        <v>0</v>
      </c>
      <c r="BC212" s="192">
        <v>0</v>
      </c>
      <c r="BD212" s="192">
        <v>0</v>
      </c>
      <c r="BE212" s="192">
        <v>0</v>
      </c>
      <c r="BF212" s="192">
        <v>18</v>
      </c>
      <c r="BG212" s="189" t="s">
        <v>1427</v>
      </c>
      <c r="BH212" s="189" t="s">
        <v>1427</v>
      </c>
      <c r="BI212" s="192">
        <v>233</v>
      </c>
      <c r="BJ212" s="189" t="s">
        <v>1490</v>
      </c>
      <c r="BK212" s="189" t="s">
        <v>1951</v>
      </c>
    </row>
    <row r="213" s="185" customFormat="1" ht="15" spans="1:63">
      <c r="A213" s="189">
        <v>209</v>
      </c>
      <c r="B213" s="189" t="s">
        <v>1425</v>
      </c>
      <c r="C213" s="189" t="s">
        <v>1426</v>
      </c>
      <c r="D213" s="189" t="s">
        <v>80</v>
      </c>
      <c r="E213" s="189" t="s">
        <v>1427</v>
      </c>
      <c r="F213" s="189" t="s">
        <v>135</v>
      </c>
      <c r="G213" s="189" t="s">
        <v>1795</v>
      </c>
      <c r="H213" s="189" t="s">
        <v>1932</v>
      </c>
      <c r="I213" s="189" t="s">
        <v>1952</v>
      </c>
      <c r="J213" s="189" t="s">
        <v>1101</v>
      </c>
      <c r="K213" s="189"/>
      <c r="L213" s="189"/>
      <c r="M213" s="189"/>
      <c r="N213" s="189"/>
      <c r="O213" s="189" t="s">
        <v>180</v>
      </c>
      <c r="P213" s="192">
        <v>15.21</v>
      </c>
      <c r="Q213" s="192">
        <v>15.21</v>
      </c>
      <c r="R213" s="192">
        <v>15.21</v>
      </c>
      <c r="S213" s="192">
        <v>0</v>
      </c>
      <c r="T213" s="192">
        <v>15.21</v>
      </c>
      <c r="U213" s="192">
        <v>15.21</v>
      </c>
      <c r="V213" s="192">
        <v>0</v>
      </c>
      <c r="W213" s="192">
        <v>0</v>
      </c>
      <c r="X213" s="192">
        <v>0</v>
      </c>
      <c r="Y213" s="192">
        <v>0</v>
      </c>
      <c r="Z213" s="189" t="s">
        <v>1471</v>
      </c>
      <c r="AA213" s="192">
        <v>2025</v>
      </c>
      <c r="AB213" s="189" t="s">
        <v>1432</v>
      </c>
      <c r="AC213" s="189" t="s">
        <v>1433</v>
      </c>
      <c r="AD213" s="189" t="s">
        <v>1433</v>
      </c>
      <c r="AE213" s="189" t="s">
        <v>1434</v>
      </c>
      <c r="AF213" s="189" t="s">
        <v>1427</v>
      </c>
      <c r="AG213" s="189" t="s">
        <v>1103</v>
      </c>
      <c r="AH213" s="189" t="s">
        <v>1103</v>
      </c>
      <c r="AI213" s="189" t="s">
        <v>1427</v>
      </c>
      <c r="AJ213" s="192">
        <v>20250228</v>
      </c>
      <c r="AK213" s="192">
        <v>20250415</v>
      </c>
      <c r="AL213" s="192">
        <v>20251231</v>
      </c>
      <c r="AM213" s="189" t="s">
        <v>1427</v>
      </c>
      <c r="AN213" s="189" t="s">
        <v>1427</v>
      </c>
      <c r="AO213" s="189" t="s">
        <v>1427</v>
      </c>
      <c r="AP213" s="189" t="s">
        <v>1427</v>
      </c>
      <c r="AQ213" s="189" t="s">
        <v>1427</v>
      </c>
      <c r="AR213" s="189" t="s">
        <v>1427</v>
      </c>
      <c r="AS213" s="189" t="s">
        <v>1427</v>
      </c>
      <c r="AT213" s="189" t="s">
        <v>1427</v>
      </c>
      <c r="AU213" s="189" t="s">
        <v>1427</v>
      </c>
      <c r="AV213" s="189" t="s">
        <v>1427</v>
      </c>
      <c r="AW213" s="189" t="s">
        <v>1427</v>
      </c>
      <c r="AX213" s="189" t="s">
        <v>1427</v>
      </c>
      <c r="AY213" s="189" t="s">
        <v>1427</v>
      </c>
      <c r="AZ213" s="189" t="s">
        <v>1427</v>
      </c>
      <c r="BA213" s="192">
        <v>0</v>
      </c>
      <c r="BB213" s="192">
        <v>0</v>
      </c>
      <c r="BC213" s="192">
        <v>0</v>
      </c>
      <c r="BD213" s="192">
        <v>0</v>
      </c>
      <c r="BE213" s="192">
        <v>0</v>
      </c>
      <c r="BF213" s="192">
        <v>15.21</v>
      </c>
      <c r="BG213" s="189" t="s">
        <v>1427</v>
      </c>
      <c r="BH213" s="189" t="s">
        <v>1427</v>
      </c>
      <c r="BI213" s="192">
        <v>508</v>
      </c>
      <c r="BJ213" s="189" t="s">
        <v>1490</v>
      </c>
      <c r="BK213" s="189" t="s">
        <v>1953</v>
      </c>
    </row>
    <row r="214" s="185" customFormat="1" ht="15" spans="1:63">
      <c r="A214" s="189">
        <v>210</v>
      </c>
      <c r="B214" s="189" t="s">
        <v>1425</v>
      </c>
      <c r="C214" s="189" t="s">
        <v>1426</v>
      </c>
      <c r="D214" s="189" t="s">
        <v>80</v>
      </c>
      <c r="E214" s="189" t="s">
        <v>1427</v>
      </c>
      <c r="F214" s="189" t="s">
        <v>135</v>
      </c>
      <c r="G214" s="189" t="s">
        <v>1795</v>
      </c>
      <c r="H214" s="189" t="s">
        <v>1932</v>
      </c>
      <c r="I214" s="189" t="s">
        <v>1954</v>
      </c>
      <c r="J214" s="189" t="s">
        <v>1955</v>
      </c>
      <c r="K214" s="189"/>
      <c r="L214" s="189"/>
      <c r="M214" s="189"/>
      <c r="N214" s="189"/>
      <c r="O214" s="189" t="s">
        <v>605</v>
      </c>
      <c r="P214" s="192">
        <v>25</v>
      </c>
      <c r="Q214" s="192">
        <v>0</v>
      </c>
      <c r="R214" s="192">
        <v>0</v>
      </c>
      <c r="S214" s="192">
        <v>0</v>
      </c>
      <c r="T214" s="192">
        <v>0</v>
      </c>
      <c r="U214" s="192">
        <v>0</v>
      </c>
      <c r="V214" s="192">
        <v>0</v>
      </c>
      <c r="W214" s="192">
        <v>0</v>
      </c>
      <c r="X214" s="192">
        <v>0</v>
      </c>
      <c r="Y214" s="192">
        <v>0</v>
      </c>
      <c r="Z214" s="189" t="s">
        <v>1448</v>
      </c>
      <c r="AA214" s="192">
        <v>2025</v>
      </c>
      <c r="AB214" s="189" t="s">
        <v>1433</v>
      </c>
      <c r="AC214" s="189" t="s">
        <v>1433</v>
      </c>
      <c r="AD214" s="189" t="s">
        <v>1433</v>
      </c>
      <c r="AE214" s="189" t="s">
        <v>1434</v>
      </c>
      <c r="AF214" s="189" t="s">
        <v>1427</v>
      </c>
      <c r="AG214" s="189" t="s">
        <v>1103</v>
      </c>
      <c r="AH214" s="189" t="s">
        <v>1427</v>
      </c>
      <c r="AI214" s="189" t="s">
        <v>1427</v>
      </c>
      <c r="AJ214" s="189" t="s">
        <v>1427</v>
      </c>
      <c r="AK214" s="189" t="s">
        <v>1427</v>
      </c>
      <c r="AL214" s="189" t="s">
        <v>1427</v>
      </c>
      <c r="AM214" s="189" t="s">
        <v>1427</v>
      </c>
      <c r="AN214" s="189" t="s">
        <v>1427</v>
      </c>
      <c r="AO214" s="189" t="s">
        <v>1427</v>
      </c>
      <c r="AP214" s="189" t="s">
        <v>1427</v>
      </c>
      <c r="AQ214" s="189" t="s">
        <v>1427</v>
      </c>
      <c r="AR214" s="189" t="s">
        <v>1427</v>
      </c>
      <c r="AS214" s="189" t="s">
        <v>1427</v>
      </c>
      <c r="AT214" s="189" t="s">
        <v>1427</v>
      </c>
      <c r="AU214" s="189" t="s">
        <v>1427</v>
      </c>
      <c r="AV214" s="189" t="s">
        <v>1427</v>
      </c>
      <c r="AW214" s="189" t="s">
        <v>1427</v>
      </c>
      <c r="AX214" s="189" t="s">
        <v>1427</v>
      </c>
      <c r="AY214" s="189" t="s">
        <v>1427</v>
      </c>
      <c r="AZ214" s="189" t="s">
        <v>1427</v>
      </c>
      <c r="BA214" s="192">
        <v>0</v>
      </c>
      <c r="BB214" s="192">
        <v>0</v>
      </c>
      <c r="BC214" s="192">
        <v>0</v>
      </c>
      <c r="BD214" s="192">
        <v>0</v>
      </c>
      <c r="BE214" s="192">
        <v>0</v>
      </c>
      <c r="BF214" s="192">
        <v>0</v>
      </c>
      <c r="BG214" s="189" t="s">
        <v>1427</v>
      </c>
      <c r="BH214" s="189" t="s">
        <v>1427</v>
      </c>
      <c r="BI214" s="189" t="s">
        <v>1427</v>
      </c>
      <c r="BJ214" s="189" t="s">
        <v>1490</v>
      </c>
      <c r="BK214" s="189" t="s">
        <v>1956</v>
      </c>
    </row>
    <row r="215" s="185" customFormat="1" ht="15" spans="1:63">
      <c r="A215" s="189">
        <v>211</v>
      </c>
      <c r="B215" s="189" t="s">
        <v>1425</v>
      </c>
      <c r="C215" s="189" t="s">
        <v>1426</v>
      </c>
      <c r="D215" s="189" t="s">
        <v>80</v>
      </c>
      <c r="E215" s="189" t="s">
        <v>1427</v>
      </c>
      <c r="F215" s="189" t="s">
        <v>135</v>
      </c>
      <c r="G215" s="189" t="s">
        <v>1795</v>
      </c>
      <c r="H215" s="189" t="s">
        <v>1932</v>
      </c>
      <c r="I215" s="189" t="s">
        <v>1957</v>
      </c>
      <c r="J215" s="189" t="s">
        <v>1958</v>
      </c>
      <c r="K215" s="189"/>
      <c r="L215" s="189"/>
      <c r="M215" s="189"/>
      <c r="N215" s="189"/>
      <c r="O215" s="189" t="s">
        <v>391</v>
      </c>
      <c r="P215" s="192">
        <v>30</v>
      </c>
      <c r="Q215" s="192">
        <v>0</v>
      </c>
      <c r="R215" s="192">
        <v>0</v>
      </c>
      <c r="S215" s="192">
        <v>0</v>
      </c>
      <c r="T215" s="192">
        <v>0</v>
      </c>
      <c r="U215" s="192">
        <v>0</v>
      </c>
      <c r="V215" s="192">
        <v>0</v>
      </c>
      <c r="W215" s="192">
        <v>0</v>
      </c>
      <c r="X215" s="192">
        <v>0</v>
      </c>
      <c r="Y215" s="192">
        <v>0</v>
      </c>
      <c r="Z215" s="189" t="s">
        <v>1448</v>
      </c>
      <c r="AA215" s="192">
        <v>2025</v>
      </c>
      <c r="AB215" s="189" t="s">
        <v>1433</v>
      </c>
      <c r="AC215" s="189" t="s">
        <v>1433</v>
      </c>
      <c r="AD215" s="189" t="s">
        <v>1433</v>
      </c>
      <c r="AE215" s="189" t="s">
        <v>1434</v>
      </c>
      <c r="AF215" s="189" t="s">
        <v>1427</v>
      </c>
      <c r="AG215" s="189" t="s">
        <v>782</v>
      </c>
      <c r="AH215" s="189" t="s">
        <v>1427</v>
      </c>
      <c r="AI215" s="189" t="s">
        <v>1427</v>
      </c>
      <c r="AJ215" s="189" t="s">
        <v>1427</v>
      </c>
      <c r="AK215" s="189" t="s">
        <v>1427</v>
      </c>
      <c r="AL215" s="189" t="s">
        <v>1427</v>
      </c>
      <c r="AM215" s="189" t="s">
        <v>1427</v>
      </c>
      <c r="AN215" s="189" t="s">
        <v>1427</v>
      </c>
      <c r="AO215" s="189" t="s">
        <v>1427</v>
      </c>
      <c r="AP215" s="189" t="s">
        <v>1427</v>
      </c>
      <c r="AQ215" s="189" t="s">
        <v>1427</v>
      </c>
      <c r="AR215" s="189" t="s">
        <v>1427</v>
      </c>
      <c r="AS215" s="189" t="s">
        <v>1427</v>
      </c>
      <c r="AT215" s="189" t="s">
        <v>1427</v>
      </c>
      <c r="AU215" s="189" t="s">
        <v>1427</v>
      </c>
      <c r="AV215" s="189" t="s">
        <v>1427</v>
      </c>
      <c r="AW215" s="189" t="s">
        <v>1427</v>
      </c>
      <c r="AX215" s="189" t="s">
        <v>1427</v>
      </c>
      <c r="AY215" s="189" t="s">
        <v>1427</v>
      </c>
      <c r="AZ215" s="189" t="s">
        <v>1427</v>
      </c>
      <c r="BA215" s="192">
        <v>0</v>
      </c>
      <c r="BB215" s="192">
        <v>0</v>
      </c>
      <c r="BC215" s="192">
        <v>0</v>
      </c>
      <c r="BD215" s="192">
        <v>0</v>
      </c>
      <c r="BE215" s="192">
        <v>0</v>
      </c>
      <c r="BF215" s="192">
        <v>0</v>
      </c>
      <c r="BG215" s="189" t="s">
        <v>1427</v>
      </c>
      <c r="BH215" s="189" t="s">
        <v>1427</v>
      </c>
      <c r="BI215" s="189" t="s">
        <v>1427</v>
      </c>
      <c r="BJ215" s="189" t="s">
        <v>1490</v>
      </c>
      <c r="BK215" s="189" t="s">
        <v>1959</v>
      </c>
    </row>
    <row r="216" s="185" customFormat="1" ht="15" spans="1:63">
      <c r="A216" s="189">
        <v>212</v>
      </c>
      <c r="B216" s="189" t="s">
        <v>1425</v>
      </c>
      <c r="C216" s="189" t="s">
        <v>1426</v>
      </c>
      <c r="D216" s="189" t="s">
        <v>80</v>
      </c>
      <c r="E216" s="189" t="s">
        <v>1427</v>
      </c>
      <c r="F216" s="189" t="s">
        <v>135</v>
      </c>
      <c r="G216" s="189" t="s">
        <v>1795</v>
      </c>
      <c r="H216" s="189" t="s">
        <v>1932</v>
      </c>
      <c r="I216" s="189" t="s">
        <v>1960</v>
      </c>
      <c r="J216" s="189" t="s">
        <v>1961</v>
      </c>
      <c r="K216" s="189"/>
      <c r="L216" s="189"/>
      <c r="M216" s="189"/>
      <c r="N216" s="189"/>
      <c r="O216" s="189" t="s">
        <v>742</v>
      </c>
      <c r="P216" s="192">
        <v>55</v>
      </c>
      <c r="Q216" s="192">
        <v>0</v>
      </c>
      <c r="R216" s="192">
        <v>0</v>
      </c>
      <c r="S216" s="192">
        <v>0</v>
      </c>
      <c r="T216" s="192">
        <v>0</v>
      </c>
      <c r="U216" s="192">
        <v>0</v>
      </c>
      <c r="V216" s="192">
        <v>0</v>
      </c>
      <c r="W216" s="192">
        <v>0</v>
      </c>
      <c r="X216" s="192">
        <v>0</v>
      </c>
      <c r="Y216" s="192">
        <v>0</v>
      </c>
      <c r="Z216" s="189" t="s">
        <v>1448</v>
      </c>
      <c r="AA216" s="192">
        <v>2025</v>
      </c>
      <c r="AB216" s="189" t="s">
        <v>1433</v>
      </c>
      <c r="AC216" s="189" t="s">
        <v>1433</v>
      </c>
      <c r="AD216" s="189" t="s">
        <v>1433</v>
      </c>
      <c r="AE216" s="189" t="s">
        <v>1434</v>
      </c>
      <c r="AF216" s="189" t="s">
        <v>1427</v>
      </c>
      <c r="AG216" s="189" t="s">
        <v>1103</v>
      </c>
      <c r="AH216" s="189" t="s">
        <v>1427</v>
      </c>
      <c r="AI216" s="189" t="s">
        <v>1427</v>
      </c>
      <c r="AJ216" s="189" t="s">
        <v>1427</v>
      </c>
      <c r="AK216" s="189" t="s">
        <v>1427</v>
      </c>
      <c r="AL216" s="189" t="s">
        <v>1427</v>
      </c>
      <c r="AM216" s="189" t="s">
        <v>1427</v>
      </c>
      <c r="AN216" s="189" t="s">
        <v>1427</v>
      </c>
      <c r="AO216" s="189" t="s">
        <v>1427</v>
      </c>
      <c r="AP216" s="189" t="s">
        <v>1427</v>
      </c>
      <c r="AQ216" s="189" t="s">
        <v>1427</v>
      </c>
      <c r="AR216" s="189" t="s">
        <v>1427</v>
      </c>
      <c r="AS216" s="189" t="s">
        <v>1427</v>
      </c>
      <c r="AT216" s="189" t="s">
        <v>1427</v>
      </c>
      <c r="AU216" s="189" t="s">
        <v>1427</v>
      </c>
      <c r="AV216" s="189" t="s">
        <v>1427</v>
      </c>
      <c r="AW216" s="189" t="s">
        <v>1427</v>
      </c>
      <c r="AX216" s="189" t="s">
        <v>1427</v>
      </c>
      <c r="AY216" s="189" t="s">
        <v>1427</v>
      </c>
      <c r="AZ216" s="189" t="s">
        <v>1427</v>
      </c>
      <c r="BA216" s="192">
        <v>0</v>
      </c>
      <c r="BB216" s="192">
        <v>0</v>
      </c>
      <c r="BC216" s="192">
        <v>0</v>
      </c>
      <c r="BD216" s="192">
        <v>0</v>
      </c>
      <c r="BE216" s="192">
        <v>0</v>
      </c>
      <c r="BF216" s="192">
        <v>0</v>
      </c>
      <c r="BG216" s="189" t="s">
        <v>1427</v>
      </c>
      <c r="BH216" s="189" t="s">
        <v>1427</v>
      </c>
      <c r="BI216" s="189" t="s">
        <v>1427</v>
      </c>
      <c r="BJ216" s="189" t="s">
        <v>1490</v>
      </c>
      <c r="BK216" s="189" t="s">
        <v>1962</v>
      </c>
    </row>
    <row r="217" s="185" customFormat="1" ht="15" spans="1:63">
      <c r="A217" s="189">
        <v>213</v>
      </c>
      <c r="B217" s="189" t="s">
        <v>1425</v>
      </c>
      <c r="C217" s="189" t="s">
        <v>1426</v>
      </c>
      <c r="D217" s="189" t="s">
        <v>80</v>
      </c>
      <c r="E217" s="189" t="s">
        <v>1427</v>
      </c>
      <c r="F217" s="189" t="s">
        <v>135</v>
      </c>
      <c r="G217" s="189" t="s">
        <v>1795</v>
      </c>
      <c r="H217" s="189" t="s">
        <v>1932</v>
      </c>
      <c r="I217" s="189" t="s">
        <v>1963</v>
      </c>
      <c r="J217" s="189" t="s">
        <v>1964</v>
      </c>
      <c r="K217" s="189"/>
      <c r="L217" s="189"/>
      <c r="M217" s="189"/>
      <c r="N217" s="189"/>
      <c r="O217" s="189" t="s">
        <v>605</v>
      </c>
      <c r="P217" s="192">
        <v>25</v>
      </c>
      <c r="Q217" s="192">
        <v>0</v>
      </c>
      <c r="R217" s="192">
        <v>0</v>
      </c>
      <c r="S217" s="192">
        <v>0</v>
      </c>
      <c r="T217" s="192">
        <v>0</v>
      </c>
      <c r="U217" s="192">
        <v>0</v>
      </c>
      <c r="V217" s="192">
        <v>0</v>
      </c>
      <c r="W217" s="192">
        <v>0</v>
      </c>
      <c r="X217" s="192">
        <v>0</v>
      </c>
      <c r="Y217" s="192">
        <v>0</v>
      </c>
      <c r="Z217" s="189" t="s">
        <v>1448</v>
      </c>
      <c r="AA217" s="192">
        <v>2025</v>
      </c>
      <c r="AB217" s="189" t="s">
        <v>1433</v>
      </c>
      <c r="AC217" s="189" t="s">
        <v>1433</v>
      </c>
      <c r="AD217" s="189" t="s">
        <v>1433</v>
      </c>
      <c r="AE217" s="189" t="s">
        <v>1434</v>
      </c>
      <c r="AF217" s="189" t="s">
        <v>1427</v>
      </c>
      <c r="AG217" s="189" t="s">
        <v>1103</v>
      </c>
      <c r="AH217" s="189" t="s">
        <v>1427</v>
      </c>
      <c r="AI217" s="189" t="s">
        <v>1427</v>
      </c>
      <c r="AJ217" s="189" t="s">
        <v>1427</v>
      </c>
      <c r="AK217" s="189" t="s">
        <v>1427</v>
      </c>
      <c r="AL217" s="189" t="s">
        <v>1427</v>
      </c>
      <c r="AM217" s="189" t="s">
        <v>1427</v>
      </c>
      <c r="AN217" s="189" t="s">
        <v>1427</v>
      </c>
      <c r="AO217" s="189" t="s">
        <v>1427</v>
      </c>
      <c r="AP217" s="189" t="s">
        <v>1427</v>
      </c>
      <c r="AQ217" s="189" t="s">
        <v>1427</v>
      </c>
      <c r="AR217" s="189" t="s">
        <v>1427</v>
      </c>
      <c r="AS217" s="189" t="s">
        <v>1427</v>
      </c>
      <c r="AT217" s="189" t="s">
        <v>1427</v>
      </c>
      <c r="AU217" s="189" t="s">
        <v>1427</v>
      </c>
      <c r="AV217" s="189" t="s">
        <v>1427</v>
      </c>
      <c r="AW217" s="189" t="s">
        <v>1427</v>
      </c>
      <c r="AX217" s="189" t="s">
        <v>1427</v>
      </c>
      <c r="AY217" s="189" t="s">
        <v>1427</v>
      </c>
      <c r="AZ217" s="189" t="s">
        <v>1427</v>
      </c>
      <c r="BA217" s="192">
        <v>0</v>
      </c>
      <c r="BB217" s="192">
        <v>0</v>
      </c>
      <c r="BC217" s="192">
        <v>0</v>
      </c>
      <c r="BD217" s="192">
        <v>0</v>
      </c>
      <c r="BE217" s="192">
        <v>0</v>
      </c>
      <c r="BF217" s="192">
        <v>0</v>
      </c>
      <c r="BG217" s="189" t="s">
        <v>1427</v>
      </c>
      <c r="BH217" s="189" t="s">
        <v>1427</v>
      </c>
      <c r="BI217" s="189" t="s">
        <v>1427</v>
      </c>
      <c r="BJ217" s="189" t="s">
        <v>1490</v>
      </c>
      <c r="BK217" s="189" t="s">
        <v>1965</v>
      </c>
    </row>
    <row r="218" s="185" customFormat="1" ht="15" spans="1:63">
      <c r="A218" s="189">
        <v>214</v>
      </c>
      <c r="B218" s="189" t="s">
        <v>1425</v>
      </c>
      <c r="C218" s="189" t="s">
        <v>1426</v>
      </c>
      <c r="D218" s="189" t="s">
        <v>80</v>
      </c>
      <c r="E218" s="189" t="s">
        <v>1427</v>
      </c>
      <c r="F218" s="189" t="s">
        <v>135</v>
      </c>
      <c r="G218" s="189" t="s">
        <v>1795</v>
      </c>
      <c r="H218" s="189" t="s">
        <v>1932</v>
      </c>
      <c r="I218" s="189" t="s">
        <v>1966</v>
      </c>
      <c r="J218" s="189" t="s">
        <v>1967</v>
      </c>
      <c r="K218" s="189"/>
      <c r="L218" s="189"/>
      <c r="M218" s="189"/>
      <c r="N218" s="189"/>
      <c r="O218" s="189" t="s">
        <v>610</v>
      </c>
      <c r="P218" s="192">
        <v>25</v>
      </c>
      <c r="Q218" s="192">
        <v>0</v>
      </c>
      <c r="R218" s="192">
        <v>0</v>
      </c>
      <c r="S218" s="192">
        <v>0</v>
      </c>
      <c r="T218" s="192">
        <v>0</v>
      </c>
      <c r="U218" s="192">
        <v>0</v>
      </c>
      <c r="V218" s="192">
        <v>0</v>
      </c>
      <c r="W218" s="192">
        <v>0</v>
      </c>
      <c r="X218" s="192">
        <v>0</v>
      </c>
      <c r="Y218" s="192">
        <v>0</v>
      </c>
      <c r="Z218" s="189" t="s">
        <v>1448</v>
      </c>
      <c r="AA218" s="192">
        <v>2025</v>
      </c>
      <c r="AB218" s="189" t="s">
        <v>1433</v>
      </c>
      <c r="AC218" s="189" t="s">
        <v>1433</v>
      </c>
      <c r="AD218" s="189" t="s">
        <v>1433</v>
      </c>
      <c r="AE218" s="189" t="s">
        <v>1434</v>
      </c>
      <c r="AF218" s="189" t="s">
        <v>1427</v>
      </c>
      <c r="AG218" s="189" t="s">
        <v>1103</v>
      </c>
      <c r="AH218" s="189" t="s">
        <v>1427</v>
      </c>
      <c r="AI218" s="189" t="s">
        <v>1427</v>
      </c>
      <c r="AJ218" s="189" t="s">
        <v>1427</v>
      </c>
      <c r="AK218" s="189" t="s">
        <v>1427</v>
      </c>
      <c r="AL218" s="189" t="s">
        <v>1427</v>
      </c>
      <c r="AM218" s="189" t="s">
        <v>1427</v>
      </c>
      <c r="AN218" s="189" t="s">
        <v>1427</v>
      </c>
      <c r="AO218" s="189" t="s">
        <v>1427</v>
      </c>
      <c r="AP218" s="189" t="s">
        <v>1427</v>
      </c>
      <c r="AQ218" s="189" t="s">
        <v>1427</v>
      </c>
      <c r="AR218" s="189" t="s">
        <v>1427</v>
      </c>
      <c r="AS218" s="189" t="s">
        <v>1427</v>
      </c>
      <c r="AT218" s="189" t="s">
        <v>1427</v>
      </c>
      <c r="AU218" s="189" t="s">
        <v>1427</v>
      </c>
      <c r="AV218" s="189" t="s">
        <v>1427</v>
      </c>
      <c r="AW218" s="189" t="s">
        <v>1427</v>
      </c>
      <c r="AX218" s="189" t="s">
        <v>1427</v>
      </c>
      <c r="AY218" s="189" t="s">
        <v>1427</v>
      </c>
      <c r="AZ218" s="189" t="s">
        <v>1427</v>
      </c>
      <c r="BA218" s="192">
        <v>0</v>
      </c>
      <c r="BB218" s="192">
        <v>0</v>
      </c>
      <c r="BC218" s="192">
        <v>0</v>
      </c>
      <c r="BD218" s="192">
        <v>0</v>
      </c>
      <c r="BE218" s="192">
        <v>0</v>
      </c>
      <c r="BF218" s="192">
        <v>0</v>
      </c>
      <c r="BG218" s="189" t="s">
        <v>1427</v>
      </c>
      <c r="BH218" s="189" t="s">
        <v>1427</v>
      </c>
      <c r="BI218" s="189" t="s">
        <v>1427</v>
      </c>
      <c r="BJ218" s="189" t="s">
        <v>1490</v>
      </c>
      <c r="BK218" s="189" t="s">
        <v>1968</v>
      </c>
    </row>
    <row r="219" s="185" customFormat="1" ht="15" spans="1:63">
      <c r="A219" s="189">
        <v>215</v>
      </c>
      <c r="B219" s="189" t="s">
        <v>1425</v>
      </c>
      <c r="C219" s="189" t="s">
        <v>1426</v>
      </c>
      <c r="D219" s="189" t="s">
        <v>80</v>
      </c>
      <c r="E219" s="189" t="s">
        <v>1427</v>
      </c>
      <c r="F219" s="189" t="s">
        <v>135</v>
      </c>
      <c r="G219" s="189" t="s">
        <v>1795</v>
      </c>
      <c r="H219" s="189" t="s">
        <v>1932</v>
      </c>
      <c r="I219" s="189" t="s">
        <v>1969</v>
      </c>
      <c r="J219" s="189" t="s">
        <v>1115</v>
      </c>
      <c r="K219" s="189"/>
      <c r="L219" s="189"/>
      <c r="M219" s="189"/>
      <c r="N219" s="189"/>
      <c r="O219" s="189" t="s">
        <v>281</v>
      </c>
      <c r="P219" s="192">
        <v>26.47</v>
      </c>
      <c r="Q219" s="192">
        <v>16</v>
      </c>
      <c r="R219" s="192">
        <v>16</v>
      </c>
      <c r="S219" s="192">
        <v>0</v>
      </c>
      <c r="T219" s="192">
        <v>16</v>
      </c>
      <c r="U219" s="192">
        <v>16</v>
      </c>
      <c r="V219" s="192">
        <v>0</v>
      </c>
      <c r="W219" s="192">
        <v>0</v>
      </c>
      <c r="X219" s="192">
        <v>0</v>
      </c>
      <c r="Y219" s="192">
        <v>0</v>
      </c>
      <c r="Z219" s="189" t="s">
        <v>1471</v>
      </c>
      <c r="AA219" s="192">
        <v>2025</v>
      </c>
      <c r="AB219" s="189" t="s">
        <v>1432</v>
      </c>
      <c r="AC219" s="189" t="s">
        <v>1433</v>
      </c>
      <c r="AD219" s="189" t="s">
        <v>1433</v>
      </c>
      <c r="AE219" s="189" t="s">
        <v>1434</v>
      </c>
      <c r="AF219" s="189" t="s">
        <v>1427</v>
      </c>
      <c r="AG219" s="189" t="s">
        <v>1103</v>
      </c>
      <c r="AH219" s="189" t="s">
        <v>1103</v>
      </c>
      <c r="AI219" s="189" t="s">
        <v>1427</v>
      </c>
      <c r="AJ219" s="192">
        <v>20250228</v>
      </c>
      <c r="AK219" s="192">
        <v>20250415</v>
      </c>
      <c r="AL219" s="192">
        <v>20251231</v>
      </c>
      <c r="AM219" s="189" t="s">
        <v>1427</v>
      </c>
      <c r="AN219" s="189" t="s">
        <v>1427</v>
      </c>
      <c r="AO219" s="189" t="s">
        <v>1427</v>
      </c>
      <c r="AP219" s="189" t="s">
        <v>1427</v>
      </c>
      <c r="AQ219" s="189" t="s">
        <v>1427</v>
      </c>
      <c r="AR219" s="189" t="s">
        <v>1427</v>
      </c>
      <c r="AS219" s="189" t="s">
        <v>1427</v>
      </c>
      <c r="AT219" s="189" t="s">
        <v>1427</v>
      </c>
      <c r="AU219" s="189" t="s">
        <v>1427</v>
      </c>
      <c r="AV219" s="189" t="s">
        <v>1427</v>
      </c>
      <c r="AW219" s="189" t="s">
        <v>1427</v>
      </c>
      <c r="AX219" s="189" t="s">
        <v>1427</v>
      </c>
      <c r="AY219" s="189" t="s">
        <v>1427</v>
      </c>
      <c r="AZ219" s="189" t="s">
        <v>1427</v>
      </c>
      <c r="BA219" s="192">
        <v>0</v>
      </c>
      <c r="BB219" s="192">
        <v>0</v>
      </c>
      <c r="BC219" s="192">
        <v>0</v>
      </c>
      <c r="BD219" s="192">
        <v>0</v>
      </c>
      <c r="BE219" s="192">
        <v>0</v>
      </c>
      <c r="BF219" s="192">
        <v>16</v>
      </c>
      <c r="BG219" s="189" t="s">
        <v>1427</v>
      </c>
      <c r="BH219" s="189" t="s">
        <v>1427</v>
      </c>
      <c r="BI219" s="192">
        <v>315</v>
      </c>
      <c r="BJ219" s="189" t="s">
        <v>1490</v>
      </c>
      <c r="BK219" s="189" t="s">
        <v>1970</v>
      </c>
    </row>
    <row r="220" s="185" customFormat="1" ht="15" spans="1:63">
      <c r="A220" s="189">
        <v>216</v>
      </c>
      <c r="B220" s="189" t="s">
        <v>1425</v>
      </c>
      <c r="C220" s="189" t="s">
        <v>1426</v>
      </c>
      <c r="D220" s="189" t="s">
        <v>80</v>
      </c>
      <c r="E220" s="189" t="s">
        <v>1427</v>
      </c>
      <c r="F220" s="189" t="s">
        <v>135</v>
      </c>
      <c r="G220" s="189" t="s">
        <v>1795</v>
      </c>
      <c r="H220" s="189" t="s">
        <v>1932</v>
      </c>
      <c r="I220" s="189" t="s">
        <v>1971</v>
      </c>
      <c r="J220" s="189" t="s">
        <v>1972</v>
      </c>
      <c r="K220" s="189"/>
      <c r="L220" s="189"/>
      <c r="M220" s="189"/>
      <c r="N220" s="189"/>
      <c r="O220" s="189" t="s">
        <v>500</v>
      </c>
      <c r="P220" s="192">
        <v>10</v>
      </c>
      <c r="Q220" s="192">
        <v>0</v>
      </c>
      <c r="R220" s="192">
        <v>0</v>
      </c>
      <c r="S220" s="192">
        <v>0</v>
      </c>
      <c r="T220" s="192">
        <v>0</v>
      </c>
      <c r="U220" s="192">
        <v>0</v>
      </c>
      <c r="V220" s="192">
        <v>0</v>
      </c>
      <c r="W220" s="192">
        <v>0</v>
      </c>
      <c r="X220" s="192">
        <v>0</v>
      </c>
      <c r="Y220" s="192">
        <v>0</v>
      </c>
      <c r="Z220" s="189" t="s">
        <v>1448</v>
      </c>
      <c r="AA220" s="192">
        <v>2025</v>
      </c>
      <c r="AB220" s="189" t="s">
        <v>1433</v>
      </c>
      <c r="AC220" s="189" t="s">
        <v>1433</v>
      </c>
      <c r="AD220" s="189" t="s">
        <v>1433</v>
      </c>
      <c r="AE220" s="189" t="s">
        <v>1434</v>
      </c>
      <c r="AF220" s="189" t="s">
        <v>1427</v>
      </c>
      <c r="AG220" s="189" t="s">
        <v>1103</v>
      </c>
      <c r="AH220" s="189" t="s">
        <v>1427</v>
      </c>
      <c r="AI220" s="189" t="s">
        <v>1427</v>
      </c>
      <c r="AJ220" s="189" t="s">
        <v>1427</v>
      </c>
      <c r="AK220" s="189" t="s">
        <v>1427</v>
      </c>
      <c r="AL220" s="189" t="s">
        <v>1427</v>
      </c>
      <c r="AM220" s="189" t="s">
        <v>1427</v>
      </c>
      <c r="AN220" s="189" t="s">
        <v>1427</v>
      </c>
      <c r="AO220" s="189" t="s">
        <v>1427</v>
      </c>
      <c r="AP220" s="189" t="s">
        <v>1427</v>
      </c>
      <c r="AQ220" s="189" t="s">
        <v>1427</v>
      </c>
      <c r="AR220" s="189" t="s">
        <v>1427</v>
      </c>
      <c r="AS220" s="189" t="s">
        <v>1427</v>
      </c>
      <c r="AT220" s="189" t="s">
        <v>1427</v>
      </c>
      <c r="AU220" s="189" t="s">
        <v>1427</v>
      </c>
      <c r="AV220" s="189" t="s">
        <v>1427</v>
      </c>
      <c r="AW220" s="189" t="s">
        <v>1427</v>
      </c>
      <c r="AX220" s="189" t="s">
        <v>1427</v>
      </c>
      <c r="AY220" s="189" t="s">
        <v>1427</v>
      </c>
      <c r="AZ220" s="189" t="s">
        <v>1427</v>
      </c>
      <c r="BA220" s="192">
        <v>0</v>
      </c>
      <c r="BB220" s="192">
        <v>0</v>
      </c>
      <c r="BC220" s="192">
        <v>0</v>
      </c>
      <c r="BD220" s="192">
        <v>0</v>
      </c>
      <c r="BE220" s="192">
        <v>0</v>
      </c>
      <c r="BF220" s="192">
        <v>0</v>
      </c>
      <c r="BG220" s="189" t="s">
        <v>1427</v>
      </c>
      <c r="BH220" s="189" t="s">
        <v>1427</v>
      </c>
      <c r="BI220" s="189" t="s">
        <v>1427</v>
      </c>
      <c r="BJ220" s="189" t="s">
        <v>1490</v>
      </c>
      <c r="BK220" s="189" t="s">
        <v>1973</v>
      </c>
    </row>
    <row r="221" s="185" customFormat="1" ht="15" spans="1:63">
      <c r="A221" s="189">
        <v>217</v>
      </c>
      <c r="B221" s="189" t="s">
        <v>1425</v>
      </c>
      <c r="C221" s="189" t="s">
        <v>1426</v>
      </c>
      <c r="D221" s="189" t="s">
        <v>80</v>
      </c>
      <c r="E221" s="189" t="s">
        <v>1427</v>
      </c>
      <c r="F221" s="189" t="s">
        <v>135</v>
      </c>
      <c r="G221" s="189" t="s">
        <v>1795</v>
      </c>
      <c r="H221" s="189" t="s">
        <v>1932</v>
      </c>
      <c r="I221" s="189" t="s">
        <v>1974</v>
      </c>
      <c r="J221" s="189" t="s">
        <v>1975</v>
      </c>
      <c r="K221" s="189"/>
      <c r="L221" s="189"/>
      <c r="M221" s="189"/>
      <c r="N221" s="189"/>
      <c r="O221" s="189" t="s">
        <v>506</v>
      </c>
      <c r="P221" s="192">
        <v>55</v>
      </c>
      <c r="Q221" s="192">
        <v>0</v>
      </c>
      <c r="R221" s="192">
        <v>0</v>
      </c>
      <c r="S221" s="192">
        <v>0</v>
      </c>
      <c r="T221" s="192">
        <v>0</v>
      </c>
      <c r="U221" s="192">
        <v>0</v>
      </c>
      <c r="V221" s="192">
        <v>0</v>
      </c>
      <c r="W221" s="192">
        <v>0</v>
      </c>
      <c r="X221" s="192">
        <v>0</v>
      </c>
      <c r="Y221" s="192">
        <v>0</v>
      </c>
      <c r="Z221" s="189" t="s">
        <v>1448</v>
      </c>
      <c r="AA221" s="192">
        <v>2025</v>
      </c>
      <c r="AB221" s="189" t="s">
        <v>1433</v>
      </c>
      <c r="AC221" s="189" t="s">
        <v>1433</v>
      </c>
      <c r="AD221" s="189" t="s">
        <v>1433</v>
      </c>
      <c r="AE221" s="189" t="s">
        <v>1434</v>
      </c>
      <c r="AF221" s="189" t="s">
        <v>1427</v>
      </c>
      <c r="AG221" s="189" t="s">
        <v>1103</v>
      </c>
      <c r="AH221" s="189" t="s">
        <v>1427</v>
      </c>
      <c r="AI221" s="189" t="s">
        <v>1427</v>
      </c>
      <c r="AJ221" s="189" t="s">
        <v>1427</v>
      </c>
      <c r="AK221" s="189" t="s">
        <v>1427</v>
      </c>
      <c r="AL221" s="189" t="s">
        <v>1427</v>
      </c>
      <c r="AM221" s="189" t="s">
        <v>1427</v>
      </c>
      <c r="AN221" s="189" t="s">
        <v>1427</v>
      </c>
      <c r="AO221" s="189" t="s">
        <v>1427</v>
      </c>
      <c r="AP221" s="189" t="s">
        <v>1427</v>
      </c>
      <c r="AQ221" s="189" t="s">
        <v>1427</v>
      </c>
      <c r="AR221" s="189" t="s">
        <v>1427</v>
      </c>
      <c r="AS221" s="189" t="s">
        <v>1427</v>
      </c>
      <c r="AT221" s="189" t="s">
        <v>1427</v>
      </c>
      <c r="AU221" s="189" t="s">
        <v>1427</v>
      </c>
      <c r="AV221" s="189" t="s">
        <v>1427</v>
      </c>
      <c r="AW221" s="189" t="s">
        <v>1427</v>
      </c>
      <c r="AX221" s="189" t="s">
        <v>1427</v>
      </c>
      <c r="AY221" s="189" t="s">
        <v>1427</v>
      </c>
      <c r="AZ221" s="189" t="s">
        <v>1427</v>
      </c>
      <c r="BA221" s="192">
        <v>0</v>
      </c>
      <c r="BB221" s="192">
        <v>0</v>
      </c>
      <c r="BC221" s="192">
        <v>0</v>
      </c>
      <c r="BD221" s="192">
        <v>0</v>
      </c>
      <c r="BE221" s="192">
        <v>0</v>
      </c>
      <c r="BF221" s="192">
        <v>0</v>
      </c>
      <c r="BG221" s="189" t="s">
        <v>1427</v>
      </c>
      <c r="BH221" s="189" t="s">
        <v>1427</v>
      </c>
      <c r="BI221" s="189" t="s">
        <v>1427</v>
      </c>
      <c r="BJ221" s="189" t="s">
        <v>1490</v>
      </c>
      <c r="BK221" s="189" t="s">
        <v>1976</v>
      </c>
    </row>
    <row r="222" s="185" customFormat="1" ht="15" spans="1:63">
      <c r="A222" s="189">
        <v>218</v>
      </c>
      <c r="B222" s="189" t="s">
        <v>1425</v>
      </c>
      <c r="C222" s="189" t="s">
        <v>1426</v>
      </c>
      <c r="D222" s="189" t="s">
        <v>80</v>
      </c>
      <c r="E222" s="189" t="s">
        <v>1427</v>
      </c>
      <c r="F222" s="189" t="s">
        <v>135</v>
      </c>
      <c r="G222" s="189" t="s">
        <v>1795</v>
      </c>
      <c r="H222" s="189" t="s">
        <v>1932</v>
      </c>
      <c r="I222" s="189" t="s">
        <v>1977</v>
      </c>
      <c r="J222" s="189" t="s">
        <v>1978</v>
      </c>
      <c r="K222" s="189"/>
      <c r="L222" s="189"/>
      <c r="M222" s="189"/>
      <c r="N222" s="189"/>
      <c r="O222" s="189" t="s">
        <v>742</v>
      </c>
      <c r="P222" s="192">
        <v>20</v>
      </c>
      <c r="Q222" s="192">
        <v>0</v>
      </c>
      <c r="R222" s="192">
        <v>0</v>
      </c>
      <c r="S222" s="192">
        <v>0</v>
      </c>
      <c r="T222" s="192">
        <v>0</v>
      </c>
      <c r="U222" s="192">
        <v>0</v>
      </c>
      <c r="V222" s="192">
        <v>0</v>
      </c>
      <c r="W222" s="192">
        <v>0</v>
      </c>
      <c r="X222" s="192">
        <v>0</v>
      </c>
      <c r="Y222" s="192">
        <v>0</v>
      </c>
      <c r="Z222" s="189" t="s">
        <v>1448</v>
      </c>
      <c r="AA222" s="192">
        <v>2025</v>
      </c>
      <c r="AB222" s="189" t="s">
        <v>1433</v>
      </c>
      <c r="AC222" s="189" t="s">
        <v>1433</v>
      </c>
      <c r="AD222" s="189" t="s">
        <v>1433</v>
      </c>
      <c r="AE222" s="189" t="s">
        <v>1434</v>
      </c>
      <c r="AF222" s="189" t="s">
        <v>1427</v>
      </c>
      <c r="AG222" s="189" t="s">
        <v>1103</v>
      </c>
      <c r="AH222" s="189" t="s">
        <v>1427</v>
      </c>
      <c r="AI222" s="189" t="s">
        <v>1427</v>
      </c>
      <c r="AJ222" s="189" t="s">
        <v>1427</v>
      </c>
      <c r="AK222" s="189" t="s">
        <v>1427</v>
      </c>
      <c r="AL222" s="189" t="s">
        <v>1427</v>
      </c>
      <c r="AM222" s="189" t="s">
        <v>1427</v>
      </c>
      <c r="AN222" s="189" t="s">
        <v>1427</v>
      </c>
      <c r="AO222" s="189" t="s">
        <v>1427</v>
      </c>
      <c r="AP222" s="189" t="s">
        <v>1427</v>
      </c>
      <c r="AQ222" s="189" t="s">
        <v>1427</v>
      </c>
      <c r="AR222" s="189" t="s">
        <v>1427</v>
      </c>
      <c r="AS222" s="189" t="s">
        <v>1427</v>
      </c>
      <c r="AT222" s="189" t="s">
        <v>1427</v>
      </c>
      <c r="AU222" s="189" t="s">
        <v>1427</v>
      </c>
      <c r="AV222" s="189" t="s">
        <v>1427</v>
      </c>
      <c r="AW222" s="189" t="s">
        <v>1427</v>
      </c>
      <c r="AX222" s="189" t="s">
        <v>1427</v>
      </c>
      <c r="AY222" s="189" t="s">
        <v>1427</v>
      </c>
      <c r="AZ222" s="189" t="s">
        <v>1427</v>
      </c>
      <c r="BA222" s="192">
        <v>0</v>
      </c>
      <c r="BB222" s="192">
        <v>0</v>
      </c>
      <c r="BC222" s="192">
        <v>0</v>
      </c>
      <c r="BD222" s="192">
        <v>0</v>
      </c>
      <c r="BE222" s="192">
        <v>0</v>
      </c>
      <c r="BF222" s="192">
        <v>0</v>
      </c>
      <c r="BG222" s="189" t="s">
        <v>1427</v>
      </c>
      <c r="BH222" s="189" t="s">
        <v>1427</v>
      </c>
      <c r="BI222" s="189" t="s">
        <v>1427</v>
      </c>
      <c r="BJ222" s="189" t="s">
        <v>1490</v>
      </c>
      <c r="BK222" s="189" t="s">
        <v>1979</v>
      </c>
    </row>
    <row r="223" s="185" customFormat="1" ht="15" spans="1:63">
      <c r="A223" s="189">
        <v>219</v>
      </c>
      <c r="B223" s="189" t="s">
        <v>1425</v>
      </c>
      <c r="C223" s="189" t="s">
        <v>1426</v>
      </c>
      <c r="D223" s="189" t="s">
        <v>80</v>
      </c>
      <c r="E223" s="189" t="s">
        <v>1427</v>
      </c>
      <c r="F223" s="189" t="s">
        <v>135</v>
      </c>
      <c r="G223" s="189" t="s">
        <v>1795</v>
      </c>
      <c r="H223" s="189" t="s">
        <v>1932</v>
      </c>
      <c r="I223" s="189" t="s">
        <v>1980</v>
      </c>
      <c r="J223" s="189" t="s">
        <v>1981</v>
      </c>
      <c r="K223" s="189"/>
      <c r="L223" s="189"/>
      <c r="M223" s="189"/>
      <c r="N223" s="189"/>
      <c r="O223" s="189" t="s">
        <v>929</v>
      </c>
      <c r="P223" s="192">
        <v>70</v>
      </c>
      <c r="Q223" s="192">
        <v>0</v>
      </c>
      <c r="R223" s="192">
        <v>0</v>
      </c>
      <c r="S223" s="192">
        <v>0</v>
      </c>
      <c r="T223" s="192">
        <v>0</v>
      </c>
      <c r="U223" s="192">
        <v>0</v>
      </c>
      <c r="V223" s="192">
        <v>0</v>
      </c>
      <c r="W223" s="192">
        <v>0</v>
      </c>
      <c r="X223" s="192">
        <v>0</v>
      </c>
      <c r="Y223" s="192">
        <v>0</v>
      </c>
      <c r="Z223" s="189" t="s">
        <v>1448</v>
      </c>
      <c r="AA223" s="192">
        <v>2025</v>
      </c>
      <c r="AB223" s="189" t="s">
        <v>1433</v>
      </c>
      <c r="AC223" s="189" t="s">
        <v>1433</v>
      </c>
      <c r="AD223" s="189" t="s">
        <v>1433</v>
      </c>
      <c r="AE223" s="189" t="s">
        <v>1434</v>
      </c>
      <c r="AF223" s="189" t="s">
        <v>1427</v>
      </c>
      <c r="AG223" s="189" t="s">
        <v>1103</v>
      </c>
      <c r="AH223" s="189" t="s">
        <v>1427</v>
      </c>
      <c r="AI223" s="189" t="s">
        <v>1427</v>
      </c>
      <c r="AJ223" s="189" t="s">
        <v>1427</v>
      </c>
      <c r="AK223" s="189" t="s">
        <v>1427</v>
      </c>
      <c r="AL223" s="189" t="s">
        <v>1427</v>
      </c>
      <c r="AM223" s="189" t="s">
        <v>1427</v>
      </c>
      <c r="AN223" s="189" t="s">
        <v>1427</v>
      </c>
      <c r="AO223" s="189" t="s">
        <v>1427</v>
      </c>
      <c r="AP223" s="189" t="s">
        <v>1427</v>
      </c>
      <c r="AQ223" s="189" t="s">
        <v>1427</v>
      </c>
      <c r="AR223" s="189" t="s">
        <v>1427</v>
      </c>
      <c r="AS223" s="189" t="s">
        <v>1427</v>
      </c>
      <c r="AT223" s="189" t="s">
        <v>1427</v>
      </c>
      <c r="AU223" s="189" t="s">
        <v>1427</v>
      </c>
      <c r="AV223" s="189" t="s">
        <v>1427</v>
      </c>
      <c r="AW223" s="189" t="s">
        <v>1427</v>
      </c>
      <c r="AX223" s="189" t="s">
        <v>1427</v>
      </c>
      <c r="AY223" s="189" t="s">
        <v>1427</v>
      </c>
      <c r="AZ223" s="189" t="s">
        <v>1427</v>
      </c>
      <c r="BA223" s="192">
        <v>0</v>
      </c>
      <c r="BB223" s="192">
        <v>0</v>
      </c>
      <c r="BC223" s="192">
        <v>0</v>
      </c>
      <c r="BD223" s="192">
        <v>0</v>
      </c>
      <c r="BE223" s="192">
        <v>0</v>
      </c>
      <c r="BF223" s="192">
        <v>0</v>
      </c>
      <c r="BG223" s="189" t="s">
        <v>1427</v>
      </c>
      <c r="BH223" s="189" t="s">
        <v>1427</v>
      </c>
      <c r="BI223" s="189" t="s">
        <v>1427</v>
      </c>
      <c r="BJ223" s="189" t="s">
        <v>1490</v>
      </c>
      <c r="BK223" s="189" t="s">
        <v>1982</v>
      </c>
    </row>
    <row r="224" s="185" customFormat="1" ht="15" spans="1:63">
      <c r="A224" s="189">
        <v>220</v>
      </c>
      <c r="B224" s="189" t="s">
        <v>1425</v>
      </c>
      <c r="C224" s="189" t="s">
        <v>1426</v>
      </c>
      <c r="D224" s="189" t="s">
        <v>80</v>
      </c>
      <c r="E224" s="189" t="s">
        <v>1427</v>
      </c>
      <c r="F224" s="189" t="s">
        <v>135</v>
      </c>
      <c r="G224" s="189" t="s">
        <v>1795</v>
      </c>
      <c r="H224" s="189" t="s">
        <v>1932</v>
      </c>
      <c r="I224" s="189" t="s">
        <v>1983</v>
      </c>
      <c r="J224" s="189" t="s">
        <v>1127</v>
      </c>
      <c r="K224" s="189"/>
      <c r="L224" s="189"/>
      <c r="M224" s="189"/>
      <c r="N224" s="189"/>
      <c r="O224" s="189" t="s">
        <v>80</v>
      </c>
      <c r="P224" s="192">
        <v>15</v>
      </c>
      <c r="Q224" s="192">
        <v>15</v>
      </c>
      <c r="R224" s="192">
        <v>15</v>
      </c>
      <c r="S224" s="192">
        <v>0</v>
      </c>
      <c r="T224" s="192">
        <v>15</v>
      </c>
      <c r="U224" s="192">
        <v>15</v>
      </c>
      <c r="V224" s="192">
        <v>0</v>
      </c>
      <c r="W224" s="192">
        <v>0</v>
      </c>
      <c r="X224" s="192">
        <v>0</v>
      </c>
      <c r="Y224" s="192">
        <v>0</v>
      </c>
      <c r="Z224" s="189" t="s">
        <v>1471</v>
      </c>
      <c r="AA224" s="192">
        <v>2025</v>
      </c>
      <c r="AB224" s="189" t="s">
        <v>1432</v>
      </c>
      <c r="AC224" s="189" t="s">
        <v>1433</v>
      </c>
      <c r="AD224" s="189" t="s">
        <v>1433</v>
      </c>
      <c r="AE224" s="189" t="s">
        <v>1434</v>
      </c>
      <c r="AF224" s="189" t="s">
        <v>1427</v>
      </c>
      <c r="AG224" s="189" t="s">
        <v>1103</v>
      </c>
      <c r="AH224" s="189" t="s">
        <v>1103</v>
      </c>
      <c r="AI224" s="189" t="s">
        <v>1427</v>
      </c>
      <c r="AJ224" s="192">
        <v>20250228</v>
      </c>
      <c r="AK224" s="192">
        <v>20250415</v>
      </c>
      <c r="AL224" s="192">
        <v>20251231</v>
      </c>
      <c r="AM224" s="189" t="s">
        <v>1427</v>
      </c>
      <c r="AN224" s="189" t="s">
        <v>1427</v>
      </c>
      <c r="AO224" s="189" t="s">
        <v>1427</v>
      </c>
      <c r="AP224" s="189" t="s">
        <v>1427</v>
      </c>
      <c r="AQ224" s="189" t="s">
        <v>1427</v>
      </c>
      <c r="AR224" s="189" t="s">
        <v>1427</v>
      </c>
      <c r="AS224" s="189" t="s">
        <v>1427</v>
      </c>
      <c r="AT224" s="189" t="s">
        <v>1427</v>
      </c>
      <c r="AU224" s="189" t="s">
        <v>1427</v>
      </c>
      <c r="AV224" s="189" t="s">
        <v>1427</v>
      </c>
      <c r="AW224" s="189" t="s">
        <v>1427</v>
      </c>
      <c r="AX224" s="189" t="s">
        <v>1427</v>
      </c>
      <c r="AY224" s="189" t="s">
        <v>1427</v>
      </c>
      <c r="AZ224" s="189" t="s">
        <v>1427</v>
      </c>
      <c r="BA224" s="192">
        <v>0</v>
      </c>
      <c r="BB224" s="192">
        <v>0</v>
      </c>
      <c r="BC224" s="192">
        <v>0</v>
      </c>
      <c r="BD224" s="192">
        <v>0</v>
      </c>
      <c r="BE224" s="192">
        <v>0</v>
      </c>
      <c r="BF224" s="192">
        <v>15</v>
      </c>
      <c r="BG224" s="189" t="s">
        <v>1427</v>
      </c>
      <c r="BH224" s="189" t="s">
        <v>1427</v>
      </c>
      <c r="BI224" s="192">
        <v>311</v>
      </c>
      <c r="BJ224" s="189" t="s">
        <v>1490</v>
      </c>
      <c r="BK224" s="189" t="s">
        <v>1984</v>
      </c>
    </row>
    <row r="225" s="185" customFormat="1" ht="15" spans="1:63">
      <c r="A225" s="189">
        <v>221</v>
      </c>
      <c r="B225" s="189" t="s">
        <v>1425</v>
      </c>
      <c r="C225" s="189" t="s">
        <v>1426</v>
      </c>
      <c r="D225" s="189" t="s">
        <v>80</v>
      </c>
      <c r="E225" s="189" t="s">
        <v>1427</v>
      </c>
      <c r="F225" s="189" t="s">
        <v>135</v>
      </c>
      <c r="G225" s="189" t="s">
        <v>1795</v>
      </c>
      <c r="H225" s="189" t="s">
        <v>1932</v>
      </c>
      <c r="I225" s="189" t="s">
        <v>1985</v>
      </c>
      <c r="J225" s="189" t="s">
        <v>1201</v>
      </c>
      <c r="K225" s="189"/>
      <c r="L225" s="189"/>
      <c r="M225" s="189"/>
      <c r="N225" s="189"/>
      <c r="O225" s="189" t="s">
        <v>80</v>
      </c>
      <c r="P225" s="192">
        <v>2.091243</v>
      </c>
      <c r="Q225" s="192">
        <v>2.091243</v>
      </c>
      <c r="R225" s="192">
        <v>2.091243</v>
      </c>
      <c r="S225" s="192">
        <v>0</v>
      </c>
      <c r="T225" s="192">
        <v>2.091243</v>
      </c>
      <c r="U225" s="192">
        <v>0</v>
      </c>
      <c r="V225" s="192">
        <v>2.091243</v>
      </c>
      <c r="W225" s="192">
        <v>0</v>
      </c>
      <c r="X225" s="192">
        <v>0</v>
      </c>
      <c r="Y225" s="192">
        <v>0</v>
      </c>
      <c r="Z225" s="189" t="s">
        <v>1431</v>
      </c>
      <c r="AA225" s="192">
        <v>2025</v>
      </c>
      <c r="AB225" s="189" t="s">
        <v>1432</v>
      </c>
      <c r="AC225" s="189" t="s">
        <v>1433</v>
      </c>
      <c r="AD225" s="189" t="s">
        <v>1433</v>
      </c>
      <c r="AE225" s="189" t="s">
        <v>1434</v>
      </c>
      <c r="AF225" s="189" t="s">
        <v>1427</v>
      </c>
      <c r="AG225" s="189" t="s">
        <v>1103</v>
      </c>
      <c r="AH225" s="189" t="s">
        <v>1103</v>
      </c>
      <c r="AI225" s="189" t="s">
        <v>1427</v>
      </c>
      <c r="AJ225" s="192">
        <v>20250228</v>
      </c>
      <c r="AK225" s="192">
        <v>20250301</v>
      </c>
      <c r="AL225" s="192">
        <v>20251231</v>
      </c>
      <c r="AM225" s="192">
        <v>20250301</v>
      </c>
      <c r="AN225" s="189" t="s">
        <v>1427</v>
      </c>
      <c r="AO225" s="189" t="s">
        <v>1432</v>
      </c>
      <c r="AP225" s="189" t="s">
        <v>1433</v>
      </c>
      <c r="AQ225" s="189" t="s">
        <v>1427</v>
      </c>
      <c r="AR225" s="189" t="s">
        <v>1427</v>
      </c>
      <c r="AS225" s="189" t="s">
        <v>1427</v>
      </c>
      <c r="AT225" s="189" t="s">
        <v>1427</v>
      </c>
      <c r="AU225" s="189" t="s">
        <v>1427</v>
      </c>
      <c r="AV225" s="189" t="s">
        <v>1427</v>
      </c>
      <c r="AW225" s="189" t="s">
        <v>1427</v>
      </c>
      <c r="AX225" s="189" t="s">
        <v>1427</v>
      </c>
      <c r="AY225" s="189" t="s">
        <v>1427</v>
      </c>
      <c r="AZ225" s="189" t="s">
        <v>1427</v>
      </c>
      <c r="BA225" s="192">
        <v>0</v>
      </c>
      <c r="BB225" s="192">
        <v>0</v>
      </c>
      <c r="BC225" s="192">
        <v>0</v>
      </c>
      <c r="BD225" s="192">
        <v>0</v>
      </c>
      <c r="BE225" s="192">
        <v>0</v>
      </c>
      <c r="BF225" s="192">
        <v>2.091243</v>
      </c>
      <c r="BG225" s="189" t="s">
        <v>1427</v>
      </c>
      <c r="BH225" s="189" t="s">
        <v>1427</v>
      </c>
      <c r="BI225" s="192">
        <v>214</v>
      </c>
      <c r="BJ225" s="189" t="s">
        <v>1490</v>
      </c>
      <c r="BK225" s="189" t="s">
        <v>1986</v>
      </c>
    </row>
    <row r="226" s="185" customFormat="1" ht="15" spans="1:63">
      <c r="A226" s="189">
        <v>222</v>
      </c>
      <c r="B226" s="189" t="s">
        <v>1425</v>
      </c>
      <c r="C226" s="189" t="s">
        <v>1426</v>
      </c>
      <c r="D226" s="189" t="s">
        <v>80</v>
      </c>
      <c r="E226" s="189" t="s">
        <v>1427</v>
      </c>
      <c r="F226" s="189" t="s">
        <v>135</v>
      </c>
      <c r="G226" s="189" t="s">
        <v>1795</v>
      </c>
      <c r="H226" s="189" t="s">
        <v>1932</v>
      </c>
      <c r="I226" s="189" t="s">
        <v>1987</v>
      </c>
      <c r="J226" s="189" t="s">
        <v>1206</v>
      </c>
      <c r="K226" s="189"/>
      <c r="L226" s="189"/>
      <c r="M226" s="189"/>
      <c r="N226" s="189"/>
      <c r="O226" s="189" t="s">
        <v>80</v>
      </c>
      <c r="P226" s="192">
        <v>5.41</v>
      </c>
      <c r="Q226" s="192">
        <v>5.41</v>
      </c>
      <c r="R226" s="192">
        <v>5.41</v>
      </c>
      <c r="S226" s="192">
        <v>0</v>
      </c>
      <c r="T226" s="192">
        <v>5.41</v>
      </c>
      <c r="U226" s="192">
        <v>0</v>
      </c>
      <c r="V226" s="192">
        <v>5.41</v>
      </c>
      <c r="W226" s="192">
        <v>0</v>
      </c>
      <c r="X226" s="192">
        <v>0</v>
      </c>
      <c r="Y226" s="192">
        <v>0</v>
      </c>
      <c r="Z226" s="189" t="s">
        <v>1431</v>
      </c>
      <c r="AA226" s="192">
        <v>2025</v>
      </c>
      <c r="AB226" s="189" t="s">
        <v>1432</v>
      </c>
      <c r="AC226" s="189" t="s">
        <v>1433</v>
      </c>
      <c r="AD226" s="189" t="s">
        <v>1433</v>
      </c>
      <c r="AE226" s="189" t="s">
        <v>1434</v>
      </c>
      <c r="AF226" s="189" t="s">
        <v>1427</v>
      </c>
      <c r="AG226" s="189" t="s">
        <v>1103</v>
      </c>
      <c r="AH226" s="189" t="s">
        <v>1103</v>
      </c>
      <c r="AI226" s="189" t="s">
        <v>1427</v>
      </c>
      <c r="AJ226" s="192">
        <v>20250228</v>
      </c>
      <c r="AK226" s="192">
        <v>20250301</v>
      </c>
      <c r="AL226" s="192">
        <v>20251231</v>
      </c>
      <c r="AM226" s="192">
        <v>20250301</v>
      </c>
      <c r="AN226" s="189" t="s">
        <v>1427</v>
      </c>
      <c r="AO226" s="189" t="s">
        <v>1432</v>
      </c>
      <c r="AP226" s="189" t="s">
        <v>1433</v>
      </c>
      <c r="AQ226" s="189" t="s">
        <v>1427</v>
      </c>
      <c r="AR226" s="189" t="s">
        <v>1427</v>
      </c>
      <c r="AS226" s="189" t="s">
        <v>1427</v>
      </c>
      <c r="AT226" s="189" t="s">
        <v>1427</v>
      </c>
      <c r="AU226" s="189" t="s">
        <v>1427</v>
      </c>
      <c r="AV226" s="189" t="s">
        <v>1427</v>
      </c>
      <c r="AW226" s="189" t="s">
        <v>1427</v>
      </c>
      <c r="AX226" s="189" t="s">
        <v>1427</v>
      </c>
      <c r="AY226" s="189" t="s">
        <v>1427</v>
      </c>
      <c r="AZ226" s="189" t="s">
        <v>1427</v>
      </c>
      <c r="BA226" s="192">
        <v>0</v>
      </c>
      <c r="BB226" s="192">
        <v>0</v>
      </c>
      <c r="BC226" s="192">
        <v>0</v>
      </c>
      <c r="BD226" s="192">
        <v>0</v>
      </c>
      <c r="BE226" s="192">
        <v>0</v>
      </c>
      <c r="BF226" s="192">
        <v>5.41</v>
      </c>
      <c r="BG226" s="189" t="s">
        <v>1427</v>
      </c>
      <c r="BH226" s="189" t="s">
        <v>1427</v>
      </c>
      <c r="BI226" s="192">
        <v>290</v>
      </c>
      <c r="BJ226" s="189" t="s">
        <v>1490</v>
      </c>
      <c r="BK226" s="189" t="s">
        <v>1988</v>
      </c>
    </row>
    <row r="227" s="185" customFormat="1" ht="15" spans="1:63">
      <c r="A227" s="189">
        <v>223</v>
      </c>
      <c r="B227" s="189" t="s">
        <v>1425</v>
      </c>
      <c r="C227" s="189" t="s">
        <v>1426</v>
      </c>
      <c r="D227" s="189" t="s">
        <v>80</v>
      </c>
      <c r="E227" s="189" t="s">
        <v>1427</v>
      </c>
      <c r="F227" s="189" t="s">
        <v>135</v>
      </c>
      <c r="G227" s="189" t="s">
        <v>1795</v>
      </c>
      <c r="H227" s="189" t="s">
        <v>1932</v>
      </c>
      <c r="I227" s="189" t="s">
        <v>1989</v>
      </c>
      <c r="J227" s="189" t="s">
        <v>1211</v>
      </c>
      <c r="K227" s="189"/>
      <c r="L227" s="189"/>
      <c r="M227" s="189"/>
      <c r="N227" s="189"/>
      <c r="O227" s="189" t="s">
        <v>80</v>
      </c>
      <c r="P227" s="192">
        <v>6.037427</v>
      </c>
      <c r="Q227" s="192">
        <v>6.037427</v>
      </c>
      <c r="R227" s="192">
        <v>6.037427</v>
      </c>
      <c r="S227" s="192">
        <v>0</v>
      </c>
      <c r="T227" s="192">
        <v>6.037427</v>
      </c>
      <c r="U227" s="192">
        <v>0</v>
      </c>
      <c r="V227" s="192">
        <v>6.037427</v>
      </c>
      <c r="W227" s="192">
        <v>0</v>
      </c>
      <c r="X227" s="192">
        <v>0</v>
      </c>
      <c r="Y227" s="192">
        <v>0</v>
      </c>
      <c r="Z227" s="189" t="s">
        <v>1431</v>
      </c>
      <c r="AA227" s="192">
        <v>2025</v>
      </c>
      <c r="AB227" s="189" t="s">
        <v>1432</v>
      </c>
      <c r="AC227" s="189" t="s">
        <v>1433</v>
      </c>
      <c r="AD227" s="189" t="s">
        <v>1433</v>
      </c>
      <c r="AE227" s="189" t="s">
        <v>1434</v>
      </c>
      <c r="AF227" s="189" t="s">
        <v>1427</v>
      </c>
      <c r="AG227" s="189" t="s">
        <v>1103</v>
      </c>
      <c r="AH227" s="189" t="s">
        <v>1103</v>
      </c>
      <c r="AI227" s="189" t="s">
        <v>1427</v>
      </c>
      <c r="AJ227" s="192">
        <v>20250228</v>
      </c>
      <c r="AK227" s="192">
        <v>20250301</v>
      </c>
      <c r="AL227" s="192">
        <v>20251231</v>
      </c>
      <c r="AM227" s="192">
        <v>20250301</v>
      </c>
      <c r="AN227" s="189" t="s">
        <v>1427</v>
      </c>
      <c r="AO227" s="189" t="s">
        <v>1432</v>
      </c>
      <c r="AP227" s="189" t="s">
        <v>1433</v>
      </c>
      <c r="AQ227" s="189" t="s">
        <v>1427</v>
      </c>
      <c r="AR227" s="189" t="s">
        <v>1427</v>
      </c>
      <c r="AS227" s="189" t="s">
        <v>1427</v>
      </c>
      <c r="AT227" s="189" t="s">
        <v>1427</v>
      </c>
      <c r="AU227" s="189" t="s">
        <v>1427</v>
      </c>
      <c r="AV227" s="189" t="s">
        <v>1427</v>
      </c>
      <c r="AW227" s="189" t="s">
        <v>1427</v>
      </c>
      <c r="AX227" s="189" t="s">
        <v>1427</v>
      </c>
      <c r="AY227" s="189" t="s">
        <v>1427</v>
      </c>
      <c r="AZ227" s="189" t="s">
        <v>1427</v>
      </c>
      <c r="BA227" s="192">
        <v>0</v>
      </c>
      <c r="BB227" s="192">
        <v>0</v>
      </c>
      <c r="BC227" s="192">
        <v>0</v>
      </c>
      <c r="BD227" s="192">
        <v>0</v>
      </c>
      <c r="BE227" s="192">
        <v>0</v>
      </c>
      <c r="BF227" s="192">
        <v>6.037427</v>
      </c>
      <c r="BG227" s="189" t="s">
        <v>1427</v>
      </c>
      <c r="BH227" s="189" t="s">
        <v>1427</v>
      </c>
      <c r="BI227" s="192">
        <v>55</v>
      </c>
      <c r="BJ227" s="189" t="s">
        <v>1490</v>
      </c>
      <c r="BK227" s="189" t="s">
        <v>1990</v>
      </c>
    </row>
    <row r="228" s="185" customFormat="1" ht="15" spans="1:63">
      <c r="A228" s="189">
        <v>224</v>
      </c>
      <c r="B228" s="189" t="s">
        <v>1425</v>
      </c>
      <c r="C228" s="189" t="s">
        <v>1426</v>
      </c>
      <c r="D228" s="189" t="s">
        <v>80</v>
      </c>
      <c r="E228" s="189" t="s">
        <v>1427</v>
      </c>
      <c r="F228" s="189" t="s">
        <v>135</v>
      </c>
      <c r="G228" s="189" t="s">
        <v>1795</v>
      </c>
      <c r="H228" s="189" t="s">
        <v>1932</v>
      </c>
      <c r="I228" s="189" t="s">
        <v>1991</v>
      </c>
      <c r="J228" s="189" t="s">
        <v>1216</v>
      </c>
      <c r="K228" s="189"/>
      <c r="L228" s="189"/>
      <c r="M228" s="189"/>
      <c r="N228" s="189"/>
      <c r="O228" s="189" t="s">
        <v>80</v>
      </c>
      <c r="P228" s="192">
        <v>9.88</v>
      </c>
      <c r="Q228" s="192">
        <v>9.88</v>
      </c>
      <c r="R228" s="192">
        <v>9.88</v>
      </c>
      <c r="S228" s="192">
        <v>0</v>
      </c>
      <c r="T228" s="192">
        <v>9.88</v>
      </c>
      <c r="U228" s="192">
        <v>0</v>
      </c>
      <c r="V228" s="192">
        <v>9.88</v>
      </c>
      <c r="W228" s="192">
        <v>0</v>
      </c>
      <c r="X228" s="192">
        <v>0</v>
      </c>
      <c r="Y228" s="192">
        <v>0</v>
      </c>
      <c r="Z228" s="189" t="s">
        <v>1431</v>
      </c>
      <c r="AA228" s="192">
        <v>2025</v>
      </c>
      <c r="AB228" s="189" t="s">
        <v>1432</v>
      </c>
      <c r="AC228" s="189" t="s">
        <v>1433</v>
      </c>
      <c r="AD228" s="189" t="s">
        <v>1433</v>
      </c>
      <c r="AE228" s="189" t="s">
        <v>1434</v>
      </c>
      <c r="AF228" s="189" t="s">
        <v>1427</v>
      </c>
      <c r="AG228" s="189" t="s">
        <v>1103</v>
      </c>
      <c r="AH228" s="189" t="s">
        <v>1103</v>
      </c>
      <c r="AI228" s="189" t="s">
        <v>1427</v>
      </c>
      <c r="AJ228" s="192">
        <v>20250228</v>
      </c>
      <c r="AK228" s="192">
        <v>20250301</v>
      </c>
      <c r="AL228" s="192">
        <v>20251231</v>
      </c>
      <c r="AM228" s="192">
        <v>20250301</v>
      </c>
      <c r="AN228" s="189" t="s">
        <v>1427</v>
      </c>
      <c r="AO228" s="189" t="s">
        <v>1432</v>
      </c>
      <c r="AP228" s="189" t="s">
        <v>1433</v>
      </c>
      <c r="AQ228" s="189" t="s">
        <v>1427</v>
      </c>
      <c r="AR228" s="189" t="s">
        <v>1427</v>
      </c>
      <c r="AS228" s="189" t="s">
        <v>1427</v>
      </c>
      <c r="AT228" s="189" t="s">
        <v>1427</v>
      </c>
      <c r="AU228" s="189" t="s">
        <v>1427</v>
      </c>
      <c r="AV228" s="189" t="s">
        <v>1427</v>
      </c>
      <c r="AW228" s="189" t="s">
        <v>1427</v>
      </c>
      <c r="AX228" s="189" t="s">
        <v>1427</v>
      </c>
      <c r="AY228" s="189" t="s">
        <v>1427</v>
      </c>
      <c r="AZ228" s="189" t="s">
        <v>1427</v>
      </c>
      <c r="BA228" s="192">
        <v>0</v>
      </c>
      <c r="BB228" s="192">
        <v>0</v>
      </c>
      <c r="BC228" s="192">
        <v>0</v>
      </c>
      <c r="BD228" s="192">
        <v>0</v>
      </c>
      <c r="BE228" s="192">
        <v>0</v>
      </c>
      <c r="BF228" s="192">
        <v>9.88</v>
      </c>
      <c r="BG228" s="189" t="s">
        <v>1427</v>
      </c>
      <c r="BH228" s="189" t="s">
        <v>1427</v>
      </c>
      <c r="BI228" s="192">
        <v>390</v>
      </c>
      <c r="BJ228" s="189" t="s">
        <v>1490</v>
      </c>
      <c r="BK228" s="189" t="s">
        <v>1992</v>
      </c>
    </row>
    <row r="229" s="185" customFormat="1" ht="15" spans="1:63">
      <c r="A229" s="189">
        <v>225</v>
      </c>
      <c r="B229" s="189" t="s">
        <v>1425</v>
      </c>
      <c r="C229" s="189" t="s">
        <v>1426</v>
      </c>
      <c r="D229" s="189" t="s">
        <v>80</v>
      </c>
      <c r="E229" s="189" t="s">
        <v>1427</v>
      </c>
      <c r="F229" s="189" t="s">
        <v>135</v>
      </c>
      <c r="G229" s="189" t="s">
        <v>1795</v>
      </c>
      <c r="H229" s="189" t="s">
        <v>1932</v>
      </c>
      <c r="I229" s="189" t="s">
        <v>1993</v>
      </c>
      <c r="J229" s="189" t="s">
        <v>1221</v>
      </c>
      <c r="K229" s="189"/>
      <c r="L229" s="189"/>
      <c r="M229" s="189"/>
      <c r="N229" s="189"/>
      <c r="O229" s="189" t="s">
        <v>80</v>
      </c>
      <c r="P229" s="192">
        <v>14.12</v>
      </c>
      <c r="Q229" s="192">
        <v>14.12</v>
      </c>
      <c r="R229" s="192">
        <v>14.12</v>
      </c>
      <c r="S229" s="192">
        <v>0</v>
      </c>
      <c r="T229" s="192">
        <v>14.12</v>
      </c>
      <c r="U229" s="192">
        <v>0</v>
      </c>
      <c r="V229" s="192">
        <v>14.12</v>
      </c>
      <c r="W229" s="192">
        <v>0</v>
      </c>
      <c r="X229" s="192">
        <v>0</v>
      </c>
      <c r="Y229" s="192">
        <v>0</v>
      </c>
      <c r="Z229" s="189" t="s">
        <v>1431</v>
      </c>
      <c r="AA229" s="192">
        <v>2025</v>
      </c>
      <c r="AB229" s="189" t="s">
        <v>1432</v>
      </c>
      <c r="AC229" s="189" t="s">
        <v>1433</v>
      </c>
      <c r="AD229" s="189" t="s">
        <v>1433</v>
      </c>
      <c r="AE229" s="189" t="s">
        <v>1434</v>
      </c>
      <c r="AF229" s="189" t="s">
        <v>1427</v>
      </c>
      <c r="AG229" s="189" t="s">
        <v>1103</v>
      </c>
      <c r="AH229" s="189" t="s">
        <v>1103</v>
      </c>
      <c r="AI229" s="189" t="s">
        <v>1427</v>
      </c>
      <c r="AJ229" s="192">
        <v>20250228</v>
      </c>
      <c r="AK229" s="192">
        <v>20250301</v>
      </c>
      <c r="AL229" s="192">
        <v>20251231</v>
      </c>
      <c r="AM229" s="192">
        <v>20250301</v>
      </c>
      <c r="AN229" s="189" t="s">
        <v>1427</v>
      </c>
      <c r="AO229" s="189" t="s">
        <v>1432</v>
      </c>
      <c r="AP229" s="189" t="s">
        <v>1433</v>
      </c>
      <c r="AQ229" s="189" t="s">
        <v>1427</v>
      </c>
      <c r="AR229" s="189" t="s">
        <v>1427</v>
      </c>
      <c r="AS229" s="189" t="s">
        <v>1427</v>
      </c>
      <c r="AT229" s="189" t="s">
        <v>1427</v>
      </c>
      <c r="AU229" s="189" t="s">
        <v>1427</v>
      </c>
      <c r="AV229" s="189" t="s">
        <v>1427</v>
      </c>
      <c r="AW229" s="189" t="s">
        <v>1427</v>
      </c>
      <c r="AX229" s="189" t="s">
        <v>1427</v>
      </c>
      <c r="AY229" s="189" t="s">
        <v>1427</v>
      </c>
      <c r="AZ229" s="189" t="s">
        <v>1427</v>
      </c>
      <c r="BA229" s="192">
        <v>0</v>
      </c>
      <c r="BB229" s="192">
        <v>0</v>
      </c>
      <c r="BC229" s="192">
        <v>0</v>
      </c>
      <c r="BD229" s="192">
        <v>0</v>
      </c>
      <c r="BE229" s="192">
        <v>0</v>
      </c>
      <c r="BF229" s="192">
        <v>14.12</v>
      </c>
      <c r="BG229" s="189" t="s">
        <v>1427</v>
      </c>
      <c r="BH229" s="189" t="s">
        <v>1427</v>
      </c>
      <c r="BI229" s="192">
        <v>275</v>
      </c>
      <c r="BJ229" s="189" t="s">
        <v>1490</v>
      </c>
      <c r="BK229" s="189" t="s">
        <v>1994</v>
      </c>
    </row>
    <row r="230" s="185" customFormat="1" ht="15" spans="1:63">
      <c r="A230" s="189">
        <v>226</v>
      </c>
      <c r="B230" s="189" t="s">
        <v>1425</v>
      </c>
      <c r="C230" s="189" t="s">
        <v>1426</v>
      </c>
      <c r="D230" s="189" t="s">
        <v>80</v>
      </c>
      <c r="E230" s="189" t="s">
        <v>1427</v>
      </c>
      <c r="F230" s="189" t="s">
        <v>135</v>
      </c>
      <c r="G230" s="189" t="s">
        <v>1795</v>
      </c>
      <c r="H230" s="189" t="s">
        <v>1932</v>
      </c>
      <c r="I230" s="189" t="s">
        <v>1995</v>
      </c>
      <c r="J230" s="189" t="s">
        <v>1226</v>
      </c>
      <c r="K230" s="189"/>
      <c r="L230" s="189"/>
      <c r="M230" s="189"/>
      <c r="N230" s="189"/>
      <c r="O230" s="189" t="s">
        <v>80</v>
      </c>
      <c r="P230" s="192">
        <v>1.084327</v>
      </c>
      <c r="Q230" s="192">
        <v>1.084327</v>
      </c>
      <c r="R230" s="192">
        <v>1.084327</v>
      </c>
      <c r="S230" s="192">
        <v>0</v>
      </c>
      <c r="T230" s="192">
        <v>1.084327</v>
      </c>
      <c r="U230" s="192">
        <v>0</v>
      </c>
      <c r="V230" s="192">
        <v>1.084327</v>
      </c>
      <c r="W230" s="192">
        <v>0</v>
      </c>
      <c r="X230" s="192">
        <v>0</v>
      </c>
      <c r="Y230" s="192">
        <v>0</v>
      </c>
      <c r="Z230" s="189" t="s">
        <v>1431</v>
      </c>
      <c r="AA230" s="192">
        <v>2025</v>
      </c>
      <c r="AB230" s="189" t="s">
        <v>1432</v>
      </c>
      <c r="AC230" s="189" t="s">
        <v>1433</v>
      </c>
      <c r="AD230" s="189" t="s">
        <v>1433</v>
      </c>
      <c r="AE230" s="189" t="s">
        <v>1434</v>
      </c>
      <c r="AF230" s="189" t="s">
        <v>1427</v>
      </c>
      <c r="AG230" s="189" t="s">
        <v>1103</v>
      </c>
      <c r="AH230" s="189" t="s">
        <v>1103</v>
      </c>
      <c r="AI230" s="189" t="s">
        <v>1427</v>
      </c>
      <c r="AJ230" s="192">
        <v>20250228</v>
      </c>
      <c r="AK230" s="192">
        <v>20250301</v>
      </c>
      <c r="AL230" s="192">
        <v>20251231</v>
      </c>
      <c r="AM230" s="192">
        <v>20250301</v>
      </c>
      <c r="AN230" s="189" t="s">
        <v>1427</v>
      </c>
      <c r="AO230" s="189" t="s">
        <v>1432</v>
      </c>
      <c r="AP230" s="189" t="s">
        <v>1433</v>
      </c>
      <c r="AQ230" s="189" t="s">
        <v>1427</v>
      </c>
      <c r="AR230" s="189" t="s">
        <v>1427</v>
      </c>
      <c r="AS230" s="189" t="s">
        <v>1427</v>
      </c>
      <c r="AT230" s="189" t="s">
        <v>1427</v>
      </c>
      <c r="AU230" s="189" t="s">
        <v>1427</v>
      </c>
      <c r="AV230" s="189" t="s">
        <v>1427</v>
      </c>
      <c r="AW230" s="189" t="s">
        <v>1427</v>
      </c>
      <c r="AX230" s="189" t="s">
        <v>1427</v>
      </c>
      <c r="AY230" s="189" t="s">
        <v>1427</v>
      </c>
      <c r="AZ230" s="189" t="s">
        <v>1427</v>
      </c>
      <c r="BA230" s="192">
        <v>0</v>
      </c>
      <c r="BB230" s="192">
        <v>0</v>
      </c>
      <c r="BC230" s="192">
        <v>0</v>
      </c>
      <c r="BD230" s="192">
        <v>0</v>
      </c>
      <c r="BE230" s="192">
        <v>0</v>
      </c>
      <c r="BF230" s="192">
        <v>1.084327</v>
      </c>
      <c r="BG230" s="189" t="s">
        <v>1427</v>
      </c>
      <c r="BH230" s="189" t="s">
        <v>1427</v>
      </c>
      <c r="BI230" s="192">
        <v>97</v>
      </c>
      <c r="BJ230" s="189" t="s">
        <v>1490</v>
      </c>
      <c r="BK230" s="189" t="s">
        <v>1996</v>
      </c>
    </row>
    <row r="231" s="185" customFormat="1" ht="15" spans="1:63">
      <c r="A231" s="189">
        <v>227</v>
      </c>
      <c r="B231" s="189" t="s">
        <v>1425</v>
      </c>
      <c r="C231" s="189" t="s">
        <v>1426</v>
      </c>
      <c r="D231" s="189" t="s">
        <v>80</v>
      </c>
      <c r="E231" s="189" t="s">
        <v>1427</v>
      </c>
      <c r="F231" s="189" t="s">
        <v>135</v>
      </c>
      <c r="G231" s="189" t="s">
        <v>1795</v>
      </c>
      <c r="H231" s="189" t="s">
        <v>1932</v>
      </c>
      <c r="I231" s="189" t="s">
        <v>1997</v>
      </c>
      <c r="J231" s="189" t="s">
        <v>1231</v>
      </c>
      <c r="K231" s="189"/>
      <c r="L231" s="189"/>
      <c r="M231" s="189"/>
      <c r="N231" s="189"/>
      <c r="O231" s="189" t="s">
        <v>80</v>
      </c>
      <c r="P231" s="192">
        <v>17.52</v>
      </c>
      <c r="Q231" s="192">
        <v>17.52</v>
      </c>
      <c r="R231" s="192">
        <v>17.52</v>
      </c>
      <c r="S231" s="192">
        <v>0</v>
      </c>
      <c r="T231" s="192">
        <v>17.52</v>
      </c>
      <c r="U231" s="192">
        <v>0</v>
      </c>
      <c r="V231" s="192">
        <v>17.52</v>
      </c>
      <c r="W231" s="192">
        <v>0</v>
      </c>
      <c r="X231" s="192">
        <v>0</v>
      </c>
      <c r="Y231" s="192">
        <v>0</v>
      </c>
      <c r="Z231" s="189" t="s">
        <v>1431</v>
      </c>
      <c r="AA231" s="192">
        <v>2025</v>
      </c>
      <c r="AB231" s="189" t="s">
        <v>1432</v>
      </c>
      <c r="AC231" s="189" t="s">
        <v>1433</v>
      </c>
      <c r="AD231" s="189" t="s">
        <v>1433</v>
      </c>
      <c r="AE231" s="189" t="s">
        <v>1434</v>
      </c>
      <c r="AF231" s="189" t="s">
        <v>1427</v>
      </c>
      <c r="AG231" s="189" t="s">
        <v>1103</v>
      </c>
      <c r="AH231" s="189" t="s">
        <v>1103</v>
      </c>
      <c r="AI231" s="189" t="s">
        <v>1427</v>
      </c>
      <c r="AJ231" s="192">
        <v>20250228</v>
      </c>
      <c r="AK231" s="192">
        <v>20250301</v>
      </c>
      <c r="AL231" s="192">
        <v>20251231</v>
      </c>
      <c r="AM231" s="192">
        <v>20250301</v>
      </c>
      <c r="AN231" s="189" t="s">
        <v>1427</v>
      </c>
      <c r="AO231" s="189" t="s">
        <v>1432</v>
      </c>
      <c r="AP231" s="189" t="s">
        <v>1433</v>
      </c>
      <c r="AQ231" s="189" t="s">
        <v>1427</v>
      </c>
      <c r="AR231" s="189" t="s">
        <v>1427</v>
      </c>
      <c r="AS231" s="189" t="s">
        <v>1427</v>
      </c>
      <c r="AT231" s="189" t="s">
        <v>1427</v>
      </c>
      <c r="AU231" s="189" t="s">
        <v>1427</v>
      </c>
      <c r="AV231" s="189" t="s">
        <v>1427</v>
      </c>
      <c r="AW231" s="189" t="s">
        <v>1427</v>
      </c>
      <c r="AX231" s="189" t="s">
        <v>1427</v>
      </c>
      <c r="AY231" s="189" t="s">
        <v>1427</v>
      </c>
      <c r="AZ231" s="189" t="s">
        <v>1427</v>
      </c>
      <c r="BA231" s="192">
        <v>0</v>
      </c>
      <c r="BB231" s="192">
        <v>0</v>
      </c>
      <c r="BC231" s="192">
        <v>0</v>
      </c>
      <c r="BD231" s="192">
        <v>0</v>
      </c>
      <c r="BE231" s="192">
        <v>0</v>
      </c>
      <c r="BF231" s="192">
        <v>17.52</v>
      </c>
      <c r="BG231" s="189" t="s">
        <v>1427</v>
      </c>
      <c r="BH231" s="189" t="s">
        <v>1427</v>
      </c>
      <c r="BI231" s="192">
        <v>701</v>
      </c>
      <c r="BJ231" s="189" t="s">
        <v>1490</v>
      </c>
      <c r="BK231" s="189" t="s">
        <v>1998</v>
      </c>
    </row>
    <row r="232" s="185" customFormat="1" ht="15" spans="1:63">
      <c r="A232" s="189">
        <v>228</v>
      </c>
      <c r="B232" s="189" t="s">
        <v>1425</v>
      </c>
      <c r="C232" s="189" t="s">
        <v>1426</v>
      </c>
      <c r="D232" s="189" t="s">
        <v>80</v>
      </c>
      <c r="E232" s="189" t="s">
        <v>1427</v>
      </c>
      <c r="F232" s="189" t="s">
        <v>135</v>
      </c>
      <c r="G232" s="189" t="s">
        <v>1795</v>
      </c>
      <c r="H232" s="189" t="s">
        <v>1932</v>
      </c>
      <c r="I232" s="189" t="s">
        <v>1999</v>
      </c>
      <c r="J232" s="189" t="s">
        <v>1236</v>
      </c>
      <c r="K232" s="189"/>
      <c r="L232" s="189"/>
      <c r="M232" s="189"/>
      <c r="N232" s="189"/>
      <c r="O232" s="189" t="s">
        <v>2000</v>
      </c>
      <c r="P232" s="192">
        <v>2.61</v>
      </c>
      <c r="Q232" s="192">
        <v>2.61</v>
      </c>
      <c r="R232" s="192">
        <v>2.61</v>
      </c>
      <c r="S232" s="192">
        <v>0</v>
      </c>
      <c r="T232" s="192">
        <v>2.61</v>
      </c>
      <c r="U232" s="192">
        <v>0</v>
      </c>
      <c r="V232" s="192">
        <v>2.61</v>
      </c>
      <c r="W232" s="192">
        <v>0</v>
      </c>
      <c r="X232" s="192">
        <v>0</v>
      </c>
      <c r="Y232" s="192">
        <v>0</v>
      </c>
      <c r="Z232" s="189" t="s">
        <v>1431</v>
      </c>
      <c r="AA232" s="192">
        <v>2025</v>
      </c>
      <c r="AB232" s="189" t="s">
        <v>1432</v>
      </c>
      <c r="AC232" s="189" t="s">
        <v>1433</v>
      </c>
      <c r="AD232" s="189" t="s">
        <v>1433</v>
      </c>
      <c r="AE232" s="189" t="s">
        <v>1434</v>
      </c>
      <c r="AF232" s="189" t="s">
        <v>1427</v>
      </c>
      <c r="AG232" s="189" t="s">
        <v>1103</v>
      </c>
      <c r="AH232" s="189" t="s">
        <v>1103</v>
      </c>
      <c r="AI232" s="189" t="s">
        <v>1427</v>
      </c>
      <c r="AJ232" s="192">
        <v>20250228</v>
      </c>
      <c r="AK232" s="192">
        <v>20250301</v>
      </c>
      <c r="AL232" s="192">
        <v>20251231</v>
      </c>
      <c r="AM232" s="192">
        <v>20250301</v>
      </c>
      <c r="AN232" s="189" t="s">
        <v>1427</v>
      </c>
      <c r="AO232" s="189" t="s">
        <v>1432</v>
      </c>
      <c r="AP232" s="189" t="s">
        <v>1433</v>
      </c>
      <c r="AQ232" s="189" t="s">
        <v>1427</v>
      </c>
      <c r="AR232" s="189" t="s">
        <v>1427</v>
      </c>
      <c r="AS232" s="189" t="s">
        <v>1427</v>
      </c>
      <c r="AT232" s="189" t="s">
        <v>1427</v>
      </c>
      <c r="AU232" s="189" t="s">
        <v>1427</v>
      </c>
      <c r="AV232" s="189" t="s">
        <v>1427</v>
      </c>
      <c r="AW232" s="189" t="s">
        <v>1427</v>
      </c>
      <c r="AX232" s="189" t="s">
        <v>1427</v>
      </c>
      <c r="AY232" s="189" t="s">
        <v>1427</v>
      </c>
      <c r="AZ232" s="189" t="s">
        <v>1427</v>
      </c>
      <c r="BA232" s="192">
        <v>0</v>
      </c>
      <c r="BB232" s="192">
        <v>0</v>
      </c>
      <c r="BC232" s="192">
        <v>0</v>
      </c>
      <c r="BD232" s="192">
        <v>0</v>
      </c>
      <c r="BE232" s="192">
        <v>0</v>
      </c>
      <c r="BF232" s="192">
        <v>2.61</v>
      </c>
      <c r="BG232" s="189" t="s">
        <v>1427</v>
      </c>
      <c r="BH232" s="189" t="s">
        <v>1427</v>
      </c>
      <c r="BI232" s="192">
        <v>502</v>
      </c>
      <c r="BJ232" s="189" t="s">
        <v>1490</v>
      </c>
      <c r="BK232" s="189" t="s">
        <v>2001</v>
      </c>
    </row>
    <row r="233" s="185" customFormat="1" ht="15" spans="1:63">
      <c r="A233" s="189">
        <v>229</v>
      </c>
      <c r="B233" s="189" t="s">
        <v>1425</v>
      </c>
      <c r="C233" s="189" t="s">
        <v>1426</v>
      </c>
      <c r="D233" s="189" t="s">
        <v>80</v>
      </c>
      <c r="E233" s="189" t="s">
        <v>1427</v>
      </c>
      <c r="F233" s="189" t="s">
        <v>135</v>
      </c>
      <c r="G233" s="189" t="s">
        <v>1795</v>
      </c>
      <c r="H233" s="189" t="s">
        <v>1932</v>
      </c>
      <c r="I233" s="189" t="s">
        <v>2002</v>
      </c>
      <c r="J233" s="189" t="s">
        <v>1241</v>
      </c>
      <c r="K233" s="189"/>
      <c r="L233" s="189"/>
      <c r="M233" s="189"/>
      <c r="N233" s="189"/>
      <c r="O233" s="189" t="s">
        <v>80</v>
      </c>
      <c r="P233" s="192">
        <v>2.617003</v>
      </c>
      <c r="Q233" s="192">
        <v>2.617003</v>
      </c>
      <c r="R233" s="192">
        <v>2.617003</v>
      </c>
      <c r="S233" s="192">
        <v>0</v>
      </c>
      <c r="T233" s="192">
        <v>2.617003</v>
      </c>
      <c r="U233" s="192">
        <v>0</v>
      </c>
      <c r="V233" s="192">
        <v>2.617003</v>
      </c>
      <c r="W233" s="192">
        <v>0</v>
      </c>
      <c r="X233" s="192">
        <v>0</v>
      </c>
      <c r="Y233" s="192">
        <v>0</v>
      </c>
      <c r="Z233" s="189" t="s">
        <v>1431</v>
      </c>
      <c r="AA233" s="192">
        <v>2025</v>
      </c>
      <c r="AB233" s="189" t="s">
        <v>1432</v>
      </c>
      <c r="AC233" s="189" t="s">
        <v>1433</v>
      </c>
      <c r="AD233" s="189" t="s">
        <v>1433</v>
      </c>
      <c r="AE233" s="189" t="s">
        <v>1434</v>
      </c>
      <c r="AF233" s="189" t="s">
        <v>1427</v>
      </c>
      <c r="AG233" s="189" t="s">
        <v>1103</v>
      </c>
      <c r="AH233" s="189" t="s">
        <v>1103</v>
      </c>
      <c r="AI233" s="189" t="s">
        <v>1427</v>
      </c>
      <c r="AJ233" s="192">
        <v>20250228</v>
      </c>
      <c r="AK233" s="192">
        <v>20250301</v>
      </c>
      <c r="AL233" s="192">
        <v>20251231</v>
      </c>
      <c r="AM233" s="192">
        <v>20250301</v>
      </c>
      <c r="AN233" s="189" t="s">
        <v>1427</v>
      </c>
      <c r="AO233" s="189" t="s">
        <v>1432</v>
      </c>
      <c r="AP233" s="189" t="s">
        <v>1433</v>
      </c>
      <c r="AQ233" s="189" t="s">
        <v>1427</v>
      </c>
      <c r="AR233" s="189" t="s">
        <v>1427</v>
      </c>
      <c r="AS233" s="189" t="s">
        <v>1427</v>
      </c>
      <c r="AT233" s="189" t="s">
        <v>1427</v>
      </c>
      <c r="AU233" s="189" t="s">
        <v>1427</v>
      </c>
      <c r="AV233" s="189" t="s">
        <v>1427</v>
      </c>
      <c r="AW233" s="189" t="s">
        <v>1427</v>
      </c>
      <c r="AX233" s="189" t="s">
        <v>1427</v>
      </c>
      <c r="AY233" s="189" t="s">
        <v>1427</v>
      </c>
      <c r="AZ233" s="189" t="s">
        <v>1427</v>
      </c>
      <c r="BA233" s="192">
        <v>0</v>
      </c>
      <c r="BB233" s="192">
        <v>0</v>
      </c>
      <c r="BC233" s="192">
        <v>0</v>
      </c>
      <c r="BD233" s="192">
        <v>0</v>
      </c>
      <c r="BE233" s="192">
        <v>0</v>
      </c>
      <c r="BF233" s="192">
        <v>2.617003</v>
      </c>
      <c r="BG233" s="189" t="s">
        <v>1427</v>
      </c>
      <c r="BH233" s="189" t="s">
        <v>1427</v>
      </c>
      <c r="BI233" s="192">
        <v>140</v>
      </c>
      <c r="BJ233" s="189" t="s">
        <v>1490</v>
      </c>
      <c r="BK233" s="189" t="s">
        <v>2003</v>
      </c>
    </row>
    <row r="234" s="185" customFormat="1" ht="15" spans="1:63">
      <c r="A234" s="189">
        <v>230</v>
      </c>
      <c r="B234" s="189" t="s">
        <v>1425</v>
      </c>
      <c r="C234" s="189" t="s">
        <v>1426</v>
      </c>
      <c r="D234" s="189" t="s">
        <v>80</v>
      </c>
      <c r="E234" s="189" t="s">
        <v>1427</v>
      </c>
      <c r="F234" s="189" t="s">
        <v>135</v>
      </c>
      <c r="G234" s="189" t="s">
        <v>1795</v>
      </c>
      <c r="H234" s="189" t="s">
        <v>1932</v>
      </c>
      <c r="I234" s="189" t="s">
        <v>2004</v>
      </c>
      <c r="J234" s="189" t="s">
        <v>1155</v>
      </c>
      <c r="K234" s="189"/>
      <c r="L234" s="189"/>
      <c r="M234" s="189"/>
      <c r="N234" s="189"/>
      <c r="O234" s="189" t="s">
        <v>582</v>
      </c>
      <c r="P234" s="192">
        <v>20.67</v>
      </c>
      <c r="Q234" s="192">
        <v>16.23</v>
      </c>
      <c r="R234" s="192">
        <v>16.23</v>
      </c>
      <c r="S234" s="192">
        <v>0</v>
      </c>
      <c r="T234" s="192">
        <v>16.23</v>
      </c>
      <c r="U234" s="192">
        <v>16.23</v>
      </c>
      <c r="V234" s="192">
        <v>0</v>
      </c>
      <c r="W234" s="192">
        <v>0</v>
      </c>
      <c r="X234" s="192">
        <v>0</v>
      </c>
      <c r="Y234" s="192">
        <v>0</v>
      </c>
      <c r="Z234" s="189" t="s">
        <v>1471</v>
      </c>
      <c r="AA234" s="192">
        <v>2025</v>
      </c>
      <c r="AB234" s="189" t="s">
        <v>1432</v>
      </c>
      <c r="AC234" s="189" t="s">
        <v>1433</v>
      </c>
      <c r="AD234" s="189" t="s">
        <v>1433</v>
      </c>
      <c r="AE234" s="189" t="s">
        <v>1434</v>
      </c>
      <c r="AF234" s="189" t="s">
        <v>1427</v>
      </c>
      <c r="AG234" s="189" t="s">
        <v>1103</v>
      </c>
      <c r="AH234" s="189" t="s">
        <v>1103</v>
      </c>
      <c r="AI234" s="189" t="s">
        <v>1427</v>
      </c>
      <c r="AJ234" s="192">
        <v>20250228</v>
      </c>
      <c r="AK234" s="192">
        <v>20250415</v>
      </c>
      <c r="AL234" s="192">
        <v>20251231</v>
      </c>
      <c r="AM234" s="189" t="s">
        <v>1427</v>
      </c>
      <c r="AN234" s="189" t="s">
        <v>1427</v>
      </c>
      <c r="AO234" s="189" t="s">
        <v>1427</v>
      </c>
      <c r="AP234" s="189" t="s">
        <v>1427</v>
      </c>
      <c r="AQ234" s="189" t="s">
        <v>1427</v>
      </c>
      <c r="AR234" s="189" t="s">
        <v>1427</v>
      </c>
      <c r="AS234" s="189" t="s">
        <v>1427</v>
      </c>
      <c r="AT234" s="189" t="s">
        <v>1427</v>
      </c>
      <c r="AU234" s="189" t="s">
        <v>1427</v>
      </c>
      <c r="AV234" s="189" t="s">
        <v>1427</v>
      </c>
      <c r="AW234" s="189" t="s">
        <v>1427</v>
      </c>
      <c r="AX234" s="189" t="s">
        <v>1427</v>
      </c>
      <c r="AY234" s="189" t="s">
        <v>1427</v>
      </c>
      <c r="AZ234" s="189" t="s">
        <v>1427</v>
      </c>
      <c r="BA234" s="192">
        <v>0</v>
      </c>
      <c r="BB234" s="192">
        <v>0</v>
      </c>
      <c r="BC234" s="192">
        <v>0</v>
      </c>
      <c r="BD234" s="192">
        <v>0</v>
      </c>
      <c r="BE234" s="192">
        <v>0</v>
      </c>
      <c r="BF234" s="192">
        <v>16.23</v>
      </c>
      <c r="BG234" s="189" t="s">
        <v>1427</v>
      </c>
      <c r="BH234" s="189" t="s">
        <v>1427</v>
      </c>
      <c r="BI234" s="192">
        <v>87</v>
      </c>
      <c r="BJ234" s="189" t="s">
        <v>1490</v>
      </c>
      <c r="BK234" s="189" t="s">
        <v>2005</v>
      </c>
    </row>
    <row r="235" s="185" customFormat="1" ht="15" spans="1:63">
      <c r="A235" s="189">
        <v>231</v>
      </c>
      <c r="B235" s="189" t="s">
        <v>1425</v>
      </c>
      <c r="C235" s="189" t="s">
        <v>1426</v>
      </c>
      <c r="D235" s="189" t="s">
        <v>80</v>
      </c>
      <c r="E235" s="189" t="s">
        <v>1427</v>
      </c>
      <c r="F235" s="189" t="s">
        <v>135</v>
      </c>
      <c r="G235" s="189" t="s">
        <v>1795</v>
      </c>
      <c r="H235" s="189" t="s">
        <v>1932</v>
      </c>
      <c r="I235" s="189" t="s">
        <v>2006</v>
      </c>
      <c r="J235" s="189" t="s">
        <v>1159</v>
      </c>
      <c r="K235" s="189"/>
      <c r="L235" s="189"/>
      <c r="M235" s="189"/>
      <c r="N235" s="189"/>
      <c r="O235" s="189" t="s">
        <v>600</v>
      </c>
      <c r="P235" s="192">
        <v>18.16</v>
      </c>
      <c r="Q235" s="192">
        <v>18.16</v>
      </c>
      <c r="R235" s="192">
        <v>18.16</v>
      </c>
      <c r="S235" s="192">
        <v>0</v>
      </c>
      <c r="T235" s="192">
        <v>18.16</v>
      </c>
      <c r="U235" s="192">
        <v>18.16</v>
      </c>
      <c r="V235" s="192">
        <v>0</v>
      </c>
      <c r="W235" s="192">
        <v>0</v>
      </c>
      <c r="X235" s="192">
        <v>0</v>
      </c>
      <c r="Y235" s="192">
        <v>0</v>
      </c>
      <c r="Z235" s="189" t="s">
        <v>1471</v>
      </c>
      <c r="AA235" s="192">
        <v>2025</v>
      </c>
      <c r="AB235" s="189" t="s">
        <v>1432</v>
      </c>
      <c r="AC235" s="189" t="s">
        <v>1433</v>
      </c>
      <c r="AD235" s="189" t="s">
        <v>1433</v>
      </c>
      <c r="AE235" s="189" t="s">
        <v>1434</v>
      </c>
      <c r="AF235" s="189" t="s">
        <v>1427</v>
      </c>
      <c r="AG235" s="189" t="s">
        <v>1103</v>
      </c>
      <c r="AH235" s="189" t="s">
        <v>1103</v>
      </c>
      <c r="AI235" s="189" t="s">
        <v>1427</v>
      </c>
      <c r="AJ235" s="192">
        <v>20250228</v>
      </c>
      <c r="AK235" s="192">
        <v>20250415</v>
      </c>
      <c r="AL235" s="192">
        <v>20251231</v>
      </c>
      <c r="AM235" s="189" t="s">
        <v>1427</v>
      </c>
      <c r="AN235" s="189" t="s">
        <v>1427</v>
      </c>
      <c r="AO235" s="189" t="s">
        <v>1427</v>
      </c>
      <c r="AP235" s="189" t="s">
        <v>1427</v>
      </c>
      <c r="AQ235" s="189" t="s">
        <v>1427</v>
      </c>
      <c r="AR235" s="189" t="s">
        <v>1427</v>
      </c>
      <c r="AS235" s="189" t="s">
        <v>1427</v>
      </c>
      <c r="AT235" s="189" t="s">
        <v>1427</v>
      </c>
      <c r="AU235" s="189" t="s">
        <v>1427</v>
      </c>
      <c r="AV235" s="189" t="s">
        <v>1427</v>
      </c>
      <c r="AW235" s="189" t="s">
        <v>1427</v>
      </c>
      <c r="AX235" s="189" t="s">
        <v>1427</v>
      </c>
      <c r="AY235" s="189" t="s">
        <v>1427</v>
      </c>
      <c r="AZ235" s="189" t="s">
        <v>1427</v>
      </c>
      <c r="BA235" s="192">
        <v>0</v>
      </c>
      <c r="BB235" s="192">
        <v>0</v>
      </c>
      <c r="BC235" s="192">
        <v>0</v>
      </c>
      <c r="BD235" s="192">
        <v>0</v>
      </c>
      <c r="BE235" s="192">
        <v>0</v>
      </c>
      <c r="BF235" s="192">
        <v>18.16</v>
      </c>
      <c r="BG235" s="189" t="s">
        <v>1427</v>
      </c>
      <c r="BH235" s="189" t="s">
        <v>1427</v>
      </c>
      <c r="BI235" s="192">
        <v>110</v>
      </c>
      <c r="BJ235" s="189" t="s">
        <v>1490</v>
      </c>
      <c r="BK235" s="189" t="s">
        <v>2007</v>
      </c>
    </row>
    <row r="236" s="185" customFormat="1" ht="15" spans="1:63">
      <c r="A236" s="189">
        <v>232</v>
      </c>
      <c r="B236" s="189" t="s">
        <v>1425</v>
      </c>
      <c r="C236" s="189" t="s">
        <v>1426</v>
      </c>
      <c r="D236" s="189" t="s">
        <v>80</v>
      </c>
      <c r="E236" s="189" t="s">
        <v>1427</v>
      </c>
      <c r="F236" s="189" t="s">
        <v>135</v>
      </c>
      <c r="G236" s="189" t="s">
        <v>1795</v>
      </c>
      <c r="H236" s="189" t="s">
        <v>1932</v>
      </c>
      <c r="I236" s="189" t="s">
        <v>2008</v>
      </c>
      <c r="J236" s="189" t="s">
        <v>1163</v>
      </c>
      <c r="K236" s="189"/>
      <c r="L236" s="189"/>
      <c r="M236" s="189"/>
      <c r="N236" s="189"/>
      <c r="O236" s="189" t="s">
        <v>624</v>
      </c>
      <c r="P236" s="192">
        <v>14.8</v>
      </c>
      <c r="Q236" s="192">
        <v>14.8</v>
      </c>
      <c r="R236" s="192">
        <v>14.8</v>
      </c>
      <c r="S236" s="192">
        <v>0</v>
      </c>
      <c r="T236" s="192">
        <v>14.8</v>
      </c>
      <c r="U236" s="192">
        <v>14.8</v>
      </c>
      <c r="V236" s="192">
        <v>0</v>
      </c>
      <c r="W236" s="192">
        <v>0</v>
      </c>
      <c r="X236" s="192">
        <v>0</v>
      </c>
      <c r="Y236" s="192">
        <v>0</v>
      </c>
      <c r="Z236" s="189" t="s">
        <v>1471</v>
      </c>
      <c r="AA236" s="192">
        <v>2025</v>
      </c>
      <c r="AB236" s="189" t="s">
        <v>1432</v>
      </c>
      <c r="AC236" s="189" t="s">
        <v>1433</v>
      </c>
      <c r="AD236" s="189" t="s">
        <v>1433</v>
      </c>
      <c r="AE236" s="189" t="s">
        <v>1434</v>
      </c>
      <c r="AF236" s="189" t="s">
        <v>1427</v>
      </c>
      <c r="AG236" s="189" t="s">
        <v>1103</v>
      </c>
      <c r="AH236" s="189" t="s">
        <v>1103</v>
      </c>
      <c r="AI236" s="189" t="s">
        <v>1427</v>
      </c>
      <c r="AJ236" s="192">
        <v>20250228</v>
      </c>
      <c r="AK236" s="192">
        <v>20250415</v>
      </c>
      <c r="AL236" s="192">
        <v>20251231</v>
      </c>
      <c r="AM236" s="189" t="s">
        <v>1427</v>
      </c>
      <c r="AN236" s="189" t="s">
        <v>1427</v>
      </c>
      <c r="AO236" s="189" t="s">
        <v>1427</v>
      </c>
      <c r="AP236" s="189" t="s">
        <v>1427</v>
      </c>
      <c r="AQ236" s="189" t="s">
        <v>1427</v>
      </c>
      <c r="AR236" s="189" t="s">
        <v>1427</v>
      </c>
      <c r="AS236" s="189" t="s">
        <v>1427</v>
      </c>
      <c r="AT236" s="189" t="s">
        <v>1427</v>
      </c>
      <c r="AU236" s="189" t="s">
        <v>1427</v>
      </c>
      <c r="AV236" s="189" t="s">
        <v>1427</v>
      </c>
      <c r="AW236" s="189" t="s">
        <v>1427</v>
      </c>
      <c r="AX236" s="189" t="s">
        <v>1427</v>
      </c>
      <c r="AY236" s="189" t="s">
        <v>1427</v>
      </c>
      <c r="AZ236" s="189" t="s">
        <v>1427</v>
      </c>
      <c r="BA236" s="192">
        <v>0</v>
      </c>
      <c r="BB236" s="192">
        <v>0</v>
      </c>
      <c r="BC236" s="192">
        <v>0</v>
      </c>
      <c r="BD236" s="192">
        <v>0</v>
      </c>
      <c r="BE236" s="192">
        <v>0</v>
      </c>
      <c r="BF236" s="192">
        <v>14.8</v>
      </c>
      <c r="BG236" s="189" t="s">
        <v>1427</v>
      </c>
      <c r="BH236" s="189" t="s">
        <v>1427</v>
      </c>
      <c r="BI236" s="192">
        <v>102</v>
      </c>
      <c r="BJ236" s="189" t="s">
        <v>1490</v>
      </c>
      <c r="BK236" s="189" t="s">
        <v>2009</v>
      </c>
    </row>
    <row r="237" s="185" customFormat="1" ht="15" spans="1:63">
      <c r="A237" s="189">
        <v>233</v>
      </c>
      <c r="B237" s="189" t="s">
        <v>1425</v>
      </c>
      <c r="C237" s="189" t="s">
        <v>1426</v>
      </c>
      <c r="D237" s="189" t="s">
        <v>80</v>
      </c>
      <c r="E237" s="189" t="s">
        <v>1427</v>
      </c>
      <c r="F237" s="189" t="s">
        <v>135</v>
      </c>
      <c r="G237" s="189" t="s">
        <v>1795</v>
      </c>
      <c r="H237" s="189" t="s">
        <v>1932</v>
      </c>
      <c r="I237" s="189" t="s">
        <v>2010</v>
      </c>
      <c r="J237" s="189" t="s">
        <v>1167</v>
      </c>
      <c r="K237" s="189"/>
      <c r="L237" s="189"/>
      <c r="M237" s="189"/>
      <c r="N237" s="189"/>
      <c r="O237" s="189" t="s">
        <v>549</v>
      </c>
      <c r="P237" s="192">
        <v>35.02</v>
      </c>
      <c r="Q237" s="192">
        <v>21</v>
      </c>
      <c r="R237" s="192">
        <v>21</v>
      </c>
      <c r="S237" s="192">
        <v>0</v>
      </c>
      <c r="T237" s="192">
        <v>21</v>
      </c>
      <c r="U237" s="192">
        <v>21</v>
      </c>
      <c r="V237" s="192">
        <v>0</v>
      </c>
      <c r="W237" s="192">
        <v>0</v>
      </c>
      <c r="X237" s="192">
        <v>0</v>
      </c>
      <c r="Y237" s="192">
        <v>0</v>
      </c>
      <c r="Z237" s="189" t="s">
        <v>1471</v>
      </c>
      <c r="AA237" s="192">
        <v>2025</v>
      </c>
      <c r="AB237" s="189" t="s">
        <v>1432</v>
      </c>
      <c r="AC237" s="189" t="s">
        <v>1433</v>
      </c>
      <c r="AD237" s="189" t="s">
        <v>1433</v>
      </c>
      <c r="AE237" s="189" t="s">
        <v>1434</v>
      </c>
      <c r="AF237" s="189" t="s">
        <v>1427</v>
      </c>
      <c r="AG237" s="189" t="s">
        <v>1103</v>
      </c>
      <c r="AH237" s="189" t="s">
        <v>1103</v>
      </c>
      <c r="AI237" s="189" t="s">
        <v>1427</v>
      </c>
      <c r="AJ237" s="192">
        <v>20250228</v>
      </c>
      <c r="AK237" s="192">
        <v>20250415</v>
      </c>
      <c r="AL237" s="192">
        <v>20251231</v>
      </c>
      <c r="AM237" s="189" t="s">
        <v>1427</v>
      </c>
      <c r="AN237" s="189" t="s">
        <v>1427</v>
      </c>
      <c r="AO237" s="189" t="s">
        <v>1427</v>
      </c>
      <c r="AP237" s="189" t="s">
        <v>1427</v>
      </c>
      <c r="AQ237" s="189" t="s">
        <v>1427</v>
      </c>
      <c r="AR237" s="189" t="s">
        <v>1427</v>
      </c>
      <c r="AS237" s="189" t="s">
        <v>1427</v>
      </c>
      <c r="AT237" s="189" t="s">
        <v>1427</v>
      </c>
      <c r="AU237" s="189" t="s">
        <v>1427</v>
      </c>
      <c r="AV237" s="189" t="s">
        <v>1427</v>
      </c>
      <c r="AW237" s="189" t="s">
        <v>1427</v>
      </c>
      <c r="AX237" s="189" t="s">
        <v>1427</v>
      </c>
      <c r="AY237" s="189" t="s">
        <v>1427</v>
      </c>
      <c r="AZ237" s="189" t="s">
        <v>1427</v>
      </c>
      <c r="BA237" s="192">
        <v>0</v>
      </c>
      <c r="BB237" s="192">
        <v>0</v>
      </c>
      <c r="BC237" s="192">
        <v>0</v>
      </c>
      <c r="BD237" s="192">
        <v>0</v>
      </c>
      <c r="BE237" s="192">
        <v>0</v>
      </c>
      <c r="BF237" s="192">
        <v>21</v>
      </c>
      <c r="BG237" s="189" t="s">
        <v>1427</v>
      </c>
      <c r="BH237" s="189" t="s">
        <v>1427</v>
      </c>
      <c r="BI237" s="192">
        <v>198</v>
      </c>
      <c r="BJ237" s="189" t="s">
        <v>1490</v>
      </c>
      <c r="BK237" s="189" t="s">
        <v>2011</v>
      </c>
    </row>
    <row r="238" s="185" customFormat="1" ht="15" spans="1:63">
      <c r="A238" s="189">
        <v>234</v>
      </c>
      <c r="B238" s="189" t="s">
        <v>1425</v>
      </c>
      <c r="C238" s="189" t="s">
        <v>1426</v>
      </c>
      <c r="D238" s="189" t="s">
        <v>80</v>
      </c>
      <c r="E238" s="189" t="s">
        <v>1427</v>
      </c>
      <c r="F238" s="189" t="s">
        <v>135</v>
      </c>
      <c r="G238" s="189" t="s">
        <v>1795</v>
      </c>
      <c r="H238" s="189" t="s">
        <v>1932</v>
      </c>
      <c r="I238" s="189" t="s">
        <v>2012</v>
      </c>
      <c r="J238" s="189" t="s">
        <v>1301</v>
      </c>
      <c r="K238" s="189"/>
      <c r="L238" s="189"/>
      <c r="M238" s="189"/>
      <c r="N238" s="189"/>
      <c r="O238" s="189" t="s">
        <v>555</v>
      </c>
      <c r="P238" s="192">
        <v>2.03</v>
      </c>
      <c r="Q238" s="192">
        <v>2.03</v>
      </c>
      <c r="R238" s="192">
        <v>2.03</v>
      </c>
      <c r="S238" s="192">
        <v>0</v>
      </c>
      <c r="T238" s="192">
        <v>2.03</v>
      </c>
      <c r="U238" s="192">
        <v>0</v>
      </c>
      <c r="V238" s="192">
        <v>2.03</v>
      </c>
      <c r="W238" s="192">
        <v>0</v>
      </c>
      <c r="X238" s="192">
        <v>0</v>
      </c>
      <c r="Y238" s="192">
        <v>0</v>
      </c>
      <c r="Z238" s="189" t="s">
        <v>1431</v>
      </c>
      <c r="AA238" s="192">
        <v>2025</v>
      </c>
      <c r="AB238" s="189" t="s">
        <v>1432</v>
      </c>
      <c r="AC238" s="189" t="s">
        <v>1433</v>
      </c>
      <c r="AD238" s="189" t="s">
        <v>1433</v>
      </c>
      <c r="AE238" s="189" t="s">
        <v>1434</v>
      </c>
      <c r="AF238" s="189" t="s">
        <v>1427</v>
      </c>
      <c r="AG238" s="189" t="s">
        <v>1103</v>
      </c>
      <c r="AH238" s="189" t="s">
        <v>1103</v>
      </c>
      <c r="AI238" s="189" t="s">
        <v>1427</v>
      </c>
      <c r="AJ238" s="192">
        <v>20250228</v>
      </c>
      <c r="AK238" s="192">
        <v>20250301</v>
      </c>
      <c r="AL238" s="192">
        <v>20251231</v>
      </c>
      <c r="AM238" s="192">
        <v>20250301</v>
      </c>
      <c r="AN238" s="189" t="s">
        <v>1427</v>
      </c>
      <c r="AO238" s="189" t="s">
        <v>1432</v>
      </c>
      <c r="AP238" s="189" t="s">
        <v>1433</v>
      </c>
      <c r="AQ238" s="189" t="s">
        <v>1427</v>
      </c>
      <c r="AR238" s="189" t="s">
        <v>1427</v>
      </c>
      <c r="AS238" s="189" t="s">
        <v>1427</v>
      </c>
      <c r="AT238" s="189" t="s">
        <v>1427</v>
      </c>
      <c r="AU238" s="189" t="s">
        <v>1427</v>
      </c>
      <c r="AV238" s="189" t="s">
        <v>1427</v>
      </c>
      <c r="AW238" s="189" t="s">
        <v>1427</v>
      </c>
      <c r="AX238" s="189" t="s">
        <v>1427</v>
      </c>
      <c r="AY238" s="189" t="s">
        <v>1427</v>
      </c>
      <c r="AZ238" s="189" t="s">
        <v>1427</v>
      </c>
      <c r="BA238" s="192">
        <v>0</v>
      </c>
      <c r="BB238" s="192">
        <v>0</v>
      </c>
      <c r="BC238" s="192">
        <v>0</v>
      </c>
      <c r="BD238" s="192">
        <v>0</v>
      </c>
      <c r="BE238" s="192">
        <v>0</v>
      </c>
      <c r="BF238" s="192">
        <v>2.03</v>
      </c>
      <c r="BG238" s="189" t="s">
        <v>1427</v>
      </c>
      <c r="BH238" s="189" t="s">
        <v>1427</v>
      </c>
      <c r="BI238" s="192">
        <v>948</v>
      </c>
      <c r="BJ238" s="189" t="s">
        <v>1490</v>
      </c>
      <c r="BK238" s="189" t="s">
        <v>2013</v>
      </c>
    </row>
    <row r="239" s="185" customFormat="1" ht="15" spans="1:63">
      <c r="A239" s="189">
        <v>235</v>
      </c>
      <c r="B239" s="189" t="s">
        <v>1425</v>
      </c>
      <c r="C239" s="189" t="s">
        <v>1426</v>
      </c>
      <c r="D239" s="189" t="s">
        <v>80</v>
      </c>
      <c r="E239" s="189" t="s">
        <v>1427</v>
      </c>
      <c r="F239" s="189" t="s">
        <v>135</v>
      </c>
      <c r="G239" s="189" t="s">
        <v>1795</v>
      </c>
      <c r="H239" s="189" t="s">
        <v>1932</v>
      </c>
      <c r="I239" s="189" t="s">
        <v>2014</v>
      </c>
      <c r="J239" s="189" t="s">
        <v>1306</v>
      </c>
      <c r="K239" s="189"/>
      <c r="L239" s="189"/>
      <c r="M239" s="189"/>
      <c r="N239" s="189"/>
      <c r="O239" s="189" t="s">
        <v>1305</v>
      </c>
      <c r="P239" s="192">
        <v>2.48</v>
      </c>
      <c r="Q239" s="192">
        <v>2.48</v>
      </c>
      <c r="R239" s="192">
        <v>2.48</v>
      </c>
      <c r="S239" s="192">
        <v>0</v>
      </c>
      <c r="T239" s="192">
        <v>2.48</v>
      </c>
      <c r="U239" s="192">
        <v>0</v>
      </c>
      <c r="V239" s="192">
        <v>2.48</v>
      </c>
      <c r="W239" s="192">
        <v>0</v>
      </c>
      <c r="X239" s="192">
        <v>0</v>
      </c>
      <c r="Y239" s="192">
        <v>0</v>
      </c>
      <c r="Z239" s="189" t="s">
        <v>1431</v>
      </c>
      <c r="AA239" s="192">
        <v>2025</v>
      </c>
      <c r="AB239" s="189" t="s">
        <v>1432</v>
      </c>
      <c r="AC239" s="189" t="s">
        <v>1433</v>
      </c>
      <c r="AD239" s="189" t="s">
        <v>1433</v>
      </c>
      <c r="AE239" s="189" t="s">
        <v>1434</v>
      </c>
      <c r="AF239" s="189" t="s">
        <v>1427</v>
      </c>
      <c r="AG239" s="189" t="s">
        <v>1103</v>
      </c>
      <c r="AH239" s="189" t="s">
        <v>1103</v>
      </c>
      <c r="AI239" s="189" t="s">
        <v>1427</v>
      </c>
      <c r="AJ239" s="192">
        <v>20250228</v>
      </c>
      <c r="AK239" s="192">
        <v>20250301</v>
      </c>
      <c r="AL239" s="192">
        <v>20251231</v>
      </c>
      <c r="AM239" s="192">
        <v>20250301</v>
      </c>
      <c r="AN239" s="189" t="s">
        <v>1427</v>
      </c>
      <c r="AO239" s="189" t="s">
        <v>1432</v>
      </c>
      <c r="AP239" s="189" t="s">
        <v>1433</v>
      </c>
      <c r="AQ239" s="189" t="s">
        <v>1427</v>
      </c>
      <c r="AR239" s="189" t="s">
        <v>1427</v>
      </c>
      <c r="AS239" s="189" t="s">
        <v>1427</v>
      </c>
      <c r="AT239" s="189" t="s">
        <v>1427</v>
      </c>
      <c r="AU239" s="189" t="s">
        <v>1427</v>
      </c>
      <c r="AV239" s="189" t="s">
        <v>1427</v>
      </c>
      <c r="AW239" s="189" t="s">
        <v>1427</v>
      </c>
      <c r="AX239" s="189" t="s">
        <v>1427</v>
      </c>
      <c r="AY239" s="189" t="s">
        <v>1427</v>
      </c>
      <c r="AZ239" s="189" t="s">
        <v>1427</v>
      </c>
      <c r="BA239" s="192">
        <v>0</v>
      </c>
      <c r="BB239" s="192">
        <v>0</v>
      </c>
      <c r="BC239" s="192">
        <v>0</v>
      </c>
      <c r="BD239" s="192">
        <v>0</v>
      </c>
      <c r="BE239" s="192">
        <v>0</v>
      </c>
      <c r="BF239" s="192">
        <v>2.48</v>
      </c>
      <c r="BG239" s="189" t="s">
        <v>1427</v>
      </c>
      <c r="BH239" s="189" t="s">
        <v>1427</v>
      </c>
      <c r="BI239" s="192">
        <v>815</v>
      </c>
      <c r="BJ239" s="189" t="s">
        <v>1490</v>
      </c>
      <c r="BK239" s="189" t="s">
        <v>2015</v>
      </c>
    </row>
    <row r="240" s="185" customFormat="1" ht="15" spans="1:63">
      <c r="A240" s="189">
        <v>236</v>
      </c>
      <c r="B240" s="189" t="s">
        <v>1425</v>
      </c>
      <c r="C240" s="189" t="s">
        <v>1426</v>
      </c>
      <c r="D240" s="189" t="s">
        <v>80</v>
      </c>
      <c r="E240" s="189" t="s">
        <v>1427</v>
      </c>
      <c r="F240" s="189" t="s">
        <v>135</v>
      </c>
      <c r="G240" s="189" t="s">
        <v>1795</v>
      </c>
      <c r="H240" s="189" t="s">
        <v>1932</v>
      </c>
      <c r="I240" s="189" t="s">
        <v>2016</v>
      </c>
      <c r="J240" s="189" t="s">
        <v>1311</v>
      </c>
      <c r="K240" s="189"/>
      <c r="L240" s="189"/>
      <c r="M240" s="189"/>
      <c r="N240" s="189"/>
      <c r="O240" s="189" t="s">
        <v>595</v>
      </c>
      <c r="P240" s="192">
        <v>2.57</v>
      </c>
      <c r="Q240" s="192">
        <v>2.57</v>
      </c>
      <c r="R240" s="192">
        <v>2.57</v>
      </c>
      <c r="S240" s="192">
        <v>0</v>
      </c>
      <c r="T240" s="192">
        <v>2.57</v>
      </c>
      <c r="U240" s="192">
        <v>0</v>
      </c>
      <c r="V240" s="192">
        <v>2.57</v>
      </c>
      <c r="W240" s="192">
        <v>0</v>
      </c>
      <c r="X240" s="192">
        <v>0</v>
      </c>
      <c r="Y240" s="192">
        <v>0</v>
      </c>
      <c r="Z240" s="189" t="s">
        <v>1431</v>
      </c>
      <c r="AA240" s="192">
        <v>2025</v>
      </c>
      <c r="AB240" s="189" t="s">
        <v>1432</v>
      </c>
      <c r="AC240" s="189" t="s">
        <v>1433</v>
      </c>
      <c r="AD240" s="189" t="s">
        <v>1433</v>
      </c>
      <c r="AE240" s="189" t="s">
        <v>1434</v>
      </c>
      <c r="AF240" s="189" t="s">
        <v>1427</v>
      </c>
      <c r="AG240" s="189" t="s">
        <v>1103</v>
      </c>
      <c r="AH240" s="189" t="s">
        <v>1103</v>
      </c>
      <c r="AI240" s="189" t="s">
        <v>1427</v>
      </c>
      <c r="AJ240" s="192">
        <v>20250228</v>
      </c>
      <c r="AK240" s="192">
        <v>20250301</v>
      </c>
      <c r="AL240" s="192">
        <v>20251231</v>
      </c>
      <c r="AM240" s="192">
        <v>20250301</v>
      </c>
      <c r="AN240" s="189" t="s">
        <v>1427</v>
      </c>
      <c r="AO240" s="189" t="s">
        <v>1432</v>
      </c>
      <c r="AP240" s="189" t="s">
        <v>1433</v>
      </c>
      <c r="AQ240" s="189" t="s">
        <v>1427</v>
      </c>
      <c r="AR240" s="189" t="s">
        <v>1427</v>
      </c>
      <c r="AS240" s="189" t="s">
        <v>1427</v>
      </c>
      <c r="AT240" s="189" t="s">
        <v>1427</v>
      </c>
      <c r="AU240" s="189" t="s">
        <v>1427</v>
      </c>
      <c r="AV240" s="189" t="s">
        <v>1427</v>
      </c>
      <c r="AW240" s="189" t="s">
        <v>1427</v>
      </c>
      <c r="AX240" s="189" t="s">
        <v>1427</v>
      </c>
      <c r="AY240" s="189" t="s">
        <v>1427</v>
      </c>
      <c r="AZ240" s="189" t="s">
        <v>1427</v>
      </c>
      <c r="BA240" s="192">
        <v>0</v>
      </c>
      <c r="BB240" s="192">
        <v>0</v>
      </c>
      <c r="BC240" s="192">
        <v>0</v>
      </c>
      <c r="BD240" s="192">
        <v>0</v>
      </c>
      <c r="BE240" s="192">
        <v>0</v>
      </c>
      <c r="BF240" s="192">
        <v>2.57</v>
      </c>
      <c r="BG240" s="189" t="s">
        <v>1427</v>
      </c>
      <c r="BH240" s="189" t="s">
        <v>1427</v>
      </c>
      <c r="BI240" s="192">
        <v>182</v>
      </c>
      <c r="BJ240" s="189" t="s">
        <v>1490</v>
      </c>
      <c r="BK240" s="189" t="s">
        <v>2017</v>
      </c>
    </row>
    <row r="241" s="185" customFormat="1" ht="15" spans="1:63">
      <c r="A241" s="189">
        <v>237</v>
      </c>
      <c r="B241" s="189" t="s">
        <v>1425</v>
      </c>
      <c r="C241" s="189" t="s">
        <v>1426</v>
      </c>
      <c r="D241" s="189" t="s">
        <v>80</v>
      </c>
      <c r="E241" s="189" t="s">
        <v>1427</v>
      </c>
      <c r="F241" s="189" t="s">
        <v>135</v>
      </c>
      <c r="G241" s="189" t="s">
        <v>1795</v>
      </c>
      <c r="H241" s="189" t="s">
        <v>1932</v>
      </c>
      <c r="I241" s="189" t="s">
        <v>2018</v>
      </c>
      <c r="J241" s="189" t="s">
        <v>1316</v>
      </c>
      <c r="K241" s="189"/>
      <c r="L241" s="189"/>
      <c r="M241" s="189"/>
      <c r="N241" s="189"/>
      <c r="O241" s="189" t="s">
        <v>615</v>
      </c>
      <c r="P241" s="192">
        <v>4.96</v>
      </c>
      <c r="Q241" s="192">
        <v>4.96</v>
      </c>
      <c r="R241" s="192">
        <v>4.96</v>
      </c>
      <c r="S241" s="192">
        <v>0</v>
      </c>
      <c r="T241" s="192">
        <v>4.96</v>
      </c>
      <c r="U241" s="192">
        <v>0</v>
      </c>
      <c r="V241" s="192">
        <v>4.96</v>
      </c>
      <c r="W241" s="192">
        <v>0</v>
      </c>
      <c r="X241" s="192">
        <v>0</v>
      </c>
      <c r="Y241" s="192">
        <v>0</v>
      </c>
      <c r="Z241" s="189" t="s">
        <v>1431</v>
      </c>
      <c r="AA241" s="192">
        <v>2025</v>
      </c>
      <c r="AB241" s="189" t="s">
        <v>1432</v>
      </c>
      <c r="AC241" s="189" t="s">
        <v>1433</v>
      </c>
      <c r="AD241" s="189" t="s">
        <v>1433</v>
      </c>
      <c r="AE241" s="189" t="s">
        <v>1434</v>
      </c>
      <c r="AF241" s="189" t="s">
        <v>1427</v>
      </c>
      <c r="AG241" s="189" t="s">
        <v>1103</v>
      </c>
      <c r="AH241" s="189" t="s">
        <v>1103</v>
      </c>
      <c r="AI241" s="189" t="s">
        <v>1427</v>
      </c>
      <c r="AJ241" s="192">
        <v>20250228</v>
      </c>
      <c r="AK241" s="192">
        <v>20250301</v>
      </c>
      <c r="AL241" s="192">
        <v>20251231</v>
      </c>
      <c r="AM241" s="192">
        <v>20250301</v>
      </c>
      <c r="AN241" s="189" t="s">
        <v>1427</v>
      </c>
      <c r="AO241" s="189" t="s">
        <v>1432</v>
      </c>
      <c r="AP241" s="189" t="s">
        <v>1433</v>
      </c>
      <c r="AQ241" s="189" t="s">
        <v>1427</v>
      </c>
      <c r="AR241" s="189" t="s">
        <v>1427</v>
      </c>
      <c r="AS241" s="189" t="s">
        <v>1427</v>
      </c>
      <c r="AT241" s="189" t="s">
        <v>1427</v>
      </c>
      <c r="AU241" s="189" t="s">
        <v>1427</v>
      </c>
      <c r="AV241" s="189" t="s">
        <v>1427</v>
      </c>
      <c r="AW241" s="189" t="s">
        <v>1427</v>
      </c>
      <c r="AX241" s="189" t="s">
        <v>1427</v>
      </c>
      <c r="AY241" s="189" t="s">
        <v>1427</v>
      </c>
      <c r="AZ241" s="189" t="s">
        <v>1427</v>
      </c>
      <c r="BA241" s="192">
        <v>0</v>
      </c>
      <c r="BB241" s="192">
        <v>0</v>
      </c>
      <c r="BC241" s="192">
        <v>0</v>
      </c>
      <c r="BD241" s="192">
        <v>0</v>
      </c>
      <c r="BE241" s="192">
        <v>0</v>
      </c>
      <c r="BF241" s="192">
        <v>4.96</v>
      </c>
      <c r="BG241" s="189" t="s">
        <v>1427</v>
      </c>
      <c r="BH241" s="189" t="s">
        <v>1427</v>
      </c>
      <c r="BI241" s="192">
        <v>789</v>
      </c>
      <c r="BJ241" s="189" t="s">
        <v>1490</v>
      </c>
      <c r="BK241" s="189" t="s">
        <v>2019</v>
      </c>
    </row>
    <row r="242" s="185" customFormat="1" ht="15" spans="1:63">
      <c r="A242" s="189">
        <v>238</v>
      </c>
      <c r="B242" s="189" t="s">
        <v>1425</v>
      </c>
      <c r="C242" s="189" t="s">
        <v>1426</v>
      </c>
      <c r="D242" s="189" t="s">
        <v>80</v>
      </c>
      <c r="E242" s="189" t="s">
        <v>1427</v>
      </c>
      <c r="F242" s="189" t="s">
        <v>135</v>
      </c>
      <c r="G242" s="189" t="s">
        <v>1795</v>
      </c>
      <c r="H242" s="189" t="s">
        <v>1932</v>
      </c>
      <c r="I242" s="189" t="s">
        <v>2020</v>
      </c>
      <c r="J242" s="189" t="s">
        <v>1321</v>
      </c>
      <c r="K242" s="189"/>
      <c r="L242" s="189"/>
      <c r="M242" s="189"/>
      <c r="N242" s="189"/>
      <c r="O242" s="189" t="s">
        <v>571</v>
      </c>
      <c r="P242" s="192">
        <v>2.75</v>
      </c>
      <c r="Q242" s="192">
        <v>2.75</v>
      </c>
      <c r="R242" s="192">
        <v>2.75</v>
      </c>
      <c r="S242" s="192">
        <v>0</v>
      </c>
      <c r="T242" s="192">
        <v>2.75</v>
      </c>
      <c r="U242" s="192">
        <v>0</v>
      </c>
      <c r="V242" s="192">
        <v>2.75</v>
      </c>
      <c r="W242" s="192">
        <v>0</v>
      </c>
      <c r="X242" s="192">
        <v>0</v>
      </c>
      <c r="Y242" s="192">
        <v>0</v>
      </c>
      <c r="Z242" s="189" t="s">
        <v>1431</v>
      </c>
      <c r="AA242" s="192">
        <v>2025</v>
      </c>
      <c r="AB242" s="189" t="s">
        <v>1432</v>
      </c>
      <c r="AC242" s="189" t="s">
        <v>1433</v>
      </c>
      <c r="AD242" s="189" t="s">
        <v>1433</v>
      </c>
      <c r="AE242" s="189" t="s">
        <v>1434</v>
      </c>
      <c r="AF242" s="189" t="s">
        <v>1427</v>
      </c>
      <c r="AG242" s="189" t="s">
        <v>1103</v>
      </c>
      <c r="AH242" s="189" t="s">
        <v>1103</v>
      </c>
      <c r="AI242" s="189" t="s">
        <v>1427</v>
      </c>
      <c r="AJ242" s="192">
        <v>20250228</v>
      </c>
      <c r="AK242" s="192">
        <v>20250301</v>
      </c>
      <c r="AL242" s="192">
        <v>20251231</v>
      </c>
      <c r="AM242" s="192">
        <v>20250301</v>
      </c>
      <c r="AN242" s="189" t="s">
        <v>1427</v>
      </c>
      <c r="AO242" s="189" t="s">
        <v>1432</v>
      </c>
      <c r="AP242" s="189" t="s">
        <v>1433</v>
      </c>
      <c r="AQ242" s="189" t="s">
        <v>1427</v>
      </c>
      <c r="AR242" s="189" t="s">
        <v>1427</v>
      </c>
      <c r="AS242" s="189" t="s">
        <v>1427</v>
      </c>
      <c r="AT242" s="189" t="s">
        <v>1427</v>
      </c>
      <c r="AU242" s="189" t="s">
        <v>1427</v>
      </c>
      <c r="AV242" s="189" t="s">
        <v>1427</v>
      </c>
      <c r="AW242" s="189" t="s">
        <v>1427</v>
      </c>
      <c r="AX242" s="189" t="s">
        <v>1427</v>
      </c>
      <c r="AY242" s="189" t="s">
        <v>1427</v>
      </c>
      <c r="AZ242" s="189" t="s">
        <v>1427</v>
      </c>
      <c r="BA242" s="192">
        <v>0</v>
      </c>
      <c r="BB242" s="192">
        <v>0</v>
      </c>
      <c r="BC242" s="192">
        <v>0</v>
      </c>
      <c r="BD242" s="192">
        <v>0</v>
      </c>
      <c r="BE242" s="192">
        <v>0</v>
      </c>
      <c r="BF242" s="192">
        <v>2.75</v>
      </c>
      <c r="BG242" s="189" t="s">
        <v>1427</v>
      </c>
      <c r="BH242" s="189" t="s">
        <v>1427</v>
      </c>
      <c r="BI242" s="192">
        <v>414</v>
      </c>
      <c r="BJ242" s="189" t="s">
        <v>1490</v>
      </c>
      <c r="BK242" s="189" t="s">
        <v>2021</v>
      </c>
    </row>
    <row r="243" s="185" customFormat="1" ht="15" spans="1:63">
      <c r="A243" s="189">
        <v>239</v>
      </c>
      <c r="B243" s="189" t="s">
        <v>1425</v>
      </c>
      <c r="C243" s="189" t="s">
        <v>1426</v>
      </c>
      <c r="D243" s="189" t="s">
        <v>80</v>
      </c>
      <c r="E243" s="189" t="s">
        <v>1427</v>
      </c>
      <c r="F243" s="189" t="s">
        <v>135</v>
      </c>
      <c r="G243" s="189" t="s">
        <v>1795</v>
      </c>
      <c r="H243" s="189" t="s">
        <v>1932</v>
      </c>
      <c r="I243" s="189" t="s">
        <v>2022</v>
      </c>
      <c r="J243" s="189" t="s">
        <v>1111</v>
      </c>
      <c r="K243" s="189"/>
      <c r="L243" s="189"/>
      <c r="M243" s="189"/>
      <c r="N243" s="189"/>
      <c r="O243" s="189" t="s">
        <v>154</v>
      </c>
      <c r="P243" s="192">
        <v>10</v>
      </c>
      <c r="Q243" s="192">
        <v>0</v>
      </c>
      <c r="R243" s="192">
        <v>0</v>
      </c>
      <c r="S243" s="192">
        <v>0</v>
      </c>
      <c r="T243" s="192">
        <v>0</v>
      </c>
      <c r="U243" s="192">
        <v>0</v>
      </c>
      <c r="V243" s="192">
        <v>0</v>
      </c>
      <c r="W243" s="192">
        <v>0</v>
      </c>
      <c r="X243" s="192">
        <v>0</v>
      </c>
      <c r="Y243" s="192">
        <v>0</v>
      </c>
      <c r="Z243" s="189" t="s">
        <v>1448</v>
      </c>
      <c r="AA243" s="192">
        <v>2025</v>
      </c>
      <c r="AB243" s="189" t="s">
        <v>1432</v>
      </c>
      <c r="AC243" s="189" t="s">
        <v>1433</v>
      </c>
      <c r="AD243" s="189" t="s">
        <v>1433</v>
      </c>
      <c r="AE243" s="189" t="s">
        <v>1434</v>
      </c>
      <c r="AF243" s="189" t="s">
        <v>1427</v>
      </c>
      <c r="AG243" s="189" t="s">
        <v>1103</v>
      </c>
      <c r="AH243" s="189" t="s">
        <v>1427</v>
      </c>
      <c r="AI243" s="189" t="s">
        <v>1427</v>
      </c>
      <c r="AJ243" s="189" t="s">
        <v>1427</v>
      </c>
      <c r="AK243" s="189" t="s">
        <v>1427</v>
      </c>
      <c r="AL243" s="189" t="s">
        <v>1427</v>
      </c>
      <c r="AM243" s="189" t="s">
        <v>1427</v>
      </c>
      <c r="AN243" s="189" t="s">
        <v>1427</v>
      </c>
      <c r="AO243" s="189" t="s">
        <v>1427</v>
      </c>
      <c r="AP243" s="189" t="s">
        <v>1427</v>
      </c>
      <c r="AQ243" s="189" t="s">
        <v>1427</v>
      </c>
      <c r="AR243" s="189" t="s">
        <v>1427</v>
      </c>
      <c r="AS243" s="189" t="s">
        <v>1427</v>
      </c>
      <c r="AT243" s="189" t="s">
        <v>1427</v>
      </c>
      <c r="AU243" s="189" t="s">
        <v>1427</v>
      </c>
      <c r="AV243" s="189" t="s">
        <v>1427</v>
      </c>
      <c r="AW243" s="189" t="s">
        <v>1427</v>
      </c>
      <c r="AX243" s="189" t="s">
        <v>1427</v>
      </c>
      <c r="AY243" s="189" t="s">
        <v>1427</v>
      </c>
      <c r="AZ243" s="189" t="s">
        <v>1427</v>
      </c>
      <c r="BA243" s="192">
        <v>0</v>
      </c>
      <c r="BB243" s="192">
        <v>0</v>
      </c>
      <c r="BC243" s="192">
        <v>0</v>
      </c>
      <c r="BD243" s="192">
        <v>0</v>
      </c>
      <c r="BE243" s="192">
        <v>0</v>
      </c>
      <c r="BF243" s="192">
        <v>0</v>
      </c>
      <c r="BG243" s="189" t="s">
        <v>1427</v>
      </c>
      <c r="BH243" s="189" t="s">
        <v>1427</v>
      </c>
      <c r="BI243" s="189" t="s">
        <v>1427</v>
      </c>
      <c r="BJ243" s="189" t="s">
        <v>1908</v>
      </c>
      <c r="BK243" s="189" t="s">
        <v>2023</v>
      </c>
    </row>
    <row r="244" s="185" customFormat="1" ht="15" spans="1:63">
      <c r="A244" s="189">
        <v>240</v>
      </c>
      <c r="B244" s="189" t="s">
        <v>1425</v>
      </c>
      <c r="C244" s="189" t="s">
        <v>1426</v>
      </c>
      <c r="D244" s="189" t="s">
        <v>80</v>
      </c>
      <c r="E244" s="189" t="s">
        <v>1427</v>
      </c>
      <c r="F244" s="189" t="s">
        <v>135</v>
      </c>
      <c r="G244" s="189" t="s">
        <v>1795</v>
      </c>
      <c r="H244" s="189" t="s">
        <v>1932</v>
      </c>
      <c r="I244" s="189" t="s">
        <v>2024</v>
      </c>
      <c r="J244" s="189" t="s">
        <v>1180</v>
      </c>
      <c r="K244" s="189"/>
      <c r="L244" s="189"/>
      <c r="M244" s="189"/>
      <c r="N244" s="189"/>
      <c r="O244" s="189" t="s">
        <v>1179</v>
      </c>
      <c r="P244" s="192">
        <v>14.83</v>
      </c>
      <c r="Q244" s="192">
        <v>14.83</v>
      </c>
      <c r="R244" s="192">
        <v>14.83</v>
      </c>
      <c r="S244" s="192">
        <v>0</v>
      </c>
      <c r="T244" s="192">
        <v>14.83</v>
      </c>
      <c r="U244" s="192">
        <v>0</v>
      </c>
      <c r="V244" s="192">
        <v>14.83</v>
      </c>
      <c r="W244" s="192">
        <v>0</v>
      </c>
      <c r="X244" s="192">
        <v>0</v>
      </c>
      <c r="Y244" s="192">
        <v>0</v>
      </c>
      <c r="Z244" s="189" t="s">
        <v>1431</v>
      </c>
      <c r="AA244" s="192">
        <v>2025</v>
      </c>
      <c r="AB244" s="189" t="s">
        <v>1432</v>
      </c>
      <c r="AC244" s="189" t="s">
        <v>1433</v>
      </c>
      <c r="AD244" s="189" t="s">
        <v>1433</v>
      </c>
      <c r="AE244" s="189" t="s">
        <v>1434</v>
      </c>
      <c r="AF244" s="189" t="s">
        <v>1427</v>
      </c>
      <c r="AG244" s="189" t="s">
        <v>1103</v>
      </c>
      <c r="AH244" s="189" t="s">
        <v>1103</v>
      </c>
      <c r="AI244" s="189" t="s">
        <v>1427</v>
      </c>
      <c r="AJ244" s="192">
        <v>20250228</v>
      </c>
      <c r="AK244" s="192">
        <v>20250301</v>
      </c>
      <c r="AL244" s="192">
        <v>20251231</v>
      </c>
      <c r="AM244" s="192">
        <v>20250301</v>
      </c>
      <c r="AN244" s="189" t="s">
        <v>1427</v>
      </c>
      <c r="AO244" s="189" t="s">
        <v>1432</v>
      </c>
      <c r="AP244" s="189" t="s">
        <v>1433</v>
      </c>
      <c r="AQ244" s="189" t="s">
        <v>1427</v>
      </c>
      <c r="AR244" s="189" t="s">
        <v>1427</v>
      </c>
      <c r="AS244" s="189" t="s">
        <v>1427</v>
      </c>
      <c r="AT244" s="189" t="s">
        <v>1427</v>
      </c>
      <c r="AU244" s="189" t="s">
        <v>1427</v>
      </c>
      <c r="AV244" s="189" t="s">
        <v>1427</v>
      </c>
      <c r="AW244" s="189" t="s">
        <v>1427</v>
      </c>
      <c r="AX244" s="189" t="s">
        <v>1427</v>
      </c>
      <c r="AY244" s="189" t="s">
        <v>1427</v>
      </c>
      <c r="AZ244" s="189" t="s">
        <v>1427</v>
      </c>
      <c r="BA244" s="192">
        <v>0</v>
      </c>
      <c r="BB244" s="192">
        <v>0</v>
      </c>
      <c r="BC244" s="192">
        <v>0</v>
      </c>
      <c r="BD244" s="192">
        <v>0</v>
      </c>
      <c r="BE244" s="192">
        <v>0</v>
      </c>
      <c r="BF244" s="192">
        <v>14.83</v>
      </c>
      <c r="BG244" s="189" t="s">
        <v>1427</v>
      </c>
      <c r="BH244" s="189" t="s">
        <v>1427</v>
      </c>
      <c r="BI244" s="192">
        <v>412</v>
      </c>
      <c r="BJ244" s="189" t="s">
        <v>1490</v>
      </c>
      <c r="BK244" s="189" t="s">
        <v>2025</v>
      </c>
    </row>
    <row r="245" s="185" customFormat="1" ht="15" spans="1:63">
      <c r="A245" s="189">
        <v>241</v>
      </c>
      <c r="B245" s="189" t="s">
        <v>1425</v>
      </c>
      <c r="C245" s="189" t="s">
        <v>1426</v>
      </c>
      <c r="D245" s="189" t="s">
        <v>80</v>
      </c>
      <c r="E245" s="189" t="s">
        <v>1427</v>
      </c>
      <c r="F245" s="189" t="s">
        <v>135</v>
      </c>
      <c r="G245" s="189" t="s">
        <v>1795</v>
      </c>
      <c r="H245" s="189" t="s">
        <v>1932</v>
      </c>
      <c r="I245" s="189" t="s">
        <v>2026</v>
      </c>
      <c r="J245" s="189" t="s">
        <v>1186</v>
      </c>
      <c r="K245" s="189"/>
      <c r="L245" s="189"/>
      <c r="M245" s="189"/>
      <c r="N245" s="189"/>
      <c r="O245" s="189" t="s">
        <v>1185</v>
      </c>
      <c r="P245" s="192">
        <v>15.763032</v>
      </c>
      <c r="Q245" s="192">
        <v>15.763032</v>
      </c>
      <c r="R245" s="192">
        <v>15.763032</v>
      </c>
      <c r="S245" s="192">
        <v>0</v>
      </c>
      <c r="T245" s="192">
        <v>15.763032</v>
      </c>
      <c r="U245" s="192">
        <v>0</v>
      </c>
      <c r="V245" s="192">
        <v>15.763032</v>
      </c>
      <c r="W245" s="192">
        <v>0</v>
      </c>
      <c r="X245" s="192">
        <v>0</v>
      </c>
      <c r="Y245" s="192">
        <v>0</v>
      </c>
      <c r="Z245" s="189" t="s">
        <v>1431</v>
      </c>
      <c r="AA245" s="192">
        <v>2025</v>
      </c>
      <c r="AB245" s="189" t="s">
        <v>1432</v>
      </c>
      <c r="AC245" s="189" t="s">
        <v>1433</v>
      </c>
      <c r="AD245" s="189" t="s">
        <v>1433</v>
      </c>
      <c r="AE245" s="189" t="s">
        <v>1434</v>
      </c>
      <c r="AF245" s="189" t="s">
        <v>1427</v>
      </c>
      <c r="AG245" s="189" t="s">
        <v>1103</v>
      </c>
      <c r="AH245" s="189" t="s">
        <v>1103</v>
      </c>
      <c r="AI245" s="189" t="s">
        <v>1427</v>
      </c>
      <c r="AJ245" s="192">
        <v>20250228</v>
      </c>
      <c r="AK245" s="192">
        <v>20250301</v>
      </c>
      <c r="AL245" s="192">
        <v>20251231</v>
      </c>
      <c r="AM245" s="192">
        <v>20250301</v>
      </c>
      <c r="AN245" s="189" t="s">
        <v>1427</v>
      </c>
      <c r="AO245" s="189" t="s">
        <v>1432</v>
      </c>
      <c r="AP245" s="189" t="s">
        <v>1433</v>
      </c>
      <c r="AQ245" s="189" t="s">
        <v>1427</v>
      </c>
      <c r="AR245" s="189" t="s">
        <v>1427</v>
      </c>
      <c r="AS245" s="189" t="s">
        <v>1427</v>
      </c>
      <c r="AT245" s="189" t="s">
        <v>1427</v>
      </c>
      <c r="AU245" s="189" t="s">
        <v>1427</v>
      </c>
      <c r="AV245" s="189" t="s">
        <v>1427</v>
      </c>
      <c r="AW245" s="189" t="s">
        <v>1427</v>
      </c>
      <c r="AX245" s="189" t="s">
        <v>1427</v>
      </c>
      <c r="AY245" s="189" t="s">
        <v>1427</v>
      </c>
      <c r="AZ245" s="189" t="s">
        <v>1427</v>
      </c>
      <c r="BA245" s="192">
        <v>0</v>
      </c>
      <c r="BB245" s="192">
        <v>0</v>
      </c>
      <c r="BC245" s="192">
        <v>0</v>
      </c>
      <c r="BD245" s="192">
        <v>0</v>
      </c>
      <c r="BE245" s="192">
        <v>0</v>
      </c>
      <c r="BF245" s="192">
        <v>15.763032</v>
      </c>
      <c r="BG245" s="189" t="s">
        <v>1427</v>
      </c>
      <c r="BH245" s="189" t="s">
        <v>1427</v>
      </c>
      <c r="BI245" s="192">
        <v>87</v>
      </c>
      <c r="BJ245" s="189" t="s">
        <v>1490</v>
      </c>
      <c r="BK245" s="189" t="s">
        <v>2027</v>
      </c>
    </row>
    <row r="246" s="185" customFormat="1" ht="15" spans="1:63">
      <c r="A246" s="189">
        <v>242</v>
      </c>
      <c r="B246" s="189" t="s">
        <v>1425</v>
      </c>
      <c r="C246" s="189" t="s">
        <v>1426</v>
      </c>
      <c r="D246" s="189" t="s">
        <v>80</v>
      </c>
      <c r="E246" s="189" t="s">
        <v>1427</v>
      </c>
      <c r="F246" s="189" t="s">
        <v>135</v>
      </c>
      <c r="G246" s="189" t="s">
        <v>1795</v>
      </c>
      <c r="H246" s="189" t="s">
        <v>1932</v>
      </c>
      <c r="I246" s="189" t="s">
        <v>2028</v>
      </c>
      <c r="J246" s="189" t="s">
        <v>1191</v>
      </c>
      <c r="K246" s="189"/>
      <c r="L246" s="189"/>
      <c r="M246" s="189"/>
      <c r="N246" s="189"/>
      <c r="O246" s="189" t="s">
        <v>103</v>
      </c>
      <c r="P246" s="192">
        <v>5.72</v>
      </c>
      <c r="Q246" s="192">
        <v>5.72</v>
      </c>
      <c r="R246" s="192">
        <v>5.72</v>
      </c>
      <c r="S246" s="192">
        <v>0</v>
      </c>
      <c r="T246" s="192">
        <v>5.72</v>
      </c>
      <c r="U246" s="192">
        <v>0</v>
      </c>
      <c r="V246" s="192">
        <v>5.72</v>
      </c>
      <c r="W246" s="192">
        <v>0</v>
      </c>
      <c r="X246" s="192">
        <v>0</v>
      </c>
      <c r="Y246" s="192">
        <v>0</v>
      </c>
      <c r="Z246" s="189" t="s">
        <v>1431</v>
      </c>
      <c r="AA246" s="192">
        <v>2025</v>
      </c>
      <c r="AB246" s="189" t="s">
        <v>1432</v>
      </c>
      <c r="AC246" s="189" t="s">
        <v>1433</v>
      </c>
      <c r="AD246" s="189" t="s">
        <v>1433</v>
      </c>
      <c r="AE246" s="189" t="s">
        <v>1434</v>
      </c>
      <c r="AF246" s="189" t="s">
        <v>1427</v>
      </c>
      <c r="AG246" s="189" t="s">
        <v>1103</v>
      </c>
      <c r="AH246" s="189" t="s">
        <v>1103</v>
      </c>
      <c r="AI246" s="189" t="s">
        <v>1427</v>
      </c>
      <c r="AJ246" s="192">
        <v>20250228</v>
      </c>
      <c r="AK246" s="192">
        <v>20250301</v>
      </c>
      <c r="AL246" s="192">
        <v>20251231</v>
      </c>
      <c r="AM246" s="192">
        <v>20250301</v>
      </c>
      <c r="AN246" s="189" t="s">
        <v>1427</v>
      </c>
      <c r="AO246" s="189" t="s">
        <v>1432</v>
      </c>
      <c r="AP246" s="189" t="s">
        <v>1433</v>
      </c>
      <c r="AQ246" s="189" t="s">
        <v>1427</v>
      </c>
      <c r="AR246" s="189" t="s">
        <v>1427</v>
      </c>
      <c r="AS246" s="189" t="s">
        <v>1427</v>
      </c>
      <c r="AT246" s="189" t="s">
        <v>1427</v>
      </c>
      <c r="AU246" s="189" t="s">
        <v>1427</v>
      </c>
      <c r="AV246" s="189" t="s">
        <v>1427</v>
      </c>
      <c r="AW246" s="189" t="s">
        <v>1427</v>
      </c>
      <c r="AX246" s="189" t="s">
        <v>1427</v>
      </c>
      <c r="AY246" s="189" t="s">
        <v>1427</v>
      </c>
      <c r="AZ246" s="189" t="s">
        <v>1427</v>
      </c>
      <c r="BA246" s="192">
        <v>0</v>
      </c>
      <c r="BB246" s="192">
        <v>0</v>
      </c>
      <c r="BC246" s="192">
        <v>0</v>
      </c>
      <c r="BD246" s="192">
        <v>0</v>
      </c>
      <c r="BE246" s="192">
        <v>0</v>
      </c>
      <c r="BF246" s="192">
        <v>5.72</v>
      </c>
      <c r="BG246" s="189" t="s">
        <v>1427</v>
      </c>
      <c r="BH246" s="189" t="s">
        <v>1427</v>
      </c>
      <c r="BI246" s="192">
        <v>128</v>
      </c>
      <c r="BJ246" s="189" t="s">
        <v>1490</v>
      </c>
      <c r="BK246" s="189" t="s">
        <v>2029</v>
      </c>
    </row>
    <row r="247" s="185" customFormat="1" ht="15" spans="1:63">
      <c r="A247" s="189">
        <v>243</v>
      </c>
      <c r="B247" s="189" t="s">
        <v>1425</v>
      </c>
      <c r="C247" s="189" t="s">
        <v>1426</v>
      </c>
      <c r="D247" s="189" t="s">
        <v>80</v>
      </c>
      <c r="E247" s="189" t="s">
        <v>1427</v>
      </c>
      <c r="F247" s="189" t="s">
        <v>135</v>
      </c>
      <c r="G247" s="189" t="s">
        <v>1795</v>
      </c>
      <c r="H247" s="189" t="s">
        <v>1932</v>
      </c>
      <c r="I247" s="189" t="s">
        <v>2030</v>
      </c>
      <c r="J247" s="189" t="s">
        <v>1195</v>
      </c>
      <c r="K247" s="189"/>
      <c r="L247" s="189"/>
      <c r="M247" s="189"/>
      <c r="N247" s="189"/>
      <c r="O247" s="189" t="s">
        <v>171</v>
      </c>
      <c r="P247" s="192">
        <v>1.671368</v>
      </c>
      <c r="Q247" s="192">
        <v>1.671368</v>
      </c>
      <c r="R247" s="192">
        <v>1.671368</v>
      </c>
      <c r="S247" s="192">
        <v>0</v>
      </c>
      <c r="T247" s="192">
        <v>1.671368</v>
      </c>
      <c r="U247" s="192">
        <v>0</v>
      </c>
      <c r="V247" s="192">
        <v>1.671368</v>
      </c>
      <c r="W247" s="192">
        <v>0</v>
      </c>
      <c r="X247" s="192">
        <v>0</v>
      </c>
      <c r="Y247" s="192">
        <v>0</v>
      </c>
      <c r="Z247" s="189" t="s">
        <v>1431</v>
      </c>
      <c r="AA247" s="192">
        <v>2025</v>
      </c>
      <c r="AB247" s="189" t="s">
        <v>1432</v>
      </c>
      <c r="AC247" s="189" t="s">
        <v>1433</v>
      </c>
      <c r="AD247" s="189" t="s">
        <v>1433</v>
      </c>
      <c r="AE247" s="189" t="s">
        <v>1434</v>
      </c>
      <c r="AF247" s="189" t="s">
        <v>1427</v>
      </c>
      <c r="AG247" s="189" t="s">
        <v>1103</v>
      </c>
      <c r="AH247" s="189" t="s">
        <v>1103</v>
      </c>
      <c r="AI247" s="189" t="s">
        <v>1427</v>
      </c>
      <c r="AJ247" s="192">
        <v>20250228</v>
      </c>
      <c r="AK247" s="192">
        <v>20250301</v>
      </c>
      <c r="AL247" s="192">
        <v>20251231</v>
      </c>
      <c r="AM247" s="192">
        <v>20250301</v>
      </c>
      <c r="AN247" s="189" t="s">
        <v>1427</v>
      </c>
      <c r="AO247" s="189" t="s">
        <v>1432</v>
      </c>
      <c r="AP247" s="189" t="s">
        <v>1433</v>
      </c>
      <c r="AQ247" s="189" t="s">
        <v>1427</v>
      </c>
      <c r="AR247" s="189" t="s">
        <v>1427</v>
      </c>
      <c r="AS247" s="189" t="s">
        <v>1427</v>
      </c>
      <c r="AT247" s="189" t="s">
        <v>1427</v>
      </c>
      <c r="AU247" s="189" t="s">
        <v>1427</v>
      </c>
      <c r="AV247" s="189" t="s">
        <v>1427</v>
      </c>
      <c r="AW247" s="189" t="s">
        <v>1427</v>
      </c>
      <c r="AX247" s="189" t="s">
        <v>1427</v>
      </c>
      <c r="AY247" s="189" t="s">
        <v>1427</v>
      </c>
      <c r="AZ247" s="189" t="s">
        <v>1427</v>
      </c>
      <c r="BA247" s="192">
        <v>0</v>
      </c>
      <c r="BB247" s="192">
        <v>0</v>
      </c>
      <c r="BC247" s="192">
        <v>0</v>
      </c>
      <c r="BD247" s="192">
        <v>0</v>
      </c>
      <c r="BE247" s="192">
        <v>0</v>
      </c>
      <c r="BF247" s="192">
        <v>1.671368</v>
      </c>
      <c r="BG247" s="189" t="s">
        <v>1427</v>
      </c>
      <c r="BH247" s="189" t="s">
        <v>1427</v>
      </c>
      <c r="BI247" s="192">
        <v>311</v>
      </c>
      <c r="BJ247" s="189" t="s">
        <v>1490</v>
      </c>
      <c r="BK247" s="189" t="s">
        <v>2031</v>
      </c>
    </row>
    <row r="248" s="185" customFormat="1" ht="15" spans="1:63">
      <c r="A248" s="189">
        <v>244</v>
      </c>
      <c r="B248" s="189" t="s">
        <v>1425</v>
      </c>
      <c r="C248" s="189" t="s">
        <v>1426</v>
      </c>
      <c r="D248" s="189" t="s">
        <v>80</v>
      </c>
      <c r="E248" s="189" t="s">
        <v>1427</v>
      </c>
      <c r="F248" s="189" t="s">
        <v>135</v>
      </c>
      <c r="G248" s="189" t="s">
        <v>1795</v>
      </c>
      <c r="H248" s="189" t="s">
        <v>1932</v>
      </c>
      <c r="I248" s="189" t="s">
        <v>2032</v>
      </c>
      <c r="J248" s="189" t="s">
        <v>1171</v>
      </c>
      <c r="K248" s="189"/>
      <c r="L248" s="189"/>
      <c r="M248" s="189"/>
      <c r="N248" s="189"/>
      <c r="O248" s="189" t="s">
        <v>644</v>
      </c>
      <c r="P248" s="192">
        <v>9.43</v>
      </c>
      <c r="Q248" s="192">
        <v>9.43</v>
      </c>
      <c r="R248" s="192">
        <v>9.43</v>
      </c>
      <c r="S248" s="192">
        <v>0</v>
      </c>
      <c r="T248" s="192">
        <v>9.43</v>
      </c>
      <c r="U248" s="192">
        <v>9.43</v>
      </c>
      <c r="V248" s="192">
        <v>0</v>
      </c>
      <c r="W248" s="192">
        <v>0</v>
      </c>
      <c r="X248" s="192">
        <v>0</v>
      </c>
      <c r="Y248" s="192">
        <v>0</v>
      </c>
      <c r="Z248" s="189" t="s">
        <v>1471</v>
      </c>
      <c r="AA248" s="192">
        <v>2025</v>
      </c>
      <c r="AB248" s="189" t="s">
        <v>1432</v>
      </c>
      <c r="AC248" s="189" t="s">
        <v>1433</v>
      </c>
      <c r="AD248" s="189" t="s">
        <v>1433</v>
      </c>
      <c r="AE248" s="189" t="s">
        <v>1434</v>
      </c>
      <c r="AF248" s="189" t="s">
        <v>1427</v>
      </c>
      <c r="AG248" s="189" t="s">
        <v>1103</v>
      </c>
      <c r="AH248" s="189" t="s">
        <v>1103</v>
      </c>
      <c r="AI248" s="189" t="s">
        <v>1427</v>
      </c>
      <c r="AJ248" s="192">
        <v>20250228</v>
      </c>
      <c r="AK248" s="192">
        <v>20250415</v>
      </c>
      <c r="AL248" s="192">
        <v>20251231</v>
      </c>
      <c r="AM248" s="189" t="s">
        <v>1427</v>
      </c>
      <c r="AN248" s="189" t="s">
        <v>1427</v>
      </c>
      <c r="AO248" s="189" t="s">
        <v>1427</v>
      </c>
      <c r="AP248" s="189" t="s">
        <v>1427</v>
      </c>
      <c r="AQ248" s="189" t="s">
        <v>1427</v>
      </c>
      <c r="AR248" s="189" t="s">
        <v>1427</v>
      </c>
      <c r="AS248" s="189" t="s">
        <v>1427</v>
      </c>
      <c r="AT248" s="189" t="s">
        <v>1427</v>
      </c>
      <c r="AU248" s="189" t="s">
        <v>1427</v>
      </c>
      <c r="AV248" s="189" t="s">
        <v>1427</v>
      </c>
      <c r="AW248" s="189" t="s">
        <v>1427</v>
      </c>
      <c r="AX248" s="189" t="s">
        <v>1427</v>
      </c>
      <c r="AY248" s="189" t="s">
        <v>1427</v>
      </c>
      <c r="AZ248" s="189" t="s">
        <v>1427</v>
      </c>
      <c r="BA248" s="192">
        <v>0</v>
      </c>
      <c r="BB248" s="192">
        <v>0</v>
      </c>
      <c r="BC248" s="192">
        <v>0</v>
      </c>
      <c r="BD248" s="192">
        <v>0</v>
      </c>
      <c r="BE248" s="192">
        <v>0</v>
      </c>
      <c r="BF248" s="192">
        <v>9.43</v>
      </c>
      <c r="BG248" s="189" t="s">
        <v>1427</v>
      </c>
      <c r="BH248" s="189" t="s">
        <v>1427</v>
      </c>
      <c r="BI248" s="192">
        <v>382</v>
      </c>
      <c r="BJ248" s="189" t="s">
        <v>1490</v>
      </c>
      <c r="BK248" s="189" t="s">
        <v>2033</v>
      </c>
    </row>
    <row r="249" s="185" customFormat="1" ht="15" spans="1:63">
      <c r="A249" s="189">
        <v>245</v>
      </c>
      <c r="B249" s="189" t="s">
        <v>1425</v>
      </c>
      <c r="C249" s="189" t="s">
        <v>1426</v>
      </c>
      <c r="D249" s="189" t="s">
        <v>80</v>
      </c>
      <c r="E249" s="189" t="s">
        <v>1427</v>
      </c>
      <c r="F249" s="189" t="s">
        <v>135</v>
      </c>
      <c r="G249" s="189" t="s">
        <v>1795</v>
      </c>
      <c r="H249" s="189" t="s">
        <v>1932</v>
      </c>
      <c r="I249" s="189" t="s">
        <v>2034</v>
      </c>
      <c r="J249" s="189" t="s">
        <v>1175</v>
      </c>
      <c r="K249" s="189"/>
      <c r="L249" s="189"/>
      <c r="M249" s="189"/>
      <c r="N249" s="189"/>
      <c r="O249" s="189" t="s">
        <v>635</v>
      </c>
      <c r="P249" s="192">
        <v>48.42</v>
      </c>
      <c r="Q249" s="192">
        <v>29</v>
      </c>
      <c r="R249" s="192">
        <v>29</v>
      </c>
      <c r="S249" s="192">
        <v>0</v>
      </c>
      <c r="T249" s="192">
        <v>29</v>
      </c>
      <c r="U249" s="192">
        <v>29</v>
      </c>
      <c r="V249" s="192">
        <v>0</v>
      </c>
      <c r="W249" s="192">
        <v>0</v>
      </c>
      <c r="X249" s="192">
        <v>0</v>
      </c>
      <c r="Y249" s="192">
        <v>0</v>
      </c>
      <c r="Z249" s="189" t="s">
        <v>1471</v>
      </c>
      <c r="AA249" s="192">
        <v>2025</v>
      </c>
      <c r="AB249" s="189" t="s">
        <v>1432</v>
      </c>
      <c r="AC249" s="189" t="s">
        <v>1433</v>
      </c>
      <c r="AD249" s="189" t="s">
        <v>1433</v>
      </c>
      <c r="AE249" s="189" t="s">
        <v>1434</v>
      </c>
      <c r="AF249" s="189" t="s">
        <v>1427</v>
      </c>
      <c r="AG249" s="189" t="s">
        <v>1103</v>
      </c>
      <c r="AH249" s="189" t="s">
        <v>1103</v>
      </c>
      <c r="AI249" s="189" t="s">
        <v>1427</v>
      </c>
      <c r="AJ249" s="192">
        <v>20250228</v>
      </c>
      <c r="AK249" s="192">
        <v>20250415</v>
      </c>
      <c r="AL249" s="192">
        <v>20251231</v>
      </c>
      <c r="AM249" s="189" t="s">
        <v>1427</v>
      </c>
      <c r="AN249" s="189" t="s">
        <v>1427</v>
      </c>
      <c r="AO249" s="189" t="s">
        <v>1427</v>
      </c>
      <c r="AP249" s="189" t="s">
        <v>1427</v>
      </c>
      <c r="AQ249" s="189" t="s">
        <v>1427</v>
      </c>
      <c r="AR249" s="189" t="s">
        <v>1427</v>
      </c>
      <c r="AS249" s="189" t="s">
        <v>1427</v>
      </c>
      <c r="AT249" s="189" t="s">
        <v>1427</v>
      </c>
      <c r="AU249" s="189" t="s">
        <v>1427</v>
      </c>
      <c r="AV249" s="189" t="s">
        <v>1427</v>
      </c>
      <c r="AW249" s="189" t="s">
        <v>1427</v>
      </c>
      <c r="AX249" s="189" t="s">
        <v>1427</v>
      </c>
      <c r="AY249" s="189" t="s">
        <v>1427</v>
      </c>
      <c r="AZ249" s="189" t="s">
        <v>1427</v>
      </c>
      <c r="BA249" s="192">
        <v>0</v>
      </c>
      <c r="BB249" s="192">
        <v>0</v>
      </c>
      <c r="BC249" s="192">
        <v>0</v>
      </c>
      <c r="BD249" s="192">
        <v>0</v>
      </c>
      <c r="BE249" s="192">
        <v>0</v>
      </c>
      <c r="BF249" s="192">
        <v>29</v>
      </c>
      <c r="BG249" s="189" t="s">
        <v>1427</v>
      </c>
      <c r="BH249" s="189" t="s">
        <v>1427</v>
      </c>
      <c r="BI249" s="192">
        <v>382</v>
      </c>
      <c r="BJ249" s="189" t="s">
        <v>1490</v>
      </c>
      <c r="BK249" s="189" t="s">
        <v>2035</v>
      </c>
    </row>
    <row r="250" s="185" customFormat="1" ht="15" spans="1:63">
      <c r="A250" s="189">
        <v>246</v>
      </c>
      <c r="B250" s="189" t="s">
        <v>1425</v>
      </c>
      <c r="C250" s="189" t="s">
        <v>1426</v>
      </c>
      <c r="D250" s="189" t="s">
        <v>80</v>
      </c>
      <c r="E250" s="189" t="s">
        <v>1427</v>
      </c>
      <c r="F250" s="189" t="s">
        <v>135</v>
      </c>
      <c r="G250" s="189" t="s">
        <v>1795</v>
      </c>
      <c r="H250" s="189" t="s">
        <v>1932</v>
      </c>
      <c r="I250" s="189" t="s">
        <v>2036</v>
      </c>
      <c r="J250" s="189" t="s">
        <v>1325</v>
      </c>
      <c r="K250" s="189"/>
      <c r="L250" s="189"/>
      <c r="M250" s="189"/>
      <c r="N250" s="189"/>
      <c r="O250" s="189" t="s">
        <v>756</v>
      </c>
      <c r="P250" s="192">
        <v>3.81</v>
      </c>
      <c r="Q250" s="192">
        <v>3.81</v>
      </c>
      <c r="R250" s="192">
        <v>3.81</v>
      </c>
      <c r="S250" s="192">
        <v>0</v>
      </c>
      <c r="T250" s="192">
        <v>3.81</v>
      </c>
      <c r="U250" s="192">
        <v>0</v>
      </c>
      <c r="V250" s="192">
        <v>3.81</v>
      </c>
      <c r="W250" s="192">
        <v>0</v>
      </c>
      <c r="X250" s="192">
        <v>0</v>
      </c>
      <c r="Y250" s="192">
        <v>0</v>
      </c>
      <c r="Z250" s="189" t="s">
        <v>1431</v>
      </c>
      <c r="AA250" s="192">
        <v>2025</v>
      </c>
      <c r="AB250" s="189" t="s">
        <v>1432</v>
      </c>
      <c r="AC250" s="189" t="s">
        <v>1433</v>
      </c>
      <c r="AD250" s="189" t="s">
        <v>1433</v>
      </c>
      <c r="AE250" s="189" t="s">
        <v>1434</v>
      </c>
      <c r="AF250" s="189" t="s">
        <v>1427</v>
      </c>
      <c r="AG250" s="189" t="s">
        <v>1103</v>
      </c>
      <c r="AH250" s="189" t="s">
        <v>1103</v>
      </c>
      <c r="AI250" s="189" t="s">
        <v>1427</v>
      </c>
      <c r="AJ250" s="192">
        <v>20250228</v>
      </c>
      <c r="AK250" s="192">
        <v>20250301</v>
      </c>
      <c r="AL250" s="192">
        <v>20251231</v>
      </c>
      <c r="AM250" s="192">
        <v>20250301</v>
      </c>
      <c r="AN250" s="189" t="s">
        <v>1427</v>
      </c>
      <c r="AO250" s="189" t="s">
        <v>1432</v>
      </c>
      <c r="AP250" s="189" t="s">
        <v>1433</v>
      </c>
      <c r="AQ250" s="189" t="s">
        <v>1427</v>
      </c>
      <c r="AR250" s="189" t="s">
        <v>1427</v>
      </c>
      <c r="AS250" s="189" t="s">
        <v>1427</v>
      </c>
      <c r="AT250" s="189" t="s">
        <v>1427</v>
      </c>
      <c r="AU250" s="189" t="s">
        <v>1427</v>
      </c>
      <c r="AV250" s="189" t="s">
        <v>1427</v>
      </c>
      <c r="AW250" s="189" t="s">
        <v>1427</v>
      </c>
      <c r="AX250" s="189" t="s">
        <v>1427</v>
      </c>
      <c r="AY250" s="189" t="s">
        <v>1427</v>
      </c>
      <c r="AZ250" s="189" t="s">
        <v>1427</v>
      </c>
      <c r="BA250" s="192">
        <v>0</v>
      </c>
      <c r="BB250" s="192">
        <v>0</v>
      </c>
      <c r="BC250" s="192">
        <v>0</v>
      </c>
      <c r="BD250" s="192">
        <v>0</v>
      </c>
      <c r="BE250" s="192">
        <v>0</v>
      </c>
      <c r="BF250" s="192">
        <v>3.81</v>
      </c>
      <c r="BG250" s="189" t="s">
        <v>1427</v>
      </c>
      <c r="BH250" s="189" t="s">
        <v>1427</v>
      </c>
      <c r="BI250" s="192">
        <v>206</v>
      </c>
      <c r="BJ250" s="189" t="s">
        <v>1490</v>
      </c>
      <c r="BK250" s="189" t="s">
        <v>2037</v>
      </c>
    </row>
    <row r="251" s="185" customFormat="1" ht="15" spans="1:63">
      <c r="A251" s="189">
        <v>247</v>
      </c>
      <c r="B251" s="189" t="s">
        <v>1425</v>
      </c>
      <c r="C251" s="189" t="s">
        <v>1426</v>
      </c>
      <c r="D251" s="189" t="s">
        <v>80</v>
      </c>
      <c r="E251" s="189" t="s">
        <v>1427</v>
      </c>
      <c r="F251" s="189" t="s">
        <v>135</v>
      </c>
      <c r="G251" s="189" t="s">
        <v>1795</v>
      </c>
      <c r="H251" s="189" t="s">
        <v>1932</v>
      </c>
      <c r="I251" s="189" t="s">
        <v>2038</v>
      </c>
      <c r="J251" s="189" t="s">
        <v>1329</v>
      </c>
      <c r="K251" s="189"/>
      <c r="L251" s="189"/>
      <c r="M251" s="189"/>
      <c r="N251" s="189"/>
      <c r="O251" s="189" t="s">
        <v>644</v>
      </c>
      <c r="P251" s="192">
        <v>5.4</v>
      </c>
      <c r="Q251" s="192">
        <v>5.4</v>
      </c>
      <c r="R251" s="192">
        <v>5.4</v>
      </c>
      <c r="S251" s="192">
        <v>0</v>
      </c>
      <c r="T251" s="192">
        <v>5.4</v>
      </c>
      <c r="U251" s="192">
        <v>0</v>
      </c>
      <c r="V251" s="192">
        <v>5.4</v>
      </c>
      <c r="W251" s="192">
        <v>0</v>
      </c>
      <c r="X251" s="192">
        <v>0</v>
      </c>
      <c r="Y251" s="192">
        <v>0</v>
      </c>
      <c r="Z251" s="189" t="s">
        <v>1431</v>
      </c>
      <c r="AA251" s="192">
        <v>2025</v>
      </c>
      <c r="AB251" s="189" t="s">
        <v>1432</v>
      </c>
      <c r="AC251" s="189" t="s">
        <v>1433</v>
      </c>
      <c r="AD251" s="189" t="s">
        <v>1433</v>
      </c>
      <c r="AE251" s="189" t="s">
        <v>1434</v>
      </c>
      <c r="AF251" s="189" t="s">
        <v>1427</v>
      </c>
      <c r="AG251" s="189" t="s">
        <v>1103</v>
      </c>
      <c r="AH251" s="189" t="s">
        <v>1103</v>
      </c>
      <c r="AI251" s="189" t="s">
        <v>1427</v>
      </c>
      <c r="AJ251" s="192">
        <v>20250228</v>
      </c>
      <c r="AK251" s="192">
        <v>20250301</v>
      </c>
      <c r="AL251" s="192">
        <v>20251231</v>
      </c>
      <c r="AM251" s="192">
        <v>20250301</v>
      </c>
      <c r="AN251" s="189" t="s">
        <v>1427</v>
      </c>
      <c r="AO251" s="189" t="s">
        <v>1432</v>
      </c>
      <c r="AP251" s="189" t="s">
        <v>1433</v>
      </c>
      <c r="AQ251" s="189" t="s">
        <v>1427</v>
      </c>
      <c r="AR251" s="189" t="s">
        <v>1427</v>
      </c>
      <c r="AS251" s="189" t="s">
        <v>1427</v>
      </c>
      <c r="AT251" s="189" t="s">
        <v>1427</v>
      </c>
      <c r="AU251" s="189" t="s">
        <v>1427</v>
      </c>
      <c r="AV251" s="189" t="s">
        <v>1427</v>
      </c>
      <c r="AW251" s="189" t="s">
        <v>1427</v>
      </c>
      <c r="AX251" s="189" t="s">
        <v>1427</v>
      </c>
      <c r="AY251" s="189" t="s">
        <v>1427</v>
      </c>
      <c r="AZ251" s="189" t="s">
        <v>1427</v>
      </c>
      <c r="BA251" s="192">
        <v>0</v>
      </c>
      <c r="BB251" s="192">
        <v>0</v>
      </c>
      <c r="BC251" s="192">
        <v>0</v>
      </c>
      <c r="BD251" s="192">
        <v>0</v>
      </c>
      <c r="BE251" s="192">
        <v>0</v>
      </c>
      <c r="BF251" s="192">
        <v>5.4</v>
      </c>
      <c r="BG251" s="189" t="s">
        <v>1427</v>
      </c>
      <c r="BH251" s="189" t="s">
        <v>1427</v>
      </c>
      <c r="BI251" s="192">
        <v>387</v>
      </c>
      <c r="BJ251" s="189" t="s">
        <v>1490</v>
      </c>
      <c r="BK251" s="189" t="s">
        <v>2039</v>
      </c>
    </row>
    <row r="252" s="185" customFormat="1" ht="15" spans="1:63">
      <c r="A252" s="189">
        <v>248</v>
      </c>
      <c r="B252" s="189" t="s">
        <v>1425</v>
      </c>
      <c r="C252" s="189" t="s">
        <v>1426</v>
      </c>
      <c r="D252" s="189" t="s">
        <v>80</v>
      </c>
      <c r="E252" s="189" t="s">
        <v>1427</v>
      </c>
      <c r="F252" s="189" t="s">
        <v>135</v>
      </c>
      <c r="G252" s="189" t="s">
        <v>1795</v>
      </c>
      <c r="H252" s="189" t="s">
        <v>1932</v>
      </c>
      <c r="I252" s="189" t="s">
        <v>2040</v>
      </c>
      <c r="J252" s="189" t="s">
        <v>1273</v>
      </c>
      <c r="K252" s="189"/>
      <c r="L252" s="189"/>
      <c r="M252" s="189"/>
      <c r="N252" s="189"/>
      <c r="O252" s="189" t="s">
        <v>935</v>
      </c>
      <c r="P252" s="192">
        <v>6.82</v>
      </c>
      <c r="Q252" s="192">
        <v>6.82</v>
      </c>
      <c r="R252" s="192">
        <v>6.82</v>
      </c>
      <c r="S252" s="192">
        <v>0</v>
      </c>
      <c r="T252" s="192">
        <v>6.82</v>
      </c>
      <c r="U252" s="192">
        <v>0</v>
      </c>
      <c r="V252" s="192">
        <v>6.82</v>
      </c>
      <c r="W252" s="192">
        <v>0</v>
      </c>
      <c r="X252" s="192">
        <v>0</v>
      </c>
      <c r="Y252" s="192">
        <v>0</v>
      </c>
      <c r="Z252" s="189" t="s">
        <v>1431</v>
      </c>
      <c r="AA252" s="192">
        <v>2025</v>
      </c>
      <c r="AB252" s="189" t="s">
        <v>1432</v>
      </c>
      <c r="AC252" s="189" t="s">
        <v>1433</v>
      </c>
      <c r="AD252" s="189" t="s">
        <v>1433</v>
      </c>
      <c r="AE252" s="189" t="s">
        <v>1434</v>
      </c>
      <c r="AF252" s="189" t="s">
        <v>1427</v>
      </c>
      <c r="AG252" s="189" t="s">
        <v>1103</v>
      </c>
      <c r="AH252" s="189" t="s">
        <v>1103</v>
      </c>
      <c r="AI252" s="189" t="s">
        <v>1427</v>
      </c>
      <c r="AJ252" s="192">
        <v>20250228</v>
      </c>
      <c r="AK252" s="192">
        <v>20250301</v>
      </c>
      <c r="AL252" s="192">
        <v>20251231</v>
      </c>
      <c r="AM252" s="192">
        <v>20250301</v>
      </c>
      <c r="AN252" s="189" t="s">
        <v>1427</v>
      </c>
      <c r="AO252" s="189" t="s">
        <v>1432</v>
      </c>
      <c r="AP252" s="189" t="s">
        <v>1433</v>
      </c>
      <c r="AQ252" s="189" t="s">
        <v>1427</v>
      </c>
      <c r="AR252" s="189" t="s">
        <v>1427</v>
      </c>
      <c r="AS252" s="189" t="s">
        <v>1427</v>
      </c>
      <c r="AT252" s="189" t="s">
        <v>1427</v>
      </c>
      <c r="AU252" s="189" t="s">
        <v>1427</v>
      </c>
      <c r="AV252" s="189" t="s">
        <v>1427</v>
      </c>
      <c r="AW252" s="189" t="s">
        <v>1427</v>
      </c>
      <c r="AX252" s="189" t="s">
        <v>1427</v>
      </c>
      <c r="AY252" s="189" t="s">
        <v>1427</v>
      </c>
      <c r="AZ252" s="189" t="s">
        <v>1427</v>
      </c>
      <c r="BA252" s="192">
        <v>0</v>
      </c>
      <c r="BB252" s="192">
        <v>0</v>
      </c>
      <c r="BC252" s="192">
        <v>0</v>
      </c>
      <c r="BD252" s="192">
        <v>0</v>
      </c>
      <c r="BE252" s="192">
        <v>0</v>
      </c>
      <c r="BF252" s="192">
        <v>6.82</v>
      </c>
      <c r="BG252" s="189" t="s">
        <v>1427</v>
      </c>
      <c r="BH252" s="189" t="s">
        <v>1427</v>
      </c>
      <c r="BI252" s="192">
        <v>149</v>
      </c>
      <c r="BJ252" s="189" t="s">
        <v>1490</v>
      </c>
      <c r="BK252" s="189" t="s">
        <v>2041</v>
      </c>
    </row>
    <row r="253" s="185" customFormat="1" ht="15" spans="1:63">
      <c r="A253" s="189">
        <v>249</v>
      </c>
      <c r="B253" s="189" t="s">
        <v>1425</v>
      </c>
      <c r="C253" s="189" t="s">
        <v>1426</v>
      </c>
      <c r="D253" s="189" t="s">
        <v>80</v>
      </c>
      <c r="E253" s="189" t="s">
        <v>1427</v>
      </c>
      <c r="F253" s="189" t="s">
        <v>135</v>
      </c>
      <c r="G253" s="189" t="s">
        <v>1795</v>
      </c>
      <c r="H253" s="189" t="s">
        <v>1932</v>
      </c>
      <c r="I253" s="189" t="s">
        <v>2042</v>
      </c>
      <c r="J253" s="189" t="s">
        <v>1139</v>
      </c>
      <c r="K253" s="189"/>
      <c r="L253" s="189"/>
      <c r="M253" s="189"/>
      <c r="N253" s="189"/>
      <c r="O253" s="189" t="s">
        <v>412</v>
      </c>
      <c r="P253" s="192">
        <v>20.46</v>
      </c>
      <c r="Q253" s="192">
        <v>16</v>
      </c>
      <c r="R253" s="192">
        <v>16</v>
      </c>
      <c r="S253" s="192">
        <v>0</v>
      </c>
      <c r="T253" s="192">
        <v>16</v>
      </c>
      <c r="U253" s="192">
        <v>16</v>
      </c>
      <c r="V253" s="192">
        <v>0</v>
      </c>
      <c r="W253" s="192">
        <v>0</v>
      </c>
      <c r="X253" s="192">
        <v>0</v>
      </c>
      <c r="Y253" s="192">
        <v>0</v>
      </c>
      <c r="Z253" s="189" t="s">
        <v>1471</v>
      </c>
      <c r="AA253" s="192">
        <v>2025</v>
      </c>
      <c r="AB253" s="189" t="s">
        <v>1432</v>
      </c>
      <c r="AC253" s="189" t="s">
        <v>1433</v>
      </c>
      <c r="AD253" s="189" t="s">
        <v>1433</v>
      </c>
      <c r="AE253" s="189" t="s">
        <v>1434</v>
      </c>
      <c r="AF253" s="189" t="s">
        <v>1427</v>
      </c>
      <c r="AG253" s="189" t="s">
        <v>400</v>
      </c>
      <c r="AH253" s="189" t="s">
        <v>1103</v>
      </c>
      <c r="AI253" s="189" t="s">
        <v>1427</v>
      </c>
      <c r="AJ253" s="192">
        <v>20250228</v>
      </c>
      <c r="AK253" s="192">
        <v>20250415</v>
      </c>
      <c r="AL253" s="192">
        <v>20251231</v>
      </c>
      <c r="AM253" s="189" t="s">
        <v>1427</v>
      </c>
      <c r="AN253" s="189" t="s">
        <v>1427</v>
      </c>
      <c r="AO253" s="189" t="s">
        <v>1427</v>
      </c>
      <c r="AP253" s="189" t="s">
        <v>1427</v>
      </c>
      <c r="AQ253" s="189" t="s">
        <v>1427</v>
      </c>
      <c r="AR253" s="189" t="s">
        <v>1427</v>
      </c>
      <c r="AS253" s="189" t="s">
        <v>1427</v>
      </c>
      <c r="AT253" s="189" t="s">
        <v>1427</v>
      </c>
      <c r="AU253" s="189" t="s">
        <v>1427</v>
      </c>
      <c r="AV253" s="189" t="s">
        <v>1427</v>
      </c>
      <c r="AW253" s="189" t="s">
        <v>1427</v>
      </c>
      <c r="AX253" s="189" t="s">
        <v>1427</v>
      </c>
      <c r="AY253" s="189" t="s">
        <v>1427</v>
      </c>
      <c r="AZ253" s="189" t="s">
        <v>1427</v>
      </c>
      <c r="BA253" s="192">
        <v>0</v>
      </c>
      <c r="BB253" s="192">
        <v>0</v>
      </c>
      <c r="BC253" s="192">
        <v>0</v>
      </c>
      <c r="BD253" s="192">
        <v>0</v>
      </c>
      <c r="BE253" s="192">
        <v>0</v>
      </c>
      <c r="BF253" s="192">
        <v>16</v>
      </c>
      <c r="BG253" s="189" t="s">
        <v>1427</v>
      </c>
      <c r="BH253" s="189" t="s">
        <v>1427</v>
      </c>
      <c r="BI253" s="192">
        <v>256</v>
      </c>
      <c r="BJ253" s="189" t="s">
        <v>1490</v>
      </c>
      <c r="BK253" s="189" t="s">
        <v>2043</v>
      </c>
    </row>
    <row r="254" s="185" customFormat="1" ht="15" spans="1:63">
      <c r="A254" s="189">
        <v>250</v>
      </c>
      <c r="B254" s="189" t="s">
        <v>1425</v>
      </c>
      <c r="C254" s="189" t="s">
        <v>1426</v>
      </c>
      <c r="D254" s="189" t="s">
        <v>80</v>
      </c>
      <c r="E254" s="189" t="s">
        <v>1427</v>
      </c>
      <c r="F254" s="189" t="s">
        <v>135</v>
      </c>
      <c r="G254" s="189" t="s">
        <v>1795</v>
      </c>
      <c r="H254" s="189" t="s">
        <v>1932</v>
      </c>
      <c r="I254" s="189" t="s">
        <v>2044</v>
      </c>
      <c r="J254" s="189" t="s">
        <v>1263</v>
      </c>
      <c r="K254" s="189"/>
      <c r="L254" s="189"/>
      <c r="M254" s="189"/>
      <c r="N254" s="189"/>
      <c r="O254" s="189" t="s">
        <v>423</v>
      </c>
      <c r="P254" s="192">
        <v>2.81</v>
      </c>
      <c r="Q254" s="192">
        <v>2.81</v>
      </c>
      <c r="R254" s="192">
        <v>2.81</v>
      </c>
      <c r="S254" s="192">
        <v>0</v>
      </c>
      <c r="T254" s="192">
        <v>2.81</v>
      </c>
      <c r="U254" s="192">
        <v>0</v>
      </c>
      <c r="V254" s="192">
        <v>2.81</v>
      </c>
      <c r="W254" s="192">
        <v>0</v>
      </c>
      <c r="X254" s="192">
        <v>0</v>
      </c>
      <c r="Y254" s="192">
        <v>0</v>
      </c>
      <c r="Z254" s="189" t="s">
        <v>1431</v>
      </c>
      <c r="AA254" s="192">
        <v>2025</v>
      </c>
      <c r="AB254" s="189" t="s">
        <v>1432</v>
      </c>
      <c r="AC254" s="189" t="s">
        <v>1433</v>
      </c>
      <c r="AD254" s="189" t="s">
        <v>1433</v>
      </c>
      <c r="AE254" s="189" t="s">
        <v>1434</v>
      </c>
      <c r="AF254" s="189" t="s">
        <v>1427</v>
      </c>
      <c r="AG254" s="189" t="s">
        <v>1103</v>
      </c>
      <c r="AH254" s="189" t="s">
        <v>1103</v>
      </c>
      <c r="AI254" s="189" t="s">
        <v>1427</v>
      </c>
      <c r="AJ254" s="192">
        <v>20250228</v>
      </c>
      <c r="AK254" s="192">
        <v>20250301</v>
      </c>
      <c r="AL254" s="192">
        <v>20251231</v>
      </c>
      <c r="AM254" s="192">
        <v>20250301</v>
      </c>
      <c r="AN254" s="189" t="s">
        <v>1427</v>
      </c>
      <c r="AO254" s="189" t="s">
        <v>1432</v>
      </c>
      <c r="AP254" s="189" t="s">
        <v>1433</v>
      </c>
      <c r="AQ254" s="189" t="s">
        <v>1427</v>
      </c>
      <c r="AR254" s="189" t="s">
        <v>1427</v>
      </c>
      <c r="AS254" s="189" t="s">
        <v>1427</v>
      </c>
      <c r="AT254" s="189" t="s">
        <v>1427</v>
      </c>
      <c r="AU254" s="189" t="s">
        <v>1427</v>
      </c>
      <c r="AV254" s="189" t="s">
        <v>1427</v>
      </c>
      <c r="AW254" s="189" t="s">
        <v>1427</v>
      </c>
      <c r="AX254" s="189" t="s">
        <v>1427</v>
      </c>
      <c r="AY254" s="189" t="s">
        <v>1427</v>
      </c>
      <c r="AZ254" s="189" t="s">
        <v>1427</v>
      </c>
      <c r="BA254" s="192">
        <v>0</v>
      </c>
      <c r="BB254" s="192">
        <v>0</v>
      </c>
      <c r="BC254" s="192">
        <v>0</v>
      </c>
      <c r="BD254" s="192">
        <v>0</v>
      </c>
      <c r="BE254" s="192">
        <v>0</v>
      </c>
      <c r="BF254" s="192">
        <v>2.81</v>
      </c>
      <c r="BG254" s="189" t="s">
        <v>1427</v>
      </c>
      <c r="BH254" s="189" t="s">
        <v>1427</v>
      </c>
      <c r="BI254" s="192">
        <v>242</v>
      </c>
      <c r="BJ254" s="189" t="s">
        <v>1490</v>
      </c>
      <c r="BK254" s="189" t="s">
        <v>2045</v>
      </c>
    </row>
    <row r="255" s="185" customFormat="1" ht="15" spans="1:63">
      <c r="A255" s="189">
        <v>251</v>
      </c>
      <c r="B255" s="189" t="s">
        <v>1425</v>
      </c>
      <c r="C255" s="189" t="s">
        <v>1426</v>
      </c>
      <c r="D255" s="189" t="s">
        <v>80</v>
      </c>
      <c r="E255" s="189" t="s">
        <v>1427</v>
      </c>
      <c r="F255" s="189" t="s">
        <v>135</v>
      </c>
      <c r="G255" s="189" t="s">
        <v>1795</v>
      </c>
      <c r="H255" s="189" t="s">
        <v>1932</v>
      </c>
      <c r="I255" s="189" t="s">
        <v>2046</v>
      </c>
      <c r="J255" s="189" t="s">
        <v>1268</v>
      </c>
      <c r="K255" s="189"/>
      <c r="L255" s="189"/>
      <c r="M255" s="189"/>
      <c r="N255" s="189"/>
      <c r="O255" s="189" t="s">
        <v>412</v>
      </c>
      <c r="P255" s="192">
        <v>6.32</v>
      </c>
      <c r="Q255" s="192">
        <v>6.32</v>
      </c>
      <c r="R255" s="192">
        <v>6.32</v>
      </c>
      <c r="S255" s="192">
        <v>0</v>
      </c>
      <c r="T255" s="192">
        <v>6.32</v>
      </c>
      <c r="U255" s="192">
        <v>0</v>
      </c>
      <c r="V255" s="192">
        <v>6.32</v>
      </c>
      <c r="W255" s="192">
        <v>0</v>
      </c>
      <c r="X255" s="192">
        <v>0</v>
      </c>
      <c r="Y255" s="192">
        <v>0</v>
      </c>
      <c r="Z255" s="189" t="s">
        <v>1431</v>
      </c>
      <c r="AA255" s="192">
        <v>2025</v>
      </c>
      <c r="AB255" s="189" t="s">
        <v>1432</v>
      </c>
      <c r="AC255" s="189" t="s">
        <v>1433</v>
      </c>
      <c r="AD255" s="189" t="s">
        <v>1433</v>
      </c>
      <c r="AE255" s="189" t="s">
        <v>1434</v>
      </c>
      <c r="AF255" s="189" t="s">
        <v>1427</v>
      </c>
      <c r="AG255" s="189" t="s">
        <v>1103</v>
      </c>
      <c r="AH255" s="189" t="s">
        <v>1103</v>
      </c>
      <c r="AI255" s="189" t="s">
        <v>1427</v>
      </c>
      <c r="AJ255" s="192">
        <v>20250228</v>
      </c>
      <c r="AK255" s="192">
        <v>20250301</v>
      </c>
      <c r="AL255" s="192">
        <v>20251231</v>
      </c>
      <c r="AM255" s="192">
        <v>20250301</v>
      </c>
      <c r="AN255" s="189" t="s">
        <v>1427</v>
      </c>
      <c r="AO255" s="189" t="s">
        <v>1432</v>
      </c>
      <c r="AP255" s="189" t="s">
        <v>1433</v>
      </c>
      <c r="AQ255" s="189" t="s">
        <v>1427</v>
      </c>
      <c r="AR255" s="189" t="s">
        <v>1427</v>
      </c>
      <c r="AS255" s="189" t="s">
        <v>1427</v>
      </c>
      <c r="AT255" s="189" t="s">
        <v>1427</v>
      </c>
      <c r="AU255" s="189" t="s">
        <v>1427</v>
      </c>
      <c r="AV255" s="189" t="s">
        <v>1427</v>
      </c>
      <c r="AW255" s="189" t="s">
        <v>1427</v>
      </c>
      <c r="AX255" s="189" t="s">
        <v>1427</v>
      </c>
      <c r="AY255" s="189" t="s">
        <v>1427</v>
      </c>
      <c r="AZ255" s="189" t="s">
        <v>1427</v>
      </c>
      <c r="BA255" s="192">
        <v>0</v>
      </c>
      <c r="BB255" s="192">
        <v>0</v>
      </c>
      <c r="BC255" s="192">
        <v>0</v>
      </c>
      <c r="BD255" s="192">
        <v>0</v>
      </c>
      <c r="BE255" s="192">
        <v>0</v>
      </c>
      <c r="BF255" s="192">
        <v>6.32</v>
      </c>
      <c r="BG255" s="189" t="s">
        <v>1427</v>
      </c>
      <c r="BH255" s="189" t="s">
        <v>1427</v>
      </c>
      <c r="BI255" s="192">
        <v>897</v>
      </c>
      <c r="BJ255" s="189" t="s">
        <v>1490</v>
      </c>
      <c r="BK255" s="189" t="s">
        <v>2047</v>
      </c>
    </row>
    <row r="256" s="185" customFormat="1" ht="15" spans="1:63">
      <c r="A256" s="189">
        <v>252</v>
      </c>
      <c r="B256" s="189" t="s">
        <v>1425</v>
      </c>
      <c r="C256" s="189" t="s">
        <v>1426</v>
      </c>
      <c r="D256" s="189" t="s">
        <v>80</v>
      </c>
      <c r="E256" s="189" t="s">
        <v>1427</v>
      </c>
      <c r="F256" s="189" t="s">
        <v>135</v>
      </c>
      <c r="G256" s="189" t="s">
        <v>1795</v>
      </c>
      <c r="H256" s="189" t="s">
        <v>1932</v>
      </c>
      <c r="I256" s="189" t="s">
        <v>2048</v>
      </c>
      <c r="J256" s="189" t="s">
        <v>1277</v>
      </c>
      <c r="K256" s="189"/>
      <c r="L256" s="189"/>
      <c r="M256" s="189"/>
      <c r="N256" s="189"/>
      <c r="O256" s="189" t="s">
        <v>670</v>
      </c>
      <c r="P256" s="192">
        <v>5.84</v>
      </c>
      <c r="Q256" s="192">
        <v>5.84</v>
      </c>
      <c r="R256" s="192">
        <v>5.84</v>
      </c>
      <c r="S256" s="192">
        <v>0</v>
      </c>
      <c r="T256" s="192">
        <v>5.84</v>
      </c>
      <c r="U256" s="192">
        <v>0</v>
      </c>
      <c r="V256" s="192">
        <v>5.84</v>
      </c>
      <c r="W256" s="192">
        <v>0</v>
      </c>
      <c r="X256" s="192">
        <v>0</v>
      </c>
      <c r="Y256" s="192">
        <v>0</v>
      </c>
      <c r="Z256" s="189" t="s">
        <v>1431</v>
      </c>
      <c r="AA256" s="192">
        <v>2025</v>
      </c>
      <c r="AB256" s="189" t="s">
        <v>1432</v>
      </c>
      <c r="AC256" s="189" t="s">
        <v>1433</v>
      </c>
      <c r="AD256" s="189" t="s">
        <v>1433</v>
      </c>
      <c r="AE256" s="189" t="s">
        <v>1434</v>
      </c>
      <c r="AF256" s="189" t="s">
        <v>1427</v>
      </c>
      <c r="AG256" s="189" t="s">
        <v>1103</v>
      </c>
      <c r="AH256" s="189" t="s">
        <v>1103</v>
      </c>
      <c r="AI256" s="189" t="s">
        <v>1427</v>
      </c>
      <c r="AJ256" s="192">
        <v>20250228</v>
      </c>
      <c r="AK256" s="192">
        <v>20250301</v>
      </c>
      <c r="AL256" s="192">
        <v>20251231</v>
      </c>
      <c r="AM256" s="192">
        <v>20250301</v>
      </c>
      <c r="AN256" s="189" t="s">
        <v>1427</v>
      </c>
      <c r="AO256" s="189" t="s">
        <v>1432</v>
      </c>
      <c r="AP256" s="189" t="s">
        <v>1433</v>
      </c>
      <c r="AQ256" s="189" t="s">
        <v>1427</v>
      </c>
      <c r="AR256" s="189" t="s">
        <v>1427</v>
      </c>
      <c r="AS256" s="189" t="s">
        <v>1427</v>
      </c>
      <c r="AT256" s="189" t="s">
        <v>1427</v>
      </c>
      <c r="AU256" s="189" t="s">
        <v>1427</v>
      </c>
      <c r="AV256" s="189" t="s">
        <v>1427</v>
      </c>
      <c r="AW256" s="189" t="s">
        <v>1427</v>
      </c>
      <c r="AX256" s="189" t="s">
        <v>1427</v>
      </c>
      <c r="AY256" s="189" t="s">
        <v>1427</v>
      </c>
      <c r="AZ256" s="189" t="s">
        <v>1427</v>
      </c>
      <c r="BA256" s="192">
        <v>0</v>
      </c>
      <c r="BB256" s="192">
        <v>0</v>
      </c>
      <c r="BC256" s="192">
        <v>0</v>
      </c>
      <c r="BD256" s="192">
        <v>0</v>
      </c>
      <c r="BE256" s="192">
        <v>0</v>
      </c>
      <c r="BF256" s="192">
        <v>5.84</v>
      </c>
      <c r="BG256" s="189" t="s">
        <v>1427</v>
      </c>
      <c r="BH256" s="189" t="s">
        <v>1427</v>
      </c>
      <c r="BI256" s="192">
        <v>425</v>
      </c>
      <c r="BJ256" s="189" t="s">
        <v>1490</v>
      </c>
      <c r="BK256" s="189" t="s">
        <v>2049</v>
      </c>
    </row>
    <row r="257" s="185" customFormat="1" ht="15" spans="1:63">
      <c r="A257" s="189">
        <v>253</v>
      </c>
      <c r="B257" s="189" t="s">
        <v>1425</v>
      </c>
      <c r="C257" s="189" t="s">
        <v>1426</v>
      </c>
      <c r="D257" s="189" t="s">
        <v>80</v>
      </c>
      <c r="E257" s="189" t="s">
        <v>1427</v>
      </c>
      <c r="F257" s="189" t="s">
        <v>135</v>
      </c>
      <c r="G257" s="189" t="s">
        <v>1795</v>
      </c>
      <c r="H257" s="189" t="s">
        <v>1932</v>
      </c>
      <c r="I257" s="189" t="s">
        <v>2050</v>
      </c>
      <c r="J257" s="189" t="s">
        <v>1147</v>
      </c>
      <c r="K257" s="189"/>
      <c r="L257" s="189"/>
      <c r="M257" s="189"/>
      <c r="N257" s="189"/>
      <c r="O257" s="189" t="s">
        <v>500</v>
      </c>
      <c r="P257" s="192">
        <v>12.29</v>
      </c>
      <c r="Q257" s="192">
        <v>12.29</v>
      </c>
      <c r="R257" s="192">
        <v>12.29</v>
      </c>
      <c r="S257" s="192">
        <v>0</v>
      </c>
      <c r="T257" s="192">
        <v>12.29</v>
      </c>
      <c r="U257" s="192">
        <v>12.29</v>
      </c>
      <c r="V257" s="192">
        <v>0</v>
      </c>
      <c r="W257" s="192">
        <v>0</v>
      </c>
      <c r="X257" s="192">
        <v>0</v>
      </c>
      <c r="Y257" s="192">
        <v>0</v>
      </c>
      <c r="Z257" s="189" t="s">
        <v>1471</v>
      </c>
      <c r="AA257" s="192">
        <v>2025</v>
      </c>
      <c r="AB257" s="189" t="s">
        <v>1432</v>
      </c>
      <c r="AC257" s="189" t="s">
        <v>1433</v>
      </c>
      <c r="AD257" s="189" t="s">
        <v>1433</v>
      </c>
      <c r="AE257" s="189" t="s">
        <v>1434</v>
      </c>
      <c r="AF257" s="189" t="s">
        <v>1427</v>
      </c>
      <c r="AG257" s="189" t="s">
        <v>1103</v>
      </c>
      <c r="AH257" s="189" t="s">
        <v>1103</v>
      </c>
      <c r="AI257" s="189" t="s">
        <v>1427</v>
      </c>
      <c r="AJ257" s="192">
        <v>20250228</v>
      </c>
      <c r="AK257" s="192">
        <v>20250415</v>
      </c>
      <c r="AL257" s="192">
        <v>20251231</v>
      </c>
      <c r="AM257" s="189" t="s">
        <v>1427</v>
      </c>
      <c r="AN257" s="189" t="s">
        <v>1427</v>
      </c>
      <c r="AO257" s="189" t="s">
        <v>1427</v>
      </c>
      <c r="AP257" s="189" t="s">
        <v>1427</v>
      </c>
      <c r="AQ257" s="189" t="s">
        <v>1427</v>
      </c>
      <c r="AR257" s="189" t="s">
        <v>1427</v>
      </c>
      <c r="AS257" s="189" t="s">
        <v>1427</v>
      </c>
      <c r="AT257" s="189" t="s">
        <v>1427</v>
      </c>
      <c r="AU257" s="189" t="s">
        <v>1427</v>
      </c>
      <c r="AV257" s="189" t="s">
        <v>1427</v>
      </c>
      <c r="AW257" s="189" t="s">
        <v>1427</v>
      </c>
      <c r="AX257" s="189" t="s">
        <v>1427</v>
      </c>
      <c r="AY257" s="189" t="s">
        <v>1427</v>
      </c>
      <c r="AZ257" s="189" t="s">
        <v>1427</v>
      </c>
      <c r="BA257" s="192">
        <v>0</v>
      </c>
      <c r="BB257" s="192">
        <v>0</v>
      </c>
      <c r="BC257" s="192">
        <v>0</v>
      </c>
      <c r="BD257" s="192">
        <v>0</v>
      </c>
      <c r="BE257" s="192">
        <v>0</v>
      </c>
      <c r="BF257" s="192">
        <v>12.29</v>
      </c>
      <c r="BG257" s="189" t="s">
        <v>1427</v>
      </c>
      <c r="BH257" s="189" t="s">
        <v>1427</v>
      </c>
      <c r="BI257" s="192">
        <v>54</v>
      </c>
      <c r="BJ257" s="189" t="s">
        <v>1490</v>
      </c>
      <c r="BK257" s="189" t="s">
        <v>2051</v>
      </c>
    </row>
    <row r="258" s="185" customFormat="1" ht="15" spans="1:63">
      <c r="A258" s="189">
        <v>254</v>
      </c>
      <c r="B258" s="189" t="s">
        <v>1425</v>
      </c>
      <c r="C258" s="189" t="s">
        <v>1426</v>
      </c>
      <c r="D258" s="189" t="s">
        <v>80</v>
      </c>
      <c r="E258" s="189" t="s">
        <v>1427</v>
      </c>
      <c r="F258" s="189" t="s">
        <v>135</v>
      </c>
      <c r="G258" s="189" t="s">
        <v>1795</v>
      </c>
      <c r="H258" s="189" t="s">
        <v>1932</v>
      </c>
      <c r="I258" s="189" t="s">
        <v>2052</v>
      </c>
      <c r="J258" s="189" t="s">
        <v>1282</v>
      </c>
      <c r="K258" s="189"/>
      <c r="L258" s="189"/>
      <c r="M258" s="189"/>
      <c r="N258" s="189"/>
      <c r="O258" s="189" t="s">
        <v>444</v>
      </c>
      <c r="P258" s="192">
        <v>2.1766</v>
      </c>
      <c r="Q258" s="192">
        <v>2.1766</v>
      </c>
      <c r="R258" s="192">
        <v>2.1766</v>
      </c>
      <c r="S258" s="192">
        <v>0</v>
      </c>
      <c r="T258" s="192">
        <v>2.1766</v>
      </c>
      <c r="U258" s="192">
        <v>0</v>
      </c>
      <c r="V258" s="192">
        <v>2.1766</v>
      </c>
      <c r="W258" s="192">
        <v>0</v>
      </c>
      <c r="X258" s="192">
        <v>0</v>
      </c>
      <c r="Y258" s="192">
        <v>0</v>
      </c>
      <c r="Z258" s="189" t="s">
        <v>1431</v>
      </c>
      <c r="AA258" s="192">
        <v>2025</v>
      </c>
      <c r="AB258" s="189" t="s">
        <v>1432</v>
      </c>
      <c r="AC258" s="189" t="s">
        <v>1433</v>
      </c>
      <c r="AD258" s="189" t="s">
        <v>1433</v>
      </c>
      <c r="AE258" s="189" t="s">
        <v>1434</v>
      </c>
      <c r="AF258" s="189" t="s">
        <v>1427</v>
      </c>
      <c r="AG258" s="189" t="s">
        <v>1103</v>
      </c>
      <c r="AH258" s="189" t="s">
        <v>1103</v>
      </c>
      <c r="AI258" s="189" t="s">
        <v>1427</v>
      </c>
      <c r="AJ258" s="192">
        <v>20250228</v>
      </c>
      <c r="AK258" s="192">
        <v>20250301</v>
      </c>
      <c r="AL258" s="192">
        <v>20251231</v>
      </c>
      <c r="AM258" s="192">
        <v>20250301</v>
      </c>
      <c r="AN258" s="189" t="s">
        <v>1427</v>
      </c>
      <c r="AO258" s="189" t="s">
        <v>1432</v>
      </c>
      <c r="AP258" s="189" t="s">
        <v>1433</v>
      </c>
      <c r="AQ258" s="189" t="s">
        <v>1427</v>
      </c>
      <c r="AR258" s="189" t="s">
        <v>1427</v>
      </c>
      <c r="AS258" s="189" t="s">
        <v>1427</v>
      </c>
      <c r="AT258" s="189" t="s">
        <v>1427</v>
      </c>
      <c r="AU258" s="189" t="s">
        <v>1427</v>
      </c>
      <c r="AV258" s="189" t="s">
        <v>1427</v>
      </c>
      <c r="AW258" s="189" t="s">
        <v>1427</v>
      </c>
      <c r="AX258" s="189" t="s">
        <v>1427</v>
      </c>
      <c r="AY258" s="189" t="s">
        <v>1427</v>
      </c>
      <c r="AZ258" s="189" t="s">
        <v>1427</v>
      </c>
      <c r="BA258" s="192">
        <v>0</v>
      </c>
      <c r="BB258" s="192">
        <v>0</v>
      </c>
      <c r="BC258" s="192">
        <v>0</v>
      </c>
      <c r="BD258" s="192">
        <v>0</v>
      </c>
      <c r="BE258" s="192">
        <v>0</v>
      </c>
      <c r="BF258" s="192">
        <v>2.1766</v>
      </c>
      <c r="BG258" s="189" t="s">
        <v>1427</v>
      </c>
      <c r="BH258" s="189" t="s">
        <v>1427</v>
      </c>
      <c r="BI258" s="192">
        <v>376</v>
      </c>
      <c r="BJ258" s="189" t="s">
        <v>1490</v>
      </c>
      <c r="BK258" s="189" t="s">
        <v>2053</v>
      </c>
    </row>
    <row r="259" s="185" customFormat="1" ht="15" spans="1:63">
      <c r="A259" s="189">
        <v>255</v>
      </c>
      <c r="B259" s="189" t="s">
        <v>1425</v>
      </c>
      <c r="C259" s="189" t="s">
        <v>1426</v>
      </c>
      <c r="D259" s="189" t="s">
        <v>80</v>
      </c>
      <c r="E259" s="189" t="s">
        <v>1427</v>
      </c>
      <c r="F259" s="189" t="s">
        <v>135</v>
      </c>
      <c r="G259" s="189" t="s">
        <v>1795</v>
      </c>
      <c r="H259" s="189" t="s">
        <v>1932</v>
      </c>
      <c r="I259" s="189" t="s">
        <v>2054</v>
      </c>
      <c r="J259" s="189" t="s">
        <v>1151</v>
      </c>
      <c r="K259" s="189"/>
      <c r="L259" s="189"/>
      <c r="M259" s="189"/>
      <c r="N259" s="189"/>
      <c r="O259" s="189" t="s">
        <v>528</v>
      </c>
      <c r="P259" s="192">
        <v>61.39</v>
      </c>
      <c r="Q259" s="192">
        <v>37</v>
      </c>
      <c r="R259" s="192">
        <v>37</v>
      </c>
      <c r="S259" s="192">
        <v>0</v>
      </c>
      <c r="T259" s="192">
        <v>37</v>
      </c>
      <c r="U259" s="192">
        <v>37</v>
      </c>
      <c r="V259" s="192">
        <v>0</v>
      </c>
      <c r="W259" s="192">
        <v>0</v>
      </c>
      <c r="X259" s="192">
        <v>0</v>
      </c>
      <c r="Y259" s="192">
        <v>0</v>
      </c>
      <c r="Z259" s="189" t="s">
        <v>1471</v>
      </c>
      <c r="AA259" s="192">
        <v>2025</v>
      </c>
      <c r="AB259" s="189" t="s">
        <v>1432</v>
      </c>
      <c r="AC259" s="189" t="s">
        <v>1433</v>
      </c>
      <c r="AD259" s="189" t="s">
        <v>1433</v>
      </c>
      <c r="AE259" s="189" t="s">
        <v>1434</v>
      </c>
      <c r="AF259" s="189" t="s">
        <v>1427</v>
      </c>
      <c r="AG259" s="189" t="s">
        <v>1103</v>
      </c>
      <c r="AH259" s="189" t="s">
        <v>1103</v>
      </c>
      <c r="AI259" s="189" t="s">
        <v>1427</v>
      </c>
      <c r="AJ259" s="192">
        <v>20250228</v>
      </c>
      <c r="AK259" s="192">
        <v>20250415</v>
      </c>
      <c r="AL259" s="192">
        <v>20251231</v>
      </c>
      <c r="AM259" s="189" t="s">
        <v>1427</v>
      </c>
      <c r="AN259" s="189" t="s">
        <v>1427</v>
      </c>
      <c r="AO259" s="189" t="s">
        <v>1427</v>
      </c>
      <c r="AP259" s="189" t="s">
        <v>1427</v>
      </c>
      <c r="AQ259" s="189" t="s">
        <v>1427</v>
      </c>
      <c r="AR259" s="189" t="s">
        <v>1427</v>
      </c>
      <c r="AS259" s="189" t="s">
        <v>1427</v>
      </c>
      <c r="AT259" s="189" t="s">
        <v>1427</v>
      </c>
      <c r="AU259" s="189" t="s">
        <v>1427</v>
      </c>
      <c r="AV259" s="189" t="s">
        <v>1427</v>
      </c>
      <c r="AW259" s="189" t="s">
        <v>1427</v>
      </c>
      <c r="AX259" s="189" t="s">
        <v>1427</v>
      </c>
      <c r="AY259" s="189" t="s">
        <v>1427</v>
      </c>
      <c r="AZ259" s="189" t="s">
        <v>1427</v>
      </c>
      <c r="BA259" s="192">
        <v>0</v>
      </c>
      <c r="BB259" s="192">
        <v>0</v>
      </c>
      <c r="BC259" s="192">
        <v>0</v>
      </c>
      <c r="BD259" s="192">
        <v>0</v>
      </c>
      <c r="BE259" s="192">
        <v>0</v>
      </c>
      <c r="BF259" s="192">
        <v>37</v>
      </c>
      <c r="BG259" s="189" t="s">
        <v>1427</v>
      </c>
      <c r="BH259" s="189" t="s">
        <v>1427</v>
      </c>
      <c r="BI259" s="192">
        <v>386</v>
      </c>
      <c r="BJ259" s="189" t="s">
        <v>1490</v>
      </c>
      <c r="BK259" s="189" t="s">
        <v>2055</v>
      </c>
    </row>
    <row r="260" s="185" customFormat="1" ht="15" spans="1:63">
      <c r="A260" s="189">
        <v>256</v>
      </c>
      <c r="B260" s="189" t="s">
        <v>1425</v>
      </c>
      <c r="C260" s="189" t="s">
        <v>1426</v>
      </c>
      <c r="D260" s="189" t="s">
        <v>80</v>
      </c>
      <c r="E260" s="189" t="s">
        <v>1427</v>
      </c>
      <c r="F260" s="189" t="s">
        <v>135</v>
      </c>
      <c r="G260" s="189" t="s">
        <v>1795</v>
      </c>
      <c r="H260" s="189" t="s">
        <v>1932</v>
      </c>
      <c r="I260" s="189" t="s">
        <v>2056</v>
      </c>
      <c r="J260" s="189" t="s">
        <v>1287</v>
      </c>
      <c r="K260" s="189"/>
      <c r="L260" s="189"/>
      <c r="M260" s="189"/>
      <c r="N260" s="189"/>
      <c r="O260" s="189" t="s">
        <v>522</v>
      </c>
      <c r="P260" s="192">
        <v>12.92</v>
      </c>
      <c r="Q260" s="192">
        <v>12.92</v>
      </c>
      <c r="R260" s="192">
        <v>12.92</v>
      </c>
      <c r="S260" s="192">
        <v>0</v>
      </c>
      <c r="T260" s="192">
        <v>12.92</v>
      </c>
      <c r="U260" s="192">
        <v>0</v>
      </c>
      <c r="V260" s="192">
        <v>12.92</v>
      </c>
      <c r="W260" s="192">
        <v>0</v>
      </c>
      <c r="X260" s="192">
        <v>0</v>
      </c>
      <c r="Y260" s="192">
        <v>0</v>
      </c>
      <c r="Z260" s="189" t="s">
        <v>1431</v>
      </c>
      <c r="AA260" s="192">
        <v>2025</v>
      </c>
      <c r="AB260" s="189" t="s">
        <v>1432</v>
      </c>
      <c r="AC260" s="189" t="s">
        <v>1433</v>
      </c>
      <c r="AD260" s="189" t="s">
        <v>1433</v>
      </c>
      <c r="AE260" s="189" t="s">
        <v>1434</v>
      </c>
      <c r="AF260" s="189" t="s">
        <v>1427</v>
      </c>
      <c r="AG260" s="189" t="s">
        <v>1103</v>
      </c>
      <c r="AH260" s="189" t="s">
        <v>1103</v>
      </c>
      <c r="AI260" s="189" t="s">
        <v>1427</v>
      </c>
      <c r="AJ260" s="192">
        <v>20250228</v>
      </c>
      <c r="AK260" s="192">
        <v>20250301</v>
      </c>
      <c r="AL260" s="192">
        <v>20251231</v>
      </c>
      <c r="AM260" s="192">
        <v>20250301</v>
      </c>
      <c r="AN260" s="189" t="s">
        <v>1427</v>
      </c>
      <c r="AO260" s="189" t="s">
        <v>1432</v>
      </c>
      <c r="AP260" s="189" t="s">
        <v>1433</v>
      </c>
      <c r="AQ260" s="189" t="s">
        <v>1427</v>
      </c>
      <c r="AR260" s="189" t="s">
        <v>1427</v>
      </c>
      <c r="AS260" s="189" t="s">
        <v>1427</v>
      </c>
      <c r="AT260" s="189" t="s">
        <v>1427</v>
      </c>
      <c r="AU260" s="189" t="s">
        <v>1427</v>
      </c>
      <c r="AV260" s="189" t="s">
        <v>1427</v>
      </c>
      <c r="AW260" s="189" t="s">
        <v>1427</v>
      </c>
      <c r="AX260" s="189" t="s">
        <v>1427</v>
      </c>
      <c r="AY260" s="189" t="s">
        <v>1427</v>
      </c>
      <c r="AZ260" s="189" t="s">
        <v>1427</v>
      </c>
      <c r="BA260" s="192">
        <v>0</v>
      </c>
      <c r="BB260" s="192">
        <v>0</v>
      </c>
      <c r="BC260" s="192">
        <v>0</v>
      </c>
      <c r="BD260" s="192">
        <v>0</v>
      </c>
      <c r="BE260" s="192">
        <v>0</v>
      </c>
      <c r="BF260" s="192">
        <v>12.92</v>
      </c>
      <c r="BG260" s="189" t="s">
        <v>1427</v>
      </c>
      <c r="BH260" s="189" t="s">
        <v>1427</v>
      </c>
      <c r="BI260" s="192">
        <v>313</v>
      </c>
      <c r="BJ260" s="189" t="s">
        <v>1490</v>
      </c>
      <c r="BK260" s="189" t="s">
        <v>2057</v>
      </c>
    </row>
    <row r="261" s="185" customFormat="1" ht="15" spans="1:63">
      <c r="A261" s="189">
        <v>257</v>
      </c>
      <c r="B261" s="189" t="s">
        <v>1425</v>
      </c>
      <c r="C261" s="189" t="s">
        <v>1426</v>
      </c>
      <c r="D261" s="189" t="s">
        <v>80</v>
      </c>
      <c r="E261" s="189" t="s">
        <v>1427</v>
      </c>
      <c r="F261" s="189" t="s">
        <v>135</v>
      </c>
      <c r="G261" s="189" t="s">
        <v>1795</v>
      </c>
      <c r="H261" s="189" t="s">
        <v>1932</v>
      </c>
      <c r="I261" s="189" t="s">
        <v>2058</v>
      </c>
      <c r="J261" s="189" t="s">
        <v>1291</v>
      </c>
      <c r="K261" s="189"/>
      <c r="L261" s="189"/>
      <c r="M261" s="189"/>
      <c r="N261" s="189"/>
      <c r="O261" s="189" t="s">
        <v>522</v>
      </c>
      <c r="P261" s="192">
        <v>3.73</v>
      </c>
      <c r="Q261" s="192">
        <v>3.73</v>
      </c>
      <c r="R261" s="192">
        <v>3.73</v>
      </c>
      <c r="S261" s="192">
        <v>0</v>
      </c>
      <c r="T261" s="192">
        <v>3.73</v>
      </c>
      <c r="U261" s="192">
        <v>0</v>
      </c>
      <c r="V261" s="192">
        <v>3.73</v>
      </c>
      <c r="W261" s="192">
        <v>0</v>
      </c>
      <c r="X261" s="192">
        <v>0</v>
      </c>
      <c r="Y261" s="192">
        <v>0</v>
      </c>
      <c r="Z261" s="189" t="s">
        <v>1431</v>
      </c>
      <c r="AA261" s="192">
        <v>2025</v>
      </c>
      <c r="AB261" s="189" t="s">
        <v>1432</v>
      </c>
      <c r="AC261" s="189" t="s">
        <v>1433</v>
      </c>
      <c r="AD261" s="189" t="s">
        <v>1433</v>
      </c>
      <c r="AE261" s="189" t="s">
        <v>1434</v>
      </c>
      <c r="AF261" s="189" t="s">
        <v>1427</v>
      </c>
      <c r="AG261" s="189" t="s">
        <v>1103</v>
      </c>
      <c r="AH261" s="189" t="s">
        <v>1103</v>
      </c>
      <c r="AI261" s="189" t="s">
        <v>1427</v>
      </c>
      <c r="AJ261" s="192">
        <v>20250228</v>
      </c>
      <c r="AK261" s="192">
        <v>20250301</v>
      </c>
      <c r="AL261" s="192">
        <v>20251231</v>
      </c>
      <c r="AM261" s="192">
        <v>20250301</v>
      </c>
      <c r="AN261" s="189" t="s">
        <v>1427</v>
      </c>
      <c r="AO261" s="189" t="s">
        <v>1432</v>
      </c>
      <c r="AP261" s="189" t="s">
        <v>1433</v>
      </c>
      <c r="AQ261" s="189" t="s">
        <v>1427</v>
      </c>
      <c r="AR261" s="189" t="s">
        <v>1427</v>
      </c>
      <c r="AS261" s="189" t="s">
        <v>1427</v>
      </c>
      <c r="AT261" s="189" t="s">
        <v>1427</v>
      </c>
      <c r="AU261" s="189" t="s">
        <v>1427</v>
      </c>
      <c r="AV261" s="189" t="s">
        <v>1427</v>
      </c>
      <c r="AW261" s="189" t="s">
        <v>1427</v>
      </c>
      <c r="AX261" s="189" t="s">
        <v>1427</v>
      </c>
      <c r="AY261" s="189" t="s">
        <v>1427</v>
      </c>
      <c r="AZ261" s="189" t="s">
        <v>1427</v>
      </c>
      <c r="BA261" s="192">
        <v>0</v>
      </c>
      <c r="BB261" s="192">
        <v>0</v>
      </c>
      <c r="BC261" s="192">
        <v>0</v>
      </c>
      <c r="BD261" s="192">
        <v>0</v>
      </c>
      <c r="BE261" s="192">
        <v>0</v>
      </c>
      <c r="BF261" s="192">
        <v>3.73</v>
      </c>
      <c r="BG261" s="189" t="s">
        <v>1427</v>
      </c>
      <c r="BH261" s="189" t="s">
        <v>1427</v>
      </c>
      <c r="BI261" s="192">
        <v>182</v>
      </c>
      <c r="BJ261" s="189" t="s">
        <v>1490</v>
      </c>
      <c r="BK261" s="189" t="s">
        <v>2059</v>
      </c>
    </row>
    <row r="262" s="185" customFormat="1" ht="15" spans="1:63">
      <c r="A262" s="189">
        <v>258</v>
      </c>
      <c r="B262" s="189" t="s">
        <v>1425</v>
      </c>
      <c r="C262" s="189" t="s">
        <v>1426</v>
      </c>
      <c r="D262" s="189" t="s">
        <v>80</v>
      </c>
      <c r="E262" s="189" t="s">
        <v>1427</v>
      </c>
      <c r="F262" s="189" t="s">
        <v>135</v>
      </c>
      <c r="G262" s="189" t="s">
        <v>1795</v>
      </c>
      <c r="H262" s="189" t="s">
        <v>1932</v>
      </c>
      <c r="I262" s="189" t="s">
        <v>2060</v>
      </c>
      <c r="J262" s="189" t="s">
        <v>1296</v>
      </c>
      <c r="K262" s="189"/>
      <c r="L262" s="189"/>
      <c r="M262" s="189"/>
      <c r="N262" s="189"/>
      <c r="O262" s="189" t="s">
        <v>742</v>
      </c>
      <c r="P262" s="192">
        <v>9.79</v>
      </c>
      <c r="Q262" s="192">
        <v>9.79</v>
      </c>
      <c r="R262" s="192">
        <v>9.79</v>
      </c>
      <c r="S262" s="192">
        <v>0</v>
      </c>
      <c r="T262" s="192">
        <v>9.79</v>
      </c>
      <c r="U262" s="192">
        <v>0</v>
      </c>
      <c r="V262" s="192">
        <v>9.79</v>
      </c>
      <c r="W262" s="192">
        <v>0</v>
      </c>
      <c r="X262" s="192">
        <v>0</v>
      </c>
      <c r="Y262" s="192">
        <v>0</v>
      </c>
      <c r="Z262" s="189" t="s">
        <v>1431</v>
      </c>
      <c r="AA262" s="192">
        <v>2025</v>
      </c>
      <c r="AB262" s="189" t="s">
        <v>1432</v>
      </c>
      <c r="AC262" s="189" t="s">
        <v>1433</v>
      </c>
      <c r="AD262" s="189" t="s">
        <v>1433</v>
      </c>
      <c r="AE262" s="189" t="s">
        <v>1434</v>
      </c>
      <c r="AF262" s="189" t="s">
        <v>1427</v>
      </c>
      <c r="AG262" s="189" t="s">
        <v>1103</v>
      </c>
      <c r="AH262" s="189" t="s">
        <v>1103</v>
      </c>
      <c r="AI262" s="189" t="s">
        <v>1427</v>
      </c>
      <c r="AJ262" s="192">
        <v>20250228</v>
      </c>
      <c r="AK262" s="192">
        <v>20250301</v>
      </c>
      <c r="AL262" s="192">
        <v>20251231</v>
      </c>
      <c r="AM262" s="192">
        <v>20250301</v>
      </c>
      <c r="AN262" s="189" t="s">
        <v>1427</v>
      </c>
      <c r="AO262" s="189" t="s">
        <v>1432</v>
      </c>
      <c r="AP262" s="189" t="s">
        <v>1433</v>
      </c>
      <c r="AQ262" s="189" t="s">
        <v>1427</v>
      </c>
      <c r="AR262" s="189" t="s">
        <v>1427</v>
      </c>
      <c r="AS262" s="189" t="s">
        <v>1427</v>
      </c>
      <c r="AT262" s="189" t="s">
        <v>1427</v>
      </c>
      <c r="AU262" s="189" t="s">
        <v>1427</v>
      </c>
      <c r="AV262" s="189" t="s">
        <v>1427</v>
      </c>
      <c r="AW262" s="189" t="s">
        <v>1427</v>
      </c>
      <c r="AX262" s="189" t="s">
        <v>1427</v>
      </c>
      <c r="AY262" s="189" t="s">
        <v>1427</v>
      </c>
      <c r="AZ262" s="189" t="s">
        <v>1427</v>
      </c>
      <c r="BA262" s="192">
        <v>0</v>
      </c>
      <c r="BB262" s="192">
        <v>0</v>
      </c>
      <c r="BC262" s="192">
        <v>0</v>
      </c>
      <c r="BD262" s="192">
        <v>0</v>
      </c>
      <c r="BE262" s="192">
        <v>0</v>
      </c>
      <c r="BF262" s="192">
        <v>9.79</v>
      </c>
      <c r="BG262" s="189" t="s">
        <v>1427</v>
      </c>
      <c r="BH262" s="189" t="s">
        <v>1427</v>
      </c>
      <c r="BI262" s="192">
        <v>286</v>
      </c>
      <c r="BJ262" s="189" t="s">
        <v>1490</v>
      </c>
      <c r="BK262" s="189" t="s">
        <v>2061</v>
      </c>
    </row>
    <row r="263" s="185" customFormat="1" ht="15" spans="1:63">
      <c r="A263" s="189">
        <v>259</v>
      </c>
      <c r="B263" s="189" t="s">
        <v>1425</v>
      </c>
      <c r="C263" s="189" t="s">
        <v>1426</v>
      </c>
      <c r="D263" s="189" t="s">
        <v>80</v>
      </c>
      <c r="E263" s="189" t="s">
        <v>1427</v>
      </c>
      <c r="F263" s="189" t="s">
        <v>135</v>
      </c>
      <c r="G263" s="189" t="s">
        <v>1795</v>
      </c>
      <c r="H263" s="189" t="s">
        <v>1932</v>
      </c>
      <c r="I263" s="189" t="s">
        <v>2062</v>
      </c>
      <c r="J263" s="189" t="s">
        <v>1333</v>
      </c>
      <c r="K263" s="189"/>
      <c r="L263" s="189"/>
      <c r="M263" s="189"/>
      <c r="N263" s="189"/>
      <c r="O263" s="189" t="s">
        <v>756</v>
      </c>
      <c r="P263" s="192">
        <v>2.189</v>
      </c>
      <c r="Q263" s="192">
        <v>2.189</v>
      </c>
      <c r="R263" s="192">
        <v>2.189</v>
      </c>
      <c r="S263" s="192">
        <v>0</v>
      </c>
      <c r="T263" s="192">
        <v>2.189</v>
      </c>
      <c r="U263" s="192">
        <v>0</v>
      </c>
      <c r="V263" s="192">
        <v>2.189</v>
      </c>
      <c r="W263" s="192">
        <v>0</v>
      </c>
      <c r="X263" s="192">
        <v>0</v>
      </c>
      <c r="Y263" s="192">
        <v>0</v>
      </c>
      <c r="Z263" s="189" t="s">
        <v>1431</v>
      </c>
      <c r="AA263" s="192">
        <v>2025</v>
      </c>
      <c r="AB263" s="189" t="s">
        <v>1432</v>
      </c>
      <c r="AC263" s="189" t="s">
        <v>1433</v>
      </c>
      <c r="AD263" s="189" t="s">
        <v>1433</v>
      </c>
      <c r="AE263" s="189" t="s">
        <v>1434</v>
      </c>
      <c r="AF263" s="189" t="s">
        <v>1427</v>
      </c>
      <c r="AG263" s="189" t="s">
        <v>1103</v>
      </c>
      <c r="AH263" s="189" t="s">
        <v>1103</v>
      </c>
      <c r="AI263" s="189" t="s">
        <v>1427</v>
      </c>
      <c r="AJ263" s="192">
        <v>20250228</v>
      </c>
      <c r="AK263" s="192">
        <v>20250301</v>
      </c>
      <c r="AL263" s="192">
        <v>20251231</v>
      </c>
      <c r="AM263" s="192">
        <v>20250301</v>
      </c>
      <c r="AN263" s="189" t="s">
        <v>1427</v>
      </c>
      <c r="AO263" s="189" t="s">
        <v>1432</v>
      </c>
      <c r="AP263" s="189" t="s">
        <v>1433</v>
      </c>
      <c r="AQ263" s="189" t="s">
        <v>1427</v>
      </c>
      <c r="AR263" s="189" t="s">
        <v>1427</v>
      </c>
      <c r="AS263" s="189" t="s">
        <v>1427</v>
      </c>
      <c r="AT263" s="189" t="s">
        <v>1427</v>
      </c>
      <c r="AU263" s="189" t="s">
        <v>1427</v>
      </c>
      <c r="AV263" s="189" t="s">
        <v>1427</v>
      </c>
      <c r="AW263" s="189" t="s">
        <v>1427</v>
      </c>
      <c r="AX263" s="189" t="s">
        <v>1427</v>
      </c>
      <c r="AY263" s="189" t="s">
        <v>1427</v>
      </c>
      <c r="AZ263" s="189" t="s">
        <v>1427</v>
      </c>
      <c r="BA263" s="192">
        <v>0</v>
      </c>
      <c r="BB263" s="192">
        <v>0</v>
      </c>
      <c r="BC263" s="192">
        <v>0</v>
      </c>
      <c r="BD263" s="192">
        <v>0</v>
      </c>
      <c r="BE263" s="192">
        <v>0</v>
      </c>
      <c r="BF263" s="192">
        <v>2.189</v>
      </c>
      <c r="BG263" s="189" t="s">
        <v>1427</v>
      </c>
      <c r="BH263" s="189" t="s">
        <v>1427</v>
      </c>
      <c r="BI263" s="192">
        <v>147</v>
      </c>
      <c r="BJ263" s="189" t="s">
        <v>1490</v>
      </c>
      <c r="BK263" s="189" t="s">
        <v>2063</v>
      </c>
    </row>
    <row r="264" s="185" customFormat="1" ht="15" spans="1:63">
      <c r="A264" s="189">
        <v>260</v>
      </c>
      <c r="B264" s="189" t="s">
        <v>1425</v>
      </c>
      <c r="C264" s="189" t="s">
        <v>1426</v>
      </c>
      <c r="D264" s="189" t="s">
        <v>80</v>
      </c>
      <c r="E264" s="189" t="s">
        <v>1427</v>
      </c>
      <c r="F264" s="189" t="s">
        <v>135</v>
      </c>
      <c r="G264" s="189" t="s">
        <v>1795</v>
      </c>
      <c r="H264" s="189" t="s">
        <v>1932</v>
      </c>
      <c r="I264" s="189" t="s">
        <v>2064</v>
      </c>
      <c r="J264" s="189" t="s">
        <v>1131</v>
      </c>
      <c r="K264" s="189"/>
      <c r="L264" s="189"/>
      <c r="M264" s="189"/>
      <c r="N264" s="189"/>
      <c r="O264" s="189" t="s">
        <v>325</v>
      </c>
      <c r="P264" s="192">
        <v>47.62</v>
      </c>
      <c r="Q264" s="192">
        <v>28.57</v>
      </c>
      <c r="R264" s="192">
        <v>28.57</v>
      </c>
      <c r="S264" s="192">
        <v>0</v>
      </c>
      <c r="T264" s="192">
        <v>28.57</v>
      </c>
      <c r="U264" s="192">
        <v>28.57</v>
      </c>
      <c r="V264" s="192">
        <v>0</v>
      </c>
      <c r="W264" s="192">
        <v>0</v>
      </c>
      <c r="X264" s="192">
        <v>0</v>
      </c>
      <c r="Y264" s="192">
        <v>0</v>
      </c>
      <c r="Z264" s="189" t="s">
        <v>1431</v>
      </c>
      <c r="AA264" s="192">
        <v>2025</v>
      </c>
      <c r="AB264" s="189" t="s">
        <v>1432</v>
      </c>
      <c r="AC264" s="189" t="s">
        <v>1432</v>
      </c>
      <c r="AD264" s="189" t="s">
        <v>1433</v>
      </c>
      <c r="AE264" s="189" t="s">
        <v>1434</v>
      </c>
      <c r="AF264" s="189" t="s">
        <v>1427</v>
      </c>
      <c r="AG264" s="189" t="s">
        <v>1103</v>
      </c>
      <c r="AH264" s="189" t="s">
        <v>1103</v>
      </c>
      <c r="AI264" s="189" t="s">
        <v>1427</v>
      </c>
      <c r="AJ264" s="192">
        <v>20250228</v>
      </c>
      <c r="AK264" s="192">
        <v>20250403</v>
      </c>
      <c r="AL264" s="192">
        <v>20251231</v>
      </c>
      <c r="AM264" s="192">
        <v>20250403</v>
      </c>
      <c r="AN264" s="189" t="s">
        <v>1427</v>
      </c>
      <c r="AO264" s="189" t="s">
        <v>1432</v>
      </c>
      <c r="AP264" s="189" t="s">
        <v>1433</v>
      </c>
      <c r="AQ264" s="189" t="s">
        <v>1427</v>
      </c>
      <c r="AR264" s="189" t="s">
        <v>1427</v>
      </c>
      <c r="AS264" s="189" t="s">
        <v>1427</v>
      </c>
      <c r="AT264" s="189" t="s">
        <v>1427</v>
      </c>
      <c r="AU264" s="189" t="s">
        <v>1427</v>
      </c>
      <c r="AV264" s="189" t="s">
        <v>1427</v>
      </c>
      <c r="AW264" s="189" t="s">
        <v>1427</v>
      </c>
      <c r="AX264" s="189" t="s">
        <v>1427</v>
      </c>
      <c r="AY264" s="189" t="s">
        <v>1427</v>
      </c>
      <c r="AZ264" s="189" t="s">
        <v>1427</v>
      </c>
      <c r="BA264" s="192">
        <v>0</v>
      </c>
      <c r="BB264" s="192">
        <v>0</v>
      </c>
      <c r="BC264" s="192">
        <v>0</v>
      </c>
      <c r="BD264" s="192">
        <v>0</v>
      </c>
      <c r="BE264" s="192">
        <v>0</v>
      </c>
      <c r="BF264" s="192">
        <v>28.57</v>
      </c>
      <c r="BG264" s="189" t="s">
        <v>1427</v>
      </c>
      <c r="BH264" s="189" t="s">
        <v>1427</v>
      </c>
      <c r="BI264" s="192">
        <v>278</v>
      </c>
      <c r="BJ264" s="189" t="s">
        <v>1490</v>
      </c>
      <c r="BK264" s="189" t="s">
        <v>2065</v>
      </c>
    </row>
    <row r="265" s="185" customFormat="1" ht="15" spans="1:63">
      <c r="A265" s="189">
        <v>261</v>
      </c>
      <c r="B265" s="189" t="s">
        <v>1425</v>
      </c>
      <c r="C265" s="189" t="s">
        <v>1426</v>
      </c>
      <c r="D265" s="189" t="s">
        <v>80</v>
      </c>
      <c r="E265" s="189" t="s">
        <v>1427</v>
      </c>
      <c r="F265" s="189" t="s">
        <v>135</v>
      </c>
      <c r="G265" s="189" t="s">
        <v>1795</v>
      </c>
      <c r="H265" s="189" t="s">
        <v>1932</v>
      </c>
      <c r="I265" s="189" t="s">
        <v>2066</v>
      </c>
      <c r="J265" s="189" t="s">
        <v>1135</v>
      </c>
      <c r="K265" s="189"/>
      <c r="L265" s="189"/>
      <c r="M265" s="189"/>
      <c r="N265" s="189"/>
      <c r="O265" s="189" t="s">
        <v>351</v>
      </c>
      <c r="P265" s="192">
        <v>19.02</v>
      </c>
      <c r="Q265" s="192">
        <v>19.02</v>
      </c>
      <c r="R265" s="192">
        <v>19.02</v>
      </c>
      <c r="S265" s="192">
        <v>0</v>
      </c>
      <c r="T265" s="192">
        <v>19.02</v>
      </c>
      <c r="U265" s="192">
        <v>19.02</v>
      </c>
      <c r="V265" s="192">
        <v>0</v>
      </c>
      <c r="W265" s="192">
        <v>0</v>
      </c>
      <c r="X265" s="192">
        <v>0</v>
      </c>
      <c r="Y265" s="192">
        <v>0</v>
      </c>
      <c r="Z265" s="189" t="s">
        <v>1431</v>
      </c>
      <c r="AA265" s="192">
        <v>2025</v>
      </c>
      <c r="AB265" s="189" t="s">
        <v>1432</v>
      </c>
      <c r="AC265" s="189" t="s">
        <v>1432</v>
      </c>
      <c r="AD265" s="189" t="s">
        <v>1433</v>
      </c>
      <c r="AE265" s="189" t="s">
        <v>1434</v>
      </c>
      <c r="AF265" s="189" t="s">
        <v>1427</v>
      </c>
      <c r="AG265" s="189" t="s">
        <v>1103</v>
      </c>
      <c r="AH265" s="189" t="s">
        <v>1103</v>
      </c>
      <c r="AI265" s="189" t="s">
        <v>1427</v>
      </c>
      <c r="AJ265" s="192">
        <v>20250228</v>
      </c>
      <c r="AK265" s="192">
        <v>20250403</v>
      </c>
      <c r="AL265" s="192">
        <v>20251231</v>
      </c>
      <c r="AM265" s="192">
        <v>20250403</v>
      </c>
      <c r="AN265" s="189" t="s">
        <v>1427</v>
      </c>
      <c r="AO265" s="189" t="s">
        <v>1432</v>
      </c>
      <c r="AP265" s="189" t="s">
        <v>1433</v>
      </c>
      <c r="AQ265" s="189" t="s">
        <v>1427</v>
      </c>
      <c r="AR265" s="189" t="s">
        <v>1427</v>
      </c>
      <c r="AS265" s="189" t="s">
        <v>1427</v>
      </c>
      <c r="AT265" s="189" t="s">
        <v>1427</v>
      </c>
      <c r="AU265" s="189" t="s">
        <v>1427</v>
      </c>
      <c r="AV265" s="189" t="s">
        <v>1427</v>
      </c>
      <c r="AW265" s="189" t="s">
        <v>1427</v>
      </c>
      <c r="AX265" s="189" t="s">
        <v>1427</v>
      </c>
      <c r="AY265" s="189" t="s">
        <v>1427</v>
      </c>
      <c r="AZ265" s="189" t="s">
        <v>1427</v>
      </c>
      <c r="BA265" s="192">
        <v>0</v>
      </c>
      <c r="BB265" s="192">
        <v>0</v>
      </c>
      <c r="BC265" s="192">
        <v>0</v>
      </c>
      <c r="BD265" s="192">
        <v>0</v>
      </c>
      <c r="BE265" s="192">
        <v>0</v>
      </c>
      <c r="BF265" s="192">
        <v>19.02</v>
      </c>
      <c r="BG265" s="189" t="s">
        <v>1427</v>
      </c>
      <c r="BH265" s="189" t="s">
        <v>1427</v>
      </c>
      <c r="BI265" s="192">
        <v>189</v>
      </c>
      <c r="BJ265" s="189" t="s">
        <v>1490</v>
      </c>
      <c r="BK265" s="189" t="s">
        <v>2067</v>
      </c>
    </row>
    <row r="266" s="185" customFormat="1" ht="15" spans="1:63">
      <c r="A266" s="189">
        <v>262</v>
      </c>
      <c r="B266" s="189" t="s">
        <v>1425</v>
      </c>
      <c r="C266" s="189" t="s">
        <v>1426</v>
      </c>
      <c r="D266" s="189" t="s">
        <v>80</v>
      </c>
      <c r="E266" s="189" t="s">
        <v>1427</v>
      </c>
      <c r="F266" s="189" t="s">
        <v>135</v>
      </c>
      <c r="G266" s="189" t="s">
        <v>1795</v>
      </c>
      <c r="H266" s="189" t="s">
        <v>1932</v>
      </c>
      <c r="I266" s="189" t="s">
        <v>2068</v>
      </c>
      <c r="J266" s="189" t="s">
        <v>1247</v>
      </c>
      <c r="K266" s="189"/>
      <c r="L266" s="189"/>
      <c r="M266" s="189"/>
      <c r="N266" s="189"/>
      <c r="O266" s="189" t="s">
        <v>1246</v>
      </c>
      <c r="P266" s="192">
        <v>2.69</v>
      </c>
      <c r="Q266" s="192">
        <v>2.69</v>
      </c>
      <c r="R266" s="192">
        <v>2.69</v>
      </c>
      <c r="S266" s="192">
        <v>0</v>
      </c>
      <c r="T266" s="192">
        <v>2.69</v>
      </c>
      <c r="U266" s="192">
        <v>0</v>
      </c>
      <c r="V266" s="192">
        <v>2.69</v>
      </c>
      <c r="W266" s="192">
        <v>0</v>
      </c>
      <c r="X266" s="192">
        <v>0</v>
      </c>
      <c r="Y266" s="192">
        <v>0</v>
      </c>
      <c r="Z266" s="189" t="s">
        <v>1431</v>
      </c>
      <c r="AA266" s="192">
        <v>2025</v>
      </c>
      <c r="AB266" s="189" t="s">
        <v>1432</v>
      </c>
      <c r="AC266" s="189" t="s">
        <v>1433</v>
      </c>
      <c r="AD266" s="189" t="s">
        <v>1433</v>
      </c>
      <c r="AE266" s="189" t="s">
        <v>1434</v>
      </c>
      <c r="AF266" s="189" t="s">
        <v>1427</v>
      </c>
      <c r="AG266" s="189" t="s">
        <v>1103</v>
      </c>
      <c r="AH266" s="189" t="s">
        <v>1103</v>
      </c>
      <c r="AI266" s="189" t="s">
        <v>1427</v>
      </c>
      <c r="AJ266" s="192">
        <v>20250228</v>
      </c>
      <c r="AK266" s="192">
        <v>20250301</v>
      </c>
      <c r="AL266" s="192">
        <v>20251231</v>
      </c>
      <c r="AM266" s="192">
        <v>20250301</v>
      </c>
      <c r="AN266" s="189" t="s">
        <v>1427</v>
      </c>
      <c r="AO266" s="189" t="s">
        <v>1432</v>
      </c>
      <c r="AP266" s="189" t="s">
        <v>1433</v>
      </c>
      <c r="AQ266" s="189" t="s">
        <v>1427</v>
      </c>
      <c r="AR266" s="189" t="s">
        <v>1427</v>
      </c>
      <c r="AS266" s="189" t="s">
        <v>1427</v>
      </c>
      <c r="AT266" s="189" t="s">
        <v>1427</v>
      </c>
      <c r="AU266" s="189" t="s">
        <v>1427</v>
      </c>
      <c r="AV266" s="189" t="s">
        <v>1427</v>
      </c>
      <c r="AW266" s="189" t="s">
        <v>1427</v>
      </c>
      <c r="AX266" s="189" t="s">
        <v>1427</v>
      </c>
      <c r="AY266" s="189" t="s">
        <v>1427</v>
      </c>
      <c r="AZ266" s="189" t="s">
        <v>1427</v>
      </c>
      <c r="BA266" s="192">
        <v>0</v>
      </c>
      <c r="BB266" s="192">
        <v>0</v>
      </c>
      <c r="BC266" s="192">
        <v>0</v>
      </c>
      <c r="BD266" s="192">
        <v>0</v>
      </c>
      <c r="BE266" s="192">
        <v>0</v>
      </c>
      <c r="BF266" s="192">
        <v>2.69</v>
      </c>
      <c r="BG266" s="189" t="s">
        <v>1427</v>
      </c>
      <c r="BH266" s="189" t="s">
        <v>1427</v>
      </c>
      <c r="BI266" s="192">
        <v>549</v>
      </c>
      <c r="BJ266" s="189" t="s">
        <v>1490</v>
      </c>
      <c r="BK266" s="189" t="s">
        <v>2069</v>
      </c>
    </row>
    <row r="267" s="185" customFormat="1" ht="15" spans="1:63">
      <c r="A267" s="189">
        <v>263</v>
      </c>
      <c r="B267" s="189" t="s">
        <v>1425</v>
      </c>
      <c r="C267" s="189" t="s">
        <v>1426</v>
      </c>
      <c r="D267" s="189" t="s">
        <v>80</v>
      </c>
      <c r="E267" s="189" t="s">
        <v>1427</v>
      </c>
      <c r="F267" s="189" t="s">
        <v>135</v>
      </c>
      <c r="G267" s="189" t="s">
        <v>1795</v>
      </c>
      <c r="H267" s="189" t="s">
        <v>1932</v>
      </c>
      <c r="I267" s="189" t="s">
        <v>2070</v>
      </c>
      <c r="J267" s="189" t="s">
        <v>1253</v>
      </c>
      <c r="K267" s="189"/>
      <c r="L267" s="189"/>
      <c r="M267" s="189"/>
      <c r="N267" s="189"/>
      <c r="O267" s="189" t="s">
        <v>1252</v>
      </c>
      <c r="P267" s="192">
        <v>1.67</v>
      </c>
      <c r="Q267" s="192">
        <v>1.67</v>
      </c>
      <c r="R267" s="192">
        <v>1.67</v>
      </c>
      <c r="S267" s="192">
        <v>0</v>
      </c>
      <c r="T267" s="192">
        <v>1.67</v>
      </c>
      <c r="U267" s="192">
        <v>0</v>
      </c>
      <c r="V267" s="192">
        <v>1.67</v>
      </c>
      <c r="W267" s="192">
        <v>0</v>
      </c>
      <c r="X267" s="192">
        <v>0</v>
      </c>
      <c r="Y267" s="192">
        <v>0</v>
      </c>
      <c r="Z267" s="189" t="s">
        <v>1431</v>
      </c>
      <c r="AA267" s="192">
        <v>2025</v>
      </c>
      <c r="AB267" s="189" t="s">
        <v>1432</v>
      </c>
      <c r="AC267" s="189" t="s">
        <v>1432</v>
      </c>
      <c r="AD267" s="189" t="s">
        <v>1433</v>
      </c>
      <c r="AE267" s="189" t="s">
        <v>1434</v>
      </c>
      <c r="AF267" s="189" t="s">
        <v>1427</v>
      </c>
      <c r="AG267" s="189" t="s">
        <v>1103</v>
      </c>
      <c r="AH267" s="189" t="s">
        <v>1103</v>
      </c>
      <c r="AI267" s="189" t="s">
        <v>1427</v>
      </c>
      <c r="AJ267" s="192">
        <v>20250228</v>
      </c>
      <c r="AK267" s="192">
        <v>20250301</v>
      </c>
      <c r="AL267" s="192">
        <v>20251231</v>
      </c>
      <c r="AM267" s="192">
        <v>20250301</v>
      </c>
      <c r="AN267" s="189" t="s">
        <v>1427</v>
      </c>
      <c r="AO267" s="189" t="s">
        <v>1432</v>
      </c>
      <c r="AP267" s="189" t="s">
        <v>1433</v>
      </c>
      <c r="AQ267" s="189" t="s">
        <v>1427</v>
      </c>
      <c r="AR267" s="189" t="s">
        <v>1427</v>
      </c>
      <c r="AS267" s="189" t="s">
        <v>1427</v>
      </c>
      <c r="AT267" s="189" t="s">
        <v>1427</v>
      </c>
      <c r="AU267" s="189" t="s">
        <v>1427</v>
      </c>
      <c r="AV267" s="189" t="s">
        <v>1427</v>
      </c>
      <c r="AW267" s="189" t="s">
        <v>1427</v>
      </c>
      <c r="AX267" s="189" t="s">
        <v>1427</v>
      </c>
      <c r="AY267" s="189" t="s">
        <v>1427</v>
      </c>
      <c r="AZ267" s="189" t="s">
        <v>1427</v>
      </c>
      <c r="BA267" s="192">
        <v>0</v>
      </c>
      <c r="BB267" s="192">
        <v>0</v>
      </c>
      <c r="BC267" s="192">
        <v>0</v>
      </c>
      <c r="BD267" s="192">
        <v>0</v>
      </c>
      <c r="BE267" s="192">
        <v>0</v>
      </c>
      <c r="BF267" s="192">
        <v>1.67</v>
      </c>
      <c r="BG267" s="189" t="s">
        <v>1427</v>
      </c>
      <c r="BH267" s="189" t="s">
        <v>1427</v>
      </c>
      <c r="BI267" s="192">
        <v>549</v>
      </c>
      <c r="BJ267" s="189" t="s">
        <v>1490</v>
      </c>
      <c r="BK267" s="189" t="s">
        <v>2071</v>
      </c>
    </row>
    <row r="268" s="185" customFormat="1" ht="15" spans="1:63">
      <c r="A268" s="189">
        <v>264</v>
      </c>
      <c r="B268" s="189" t="s">
        <v>1425</v>
      </c>
      <c r="C268" s="189" t="s">
        <v>1426</v>
      </c>
      <c r="D268" s="189" t="s">
        <v>80</v>
      </c>
      <c r="E268" s="189" t="s">
        <v>1427</v>
      </c>
      <c r="F268" s="189" t="s">
        <v>135</v>
      </c>
      <c r="G268" s="189" t="s">
        <v>1795</v>
      </c>
      <c r="H268" s="189" t="s">
        <v>1932</v>
      </c>
      <c r="I268" s="189" t="s">
        <v>2072</v>
      </c>
      <c r="J268" s="189" t="s">
        <v>1258</v>
      </c>
      <c r="K268" s="189"/>
      <c r="L268" s="189"/>
      <c r="M268" s="189"/>
      <c r="N268" s="189"/>
      <c r="O268" s="189" t="s">
        <v>1252</v>
      </c>
      <c r="P268" s="192">
        <v>7.74</v>
      </c>
      <c r="Q268" s="192">
        <v>7.74</v>
      </c>
      <c r="R268" s="192">
        <v>7.74</v>
      </c>
      <c r="S268" s="192">
        <v>0</v>
      </c>
      <c r="T268" s="192">
        <v>7.74</v>
      </c>
      <c r="U268" s="192">
        <v>0</v>
      </c>
      <c r="V268" s="192">
        <v>7.74</v>
      </c>
      <c r="W268" s="192">
        <v>0</v>
      </c>
      <c r="X268" s="192">
        <v>0</v>
      </c>
      <c r="Y268" s="192">
        <v>0</v>
      </c>
      <c r="Z268" s="189" t="s">
        <v>1431</v>
      </c>
      <c r="AA268" s="192">
        <v>2025</v>
      </c>
      <c r="AB268" s="189" t="s">
        <v>1432</v>
      </c>
      <c r="AC268" s="189" t="s">
        <v>1432</v>
      </c>
      <c r="AD268" s="189" t="s">
        <v>1433</v>
      </c>
      <c r="AE268" s="189" t="s">
        <v>1434</v>
      </c>
      <c r="AF268" s="189" t="s">
        <v>1427</v>
      </c>
      <c r="AG268" s="189" t="s">
        <v>1103</v>
      </c>
      <c r="AH268" s="189" t="s">
        <v>1103</v>
      </c>
      <c r="AI268" s="189" t="s">
        <v>1427</v>
      </c>
      <c r="AJ268" s="192">
        <v>20250228</v>
      </c>
      <c r="AK268" s="192">
        <v>20250301</v>
      </c>
      <c r="AL268" s="192">
        <v>20251231</v>
      </c>
      <c r="AM268" s="192">
        <v>20250301</v>
      </c>
      <c r="AN268" s="189" t="s">
        <v>1427</v>
      </c>
      <c r="AO268" s="189" t="s">
        <v>1432</v>
      </c>
      <c r="AP268" s="189" t="s">
        <v>1433</v>
      </c>
      <c r="AQ268" s="189" t="s">
        <v>1427</v>
      </c>
      <c r="AR268" s="189" t="s">
        <v>1427</v>
      </c>
      <c r="AS268" s="189" t="s">
        <v>1427</v>
      </c>
      <c r="AT268" s="189" t="s">
        <v>1427</v>
      </c>
      <c r="AU268" s="189" t="s">
        <v>1427</v>
      </c>
      <c r="AV268" s="189" t="s">
        <v>1427</v>
      </c>
      <c r="AW268" s="189" t="s">
        <v>1427</v>
      </c>
      <c r="AX268" s="189" t="s">
        <v>1427</v>
      </c>
      <c r="AY268" s="189" t="s">
        <v>1427</v>
      </c>
      <c r="AZ268" s="189" t="s">
        <v>1427</v>
      </c>
      <c r="BA268" s="192">
        <v>0</v>
      </c>
      <c r="BB268" s="192">
        <v>0</v>
      </c>
      <c r="BC268" s="192">
        <v>0</v>
      </c>
      <c r="BD268" s="192">
        <v>0</v>
      </c>
      <c r="BE268" s="192">
        <v>0</v>
      </c>
      <c r="BF268" s="192">
        <v>7.74</v>
      </c>
      <c r="BG268" s="189" t="s">
        <v>1427</v>
      </c>
      <c r="BH268" s="189" t="s">
        <v>1427</v>
      </c>
      <c r="BI268" s="192">
        <v>185</v>
      </c>
      <c r="BJ268" s="189" t="s">
        <v>1490</v>
      </c>
      <c r="BK268" s="189" t="s">
        <v>2073</v>
      </c>
    </row>
    <row r="269" s="185" customFormat="1" ht="15" spans="1:63">
      <c r="A269" s="189">
        <v>265</v>
      </c>
      <c r="B269" s="189" t="s">
        <v>1425</v>
      </c>
      <c r="C269" s="189" t="s">
        <v>1426</v>
      </c>
      <c r="D269" s="189" t="s">
        <v>80</v>
      </c>
      <c r="E269" s="189" t="s">
        <v>1427</v>
      </c>
      <c r="F269" s="189" t="s">
        <v>135</v>
      </c>
      <c r="G269" s="189" t="s">
        <v>1795</v>
      </c>
      <c r="H269" s="189" t="s">
        <v>1434</v>
      </c>
      <c r="I269" s="189" t="s">
        <v>2074</v>
      </c>
      <c r="J269" s="189" t="s">
        <v>143</v>
      </c>
      <c r="K269" s="189"/>
      <c r="L269" s="189"/>
      <c r="M269" s="189"/>
      <c r="N269" s="189"/>
      <c r="O269" s="189" t="s">
        <v>109</v>
      </c>
      <c r="P269" s="192">
        <v>10</v>
      </c>
      <c r="Q269" s="192">
        <v>0</v>
      </c>
      <c r="R269" s="192">
        <v>0</v>
      </c>
      <c r="S269" s="192">
        <v>0</v>
      </c>
      <c r="T269" s="192">
        <v>0</v>
      </c>
      <c r="U269" s="192">
        <v>0</v>
      </c>
      <c r="V269" s="192">
        <v>0</v>
      </c>
      <c r="W269" s="192">
        <v>0</v>
      </c>
      <c r="X269" s="192">
        <v>0</v>
      </c>
      <c r="Y269" s="192">
        <v>0</v>
      </c>
      <c r="Z269" s="189" t="s">
        <v>1448</v>
      </c>
      <c r="AA269" s="192">
        <v>2025</v>
      </c>
      <c r="AB269" s="189" t="s">
        <v>1432</v>
      </c>
      <c r="AC269" s="189" t="s">
        <v>1433</v>
      </c>
      <c r="AD269" s="189" t="s">
        <v>1433</v>
      </c>
      <c r="AE269" s="189" t="s">
        <v>1434</v>
      </c>
      <c r="AF269" s="189" t="s">
        <v>1427</v>
      </c>
      <c r="AG269" s="189" t="s">
        <v>88</v>
      </c>
      <c r="AH269" s="189" t="s">
        <v>1427</v>
      </c>
      <c r="AI269" s="189" t="s">
        <v>1427</v>
      </c>
      <c r="AJ269" s="189" t="s">
        <v>1427</v>
      </c>
      <c r="AK269" s="189" t="s">
        <v>1427</v>
      </c>
      <c r="AL269" s="189" t="s">
        <v>1427</v>
      </c>
      <c r="AM269" s="189" t="s">
        <v>1427</v>
      </c>
      <c r="AN269" s="189" t="s">
        <v>1427</v>
      </c>
      <c r="AO269" s="189" t="s">
        <v>1427</v>
      </c>
      <c r="AP269" s="189" t="s">
        <v>1427</v>
      </c>
      <c r="AQ269" s="189" t="s">
        <v>1427</v>
      </c>
      <c r="AR269" s="189" t="s">
        <v>1427</v>
      </c>
      <c r="AS269" s="189" t="s">
        <v>1427</v>
      </c>
      <c r="AT269" s="189" t="s">
        <v>1427</v>
      </c>
      <c r="AU269" s="189" t="s">
        <v>1427</v>
      </c>
      <c r="AV269" s="189" t="s">
        <v>1427</v>
      </c>
      <c r="AW269" s="189" t="s">
        <v>1427</v>
      </c>
      <c r="AX269" s="189" t="s">
        <v>1427</v>
      </c>
      <c r="AY269" s="189" t="s">
        <v>1427</v>
      </c>
      <c r="AZ269" s="189" t="s">
        <v>1427</v>
      </c>
      <c r="BA269" s="192">
        <v>0</v>
      </c>
      <c r="BB269" s="192">
        <v>0</v>
      </c>
      <c r="BC269" s="192">
        <v>0</v>
      </c>
      <c r="BD269" s="192">
        <v>0</v>
      </c>
      <c r="BE269" s="192">
        <v>0</v>
      </c>
      <c r="BF269" s="192">
        <v>0</v>
      </c>
      <c r="BG269" s="189" t="s">
        <v>1427</v>
      </c>
      <c r="BH269" s="189" t="s">
        <v>1427</v>
      </c>
      <c r="BI269" s="189" t="s">
        <v>1427</v>
      </c>
      <c r="BJ269" s="189" t="s">
        <v>1908</v>
      </c>
      <c r="BK269" s="189" t="s">
        <v>2075</v>
      </c>
    </row>
    <row r="270" s="185" customFormat="1" ht="15" spans="1:63">
      <c r="A270" s="189">
        <v>266</v>
      </c>
      <c r="B270" s="189" t="s">
        <v>1425</v>
      </c>
      <c r="C270" s="189" t="s">
        <v>1426</v>
      </c>
      <c r="D270" s="189" t="s">
        <v>80</v>
      </c>
      <c r="E270" s="189" t="s">
        <v>1427</v>
      </c>
      <c r="F270" s="189" t="s">
        <v>135</v>
      </c>
      <c r="G270" s="189" t="s">
        <v>1795</v>
      </c>
      <c r="H270" s="189" t="s">
        <v>1434</v>
      </c>
      <c r="I270" s="189" t="s">
        <v>2076</v>
      </c>
      <c r="J270" s="189" t="s">
        <v>149</v>
      </c>
      <c r="K270" s="189"/>
      <c r="L270" s="189"/>
      <c r="M270" s="189"/>
      <c r="N270" s="189"/>
      <c r="O270" s="189" t="s">
        <v>109</v>
      </c>
      <c r="P270" s="192">
        <v>2.143857</v>
      </c>
      <c r="Q270" s="192">
        <v>2.143857</v>
      </c>
      <c r="R270" s="192">
        <v>2.143857</v>
      </c>
      <c r="S270" s="192">
        <v>0</v>
      </c>
      <c r="T270" s="192">
        <v>2.143857</v>
      </c>
      <c r="U270" s="192">
        <v>0</v>
      </c>
      <c r="V270" s="192">
        <v>2.143857</v>
      </c>
      <c r="W270" s="192">
        <v>0</v>
      </c>
      <c r="X270" s="192">
        <v>0</v>
      </c>
      <c r="Y270" s="192">
        <v>0</v>
      </c>
      <c r="Z270" s="189" t="s">
        <v>1431</v>
      </c>
      <c r="AA270" s="192">
        <v>2025</v>
      </c>
      <c r="AB270" s="189" t="s">
        <v>1432</v>
      </c>
      <c r="AC270" s="189" t="s">
        <v>1433</v>
      </c>
      <c r="AD270" s="189" t="s">
        <v>1433</v>
      </c>
      <c r="AE270" s="189" t="s">
        <v>1434</v>
      </c>
      <c r="AF270" s="189" t="s">
        <v>1427</v>
      </c>
      <c r="AG270" s="189" t="s">
        <v>88</v>
      </c>
      <c r="AH270" s="189" t="s">
        <v>88</v>
      </c>
      <c r="AI270" s="189" t="s">
        <v>1427</v>
      </c>
      <c r="AJ270" s="192">
        <v>20250228</v>
      </c>
      <c r="AK270" s="192">
        <v>20250301</v>
      </c>
      <c r="AL270" s="192">
        <v>20251231</v>
      </c>
      <c r="AM270" s="192">
        <v>20250301</v>
      </c>
      <c r="AN270" s="189" t="s">
        <v>1427</v>
      </c>
      <c r="AO270" s="189" t="s">
        <v>1432</v>
      </c>
      <c r="AP270" s="189" t="s">
        <v>1433</v>
      </c>
      <c r="AQ270" s="189" t="s">
        <v>1427</v>
      </c>
      <c r="AR270" s="189" t="s">
        <v>1427</v>
      </c>
      <c r="AS270" s="189" t="s">
        <v>1427</v>
      </c>
      <c r="AT270" s="189" t="s">
        <v>1427</v>
      </c>
      <c r="AU270" s="189" t="s">
        <v>1427</v>
      </c>
      <c r="AV270" s="189" t="s">
        <v>1427</v>
      </c>
      <c r="AW270" s="189" t="s">
        <v>1427</v>
      </c>
      <c r="AX270" s="189" t="s">
        <v>1427</v>
      </c>
      <c r="AY270" s="189" t="s">
        <v>1427</v>
      </c>
      <c r="AZ270" s="189" t="s">
        <v>1427</v>
      </c>
      <c r="BA270" s="192">
        <v>0</v>
      </c>
      <c r="BB270" s="192">
        <v>0</v>
      </c>
      <c r="BC270" s="192">
        <v>0</v>
      </c>
      <c r="BD270" s="192">
        <v>0</v>
      </c>
      <c r="BE270" s="192">
        <v>0</v>
      </c>
      <c r="BF270" s="192">
        <v>2.143857</v>
      </c>
      <c r="BG270" s="189" t="s">
        <v>1427</v>
      </c>
      <c r="BH270" s="189" t="s">
        <v>1427</v>
      </c>
      <c r="BI270" s="192">
        <v>677</v>
      </c>
      <c r="BJ270" s="189" t="s">
        <v>1490</v>
      </c>
      <c r="BK270" s="189" t="s">
        <v>2077</v>
      </c>
    </row>
    <row r="271" s="185" customFormat="1" ht="15" spans="1:63">
      <c r="A271" s="189">
        <v>267</v>
      </c>
      <c r="B271" s="189" t="s">
        <v>1425</v>
      </c>
      <c r="C271" s="189" t="s">
        <v>1426</v>
      </c>
      <c r="D271" s="189" t="s">
        <v>80</v>
      </c>
      <c r="E271" s="189" t="s">
        <v>1427</v>
      </c>
      <c r="F271" s="189" t="s">
        <v>135</v>
      </c>
      <c r="G271" s="189" t="s">
        <v>1795</v>
      </c>
      <c r="H271" s="189" t="s">
        <v>1434</v>
      </c>
      <c r="I271" s="189" t="s">
        <v>2078</v>
      </c>
      <c r="J271" s="189" t="s">
        <v>176</v>
      </c>
      <c r="K271" s="189"/>
      <c r="L271" s="189"/>
      <c r="M271" s="189"/>
      <c r="N271" s="189"/>
      <c r="O271" s="189" t="s">
        <v>109</v>
      </c>
      <c r="P271" s="192">
        <v>3.140064</v>
      </c>
      <c r="Q271" s="192">
        <v>3.140064</v>
      </c>
      <c r="R271" s="192">
        <v>3.140064</v>
      </c>
      <c r="S271" s="192">
        <v>0</v>
      </c>
      <c r="T271" s="192">
        <v>3.140064</v>
      </c>
      <c r="U271" s="192">
        <v>0</v>
      </c>
      <c r="V271" s="192">
        <v>3.140064</v>
      </c>
      <c r="W271" s="192">
        <v>0</v>
      </c>
      <c r="X271" s="192">
        <v>0</v>
      </c>
      <c r="Y271" s="192">
        <v>0</v>
      </c>
      <c r="Z271" s="189" t="s">
        <v>1431</v>
      </c>
      <c r="AA271" s="192">
        <v>2025</v>
      </c>
      <c r="AB271" s="189" t="s">
        <v>1432</v>
      </c>
      <c r="AC271" s="189" t="s">
        <v>1433</v>
      </c>
      <c r="AD271" s="189" t="s">
        <v>1433</v>
      </c>
      <c r="AE271" s="189" t="s">
        <v>1434</v>
      </c>
      <c r="AF271" s="189" t="s">
        <v>1427</v>
      </c>
      <c r="AG271" s="189" t="s">
        <v>88</v>
      </c>
      <c r="AH271" s="189" t="s">
        <v>88</v>
      </c>
      <c r="AI271" s="189" t="s">
        <v>1427</v>
      </c>
      <c r="AJ271" s="192">
        <v>20250228</v>
      </c>
      <c r="AK271" s="192">
        <v>20250301</v>
      </c>
      <c r="AL271" s="192">
        <v>20251231</v>
      </c>
      <c r="AM271" s="192">
        <v>20250301</v>
      </c>
      <c r="AN271" s="192">
        <v>0</v>
      </c>
      <c r="AO271" s="189" t="s">
        <v>1432</v>
      </c>
      <c r="AP271" s="189" t="s">
        <v>1433</v>
      </c>
      <c r="AQ271" s="189" t="s">
        <v>1427</v>
      </c>
      <c r="AR271" s="189" t="s">
        <v>1427</v>
      </c>
      <c r="AS271" s="189" t="s">
        <v>1427</v>
      </c>
      <c r="AT271" s="189" t="s">
        <v>1427</v>
      </c>
      <c r="AU271" s="189" t="s">
        <v>1427</v>
      </c>
      <c r="AV271" s="189" t="s">
        <v>1427</v>
      </c>
      <c r="AW271" s="189" t="s">
        <v>1427</v>
      </c>
      <c r="AX271" s="189" t="s">
        <v>1427</v>
      </c>
      <c r="AY271" s="189" t="s">
        <v>1427</v>
      </c>
      <c r="AZ271" s="189" t="s">
        <v>1427</v>
      </c>
      <c r="BA271" s="192">
        <v>0</v>
      </c>
      <c r="BB271" s="192">
        <v>0</v>
      </c>
      <c r="BC271" s="192">
        <v>0</v>
      </c>
      <c r="BD271" s="192">
        <v>0</v>
      </c>
      <c r="BE271" s="192">
        <v>0</v>
      </c>
      <c r="BF271" s="192">
        <v>3.140064</v>
      </c>
      <c r="BG271" s="189" t="s">
        <v>1427</v>
      </c>
      <c r="BH271" s="189" t="s">
        <v>1427</v>
      </c>
      <c r="BI271" s="192">
        <v>1283</v>
      </c>
      <c r="BJ271" s="189" t="s">
        <v>1490</v>
      </c>
      <c r="BK271" s="189" t="s">
        <v>2079</v>
      </c>
    </row>
    <row r="272" s="185" customFormat="1" ht="15" spans="1:63">
      <c r="A272" s="189">
        <v>268</v>
      </c>
      <c r="B272" s="189" t="s">
        <v>1425</v>
      </c>
      <c r="C272" s="189" t="s">
        <v>1426</v>
      </c>
      <c r="D272" s="189" t="s">
        <v>80</v>
      </c>
      <c r="E272" s="189" t="s">
        <v>1427</v>
      </c>
      <c r="F272" s="189" t="s">
        <v>135</v>
      </c>
      <c r="G272" s="189" t="s">
        <v>2080</v>
      </c>
      <c r="H272" s="189" t="s">
        <v>2081</v>
      </c>
      <c r="I272" s="189" t="s">
        <v>2082</v>
      </c>
      <c r="J272" s="189" t="s">
        <v>671</v>
      </c>
      <c r="K272" s="189"/>
      <c r="L272" s="189"/>
      <c r="M272" s="189"/>
      <c r="N272" s="189"/>
      <c r="O272" s="189" t="s">
        <v>670</v>
      </c>
      <c r="P272" s="192">
        <v>155</v>
      </c>
      <c r="Q272" s="192">
        <v>155</v>
      </c>
      <c r="R272" s="192">
        <v>155</v>
      </c>
      <c r="S272" s="192">
        <v>0</v>
      </c>
      <c r="T272" s="192">
        <v>155</v>
      </c>
      <c r="U272" s="192">
        <v>155</v>
      </c>
      <c r="V272" s="192">
        <v>0</v>
      </c>
      <c r="W272" s="192">
        <v>0</v>
      </c>
      <c r="X272" s="192">
        <v>0</v>
      </c>
      <c r="Y272" s="192">
        <v>0</v>
      </c>
      <c r="Z272" s="189" t="s">
        <v>1471</v>
      </c>
      <c r="AA272" s="192">
        <v>2025</v>
      </c>
      <c r="AB272" s="189" t="s">
        <v>1432</v>
      </c>
      <c r="AC272" s="189" t="s">
        <v>1433</v>
      </c>
      <c r="AD272" s="189" t="s">
        <v>1433</v>
      </c>
      <c r="AE272" s="189" t="s">
        <v>1434</v>
      </c>
      <c r="AF272" s="189" t="s">
        <v>1427</v>
      </c>
      <c r="AG272" s="189" t="s">
        <v>662</v>
      </c>
      <c r="AH272" s="189" t="s">
        <v>662</v>
      </c>
      <c r="AI272" s="189" t="s">
        <v>1427</v>
      </c>
      <c r="AJ272" s="192">
        <v>20250228</v>
      </c>
      <c r="AK272" s="192">
        <v>20250415</v>
      </c>
      <c r="AL272" s="192">
        <v>20251231</v>
      </c>
      <c r="AM272" s="189" t="s">
        <v>1427</v>
      </c>
      <c r="AN272" s="189" t="s">
        <v>1427</v>
      </c>
      <c r="AO272" s="189" t="s">
        <v>1427</v>
      </c>
      <c r="AP272" s="189" t="s">
        <v>1427</v>
      </c>
      <c r="AQ272" s="189" t="s">
        <v>1427</v>
      </c>
      <c r="AR272" s="189" t="s">
        <v>1427</v>
      </c>
      <c r="AS272" s="189" t="s">
        <v>1427</v>
      </c>
      <c r="AT272" s="189" t="s">
        <v>1427</v>
      </c>
      <c r="AU272" s="189" t="s">
        <v>1427</v>
      </c>
      <c r="AV272" s="189" t="s">
        <v>1427</v>
      </c>
      <c r="AW272" s="189" t="s">
        <v>1427</v>
      </c>
      <c r="AX272" s="189" t="s">
        <v>1427</v>
      </c>
      <c r="AY272" s="189" t="s">
        <v>1427</v>
      </c>
      <c r="AZ272" s="189" t="s">
        <v>1427</v>
      </c>
      <c r="BA272" s="192">
        <v>0</v>
      </c>
      <c r="BB272" s="192">
        <v>0</v>
      </c>
      <c r="BC272" s="192">
        <v>0</v>
      </c>
      <c r="BD272" s="192">
        <v>0</v>
      </c>
      <c r="BE272" s="192">
        <v>0</v>
      </c>
      <c r="BF272" s="192">
        <v>155</v>
      </c>
      <c r="BG272" s="189" t="s">
        <v>1427</v>
      </c>
      <c r="BH272" s="189" t="s">
        <v>1427</v>
      </c>
      <c r="BI272" s="192">
        <v>1617</v>
      </c>
      <c r="BJ272" s="189" t="s">
        <v>1490</v>
      </c>
      <c r="BK272" s="189" t="s">
        <v>2083</v>
      </c>
    </row>
    <row r="273" s="185" customFormat="1" ht="15" spans="1:63">
      <c r="A273" s="189">
        <v>269</v>
      </c>
      <c r="B273" s="189" t="s">
        <v>1425</v>
      </c>
      <c r="C273" s="189" t="s">
        <v>1426</v>
      </c>
      <c r="D273" s="189" t="s">
        <v>80</v>
      </c>
      <c r="E273" s="189" t="s">
        <v>1427</v>
      </c>
      <c r="F273" s="189" t="s">
        <v>135</v>
      </c>
      <c r="G273" s="189" t="s">
        <v>2080</v>
      </c>
      <c r="H273" s="189" t="s">
        <v>2081</v>
      </c>
      <c r="I273" s="189" t="s">
        <v>2084</v>
      </c>
      <c r="J273" s="189" t="s">
        <v>472</v>
      </c>
      <c r="K273" s="189"/>
      <c r="L273" s="189"/>
      <c r="M273" s="189"/>
      <c r="N273" s="189"/>
      <c r="O273" s="189" t="s">
        <v>471</v>
      </c>
      <c r="P273" s="192">
        <v>60</v>
      </c>
      <c r="Q273" s="192">
        <v>36</v>
      </c>
      <c r="R273" s="192">
        <v>36</v>
      </c>
      <c r="S273" s="192">
        <v>0</v>
      </c>
      <c r="T273" s="192">
        <v>36</v>
      </c>
      <c r="U273" s="192">
        <v>0</v>
      </c>
      <c r="V273" s="192">
        <v>36</v>
      </c>
      <c r="W273" s="192">
        <v>0</v>
      </c>
      <c r="X273" s="192">
        <v>0</v>
      </c>
      <c r="Y273" s="192">
        <v>0</v>
      </c>
      <c r="Z273" s="189" t="s">
        <v>1471</v>
      </c>
      <c r="AA273" s="192">
        <v>2025</v>
      </c>
      <c r="AB273" s="189" t="s">
        <v>1432</v>
      </c>
      <c r="AC273" s="189" t="s">
        <v>1433</v>
      </c>
      <c r="AD273" s="189" t="s">
        <v>1433</v>
      </c>
      <c r="AE273" s="189" t="s">
        <v>1434</v>
      </c>
      <c r="AF273" s="189" t="s">
        <v>1427</v>
      </c>
      <c r="AG273" s="189" t="s">
        <v>437</v>
      </c>
      <c r="AH273" s="189" t="s">
        <v>437</v>
      </c>
      <c r="AI273" s="189" t="s">
        <v>1427</v>
      </c>
      <c r="AJ273" s="192">
        <v>20250228</v>
      </c>
      <c r="AK273" s="192">
        <v>20250415</v>
      </c>
      <c r="AL273" s="192">
        <v>20251231</v>
      </c>
      <c r="AM273" s="189" t="s">
        <v>1427</v>
      </c>
      <c r="AN273" s="189" t="s">
        <v>1427</v>
      </c>
      <c r="AO273" s="189" t="s">
        <v>1427</v>
      </c>
      <c r="AP273" s="189" t="s">
        <v>1427</v>
      </c>
      <c r="AQ273" s="189" t="s">
        <v>1427</v>
      </c>
      <c r="AR273" s="189" t="s">
        <v>1427</v>
      </c>
      <c r="AS273" s="189" t="s">
        <v>1427</v>
      </c>
      <c r="AT273" s="189" t="s">
        <v>1427</v>
      </c>
      <c r="AU273" s="189" t="s">
        <v>1427</v>
      </c>
      <c r="AV273" s="189" t="s">
        <v>1427</v>
      </c>
      <c r="AW273" s="189" t="s">
        <v>1427</v>
      </c>
      <c r="AX273" s="189" t="s">
        <v>1427</v>
      </c>
      <c r="AY273" s="189" t="s">
        <v>1427</v>
      </c>
      <c r="AZ273" s="189" t="s">
        <v>1427</v>
      </c>
      <c r="BA273" s="192">
        <v>0</v>
      </c>
      <c r="BB273" s="192">
        <v>0</v>
      </c>
      <c r="BC273" s="192">
        <v>0</v>
      </c>
      <c r="BD273" s="192">
        <v>0</v>
      </c>
      <c r="BE273" s="192">
        <v>0</v>
      </c>
      <c r="BF273" s="192">
        <v>36</v>
      </c>
      <c r="BG273" s="189" t="s">
        <v>1427</v>
      </c>
      <c r="BH273" s="189" t="s">
        <v>1427</v>
      </c>
      <c r="BI273" s="192">
        <v>103</v>
      </c>
      <c r="BJ273" s="189" t="s">
        <v>1490</v>
      </c>
      <c r="BK273" s="189" t="s">
        <v>2085</v>
      </c>
    </row>
    <row r="274" s="185" customFormat="1" ht="15" spans="1:63">
      <c r="A274" s="189">
        <v>270</v>
      </c>
      <c r="B274" s="189" t="s">
        <v>1425</v>
      </c>
      <c r="C274" s="189" t="s">
        <v>1426</v>
      </c>
      <c r="D274" s="189" t="s">
        <v>80</v>
      </c>
      <c r="E274" s="189" t="s">
        <v>1427</v>
      </c>
      <c r="F274" s="189" t="s">
        <v>135</v>
      </c>
      <c r="G274" s="189" t="s">
        <v>2080</v>
      </c>
      <c r="H274" s="189" t="s">
        <v>2081</v>
      </c>
      <c r="I274" s="189" t="s">
        <v>2086</v>
      </c>
      <c r="J274" s="189" t="s">
        <v>467</v>
      </c>
      <c r="K274" s="189"/>
      <c r="L274" s="189"/>
      <c r="M274" s="189"/>
      <c r="N274" s="189"/>
      <c r="O274" s="189" t="s">
        <v>466</v>
      </c>
      <c r="P274" s="192">
        <v>30</v>
      </c>
      <c r="Q274" s="192">
        <v>18</v>
      </c>
      <c r="R274" s="192">
        <v>18</v>
      </c>
      <c r="S274" s="192">
        <v>0</v>
      </c>
      <c r="T274" s="192">
        <v>18</v>
      </c>
      <c r="U274" s="192">
        <v>0</v>
      </c>
      <c r="V274" s="192">
        <v>18</v>
      </c>
      <c r="W274" s="192">
        <v>0</v>
      </c>
      <c r="X274" s="192">
        <v>0</v>
      </c>
      <c r="Y274" s="192">
        <v>0</v>
      </c>
      <c r="Z274" s="189" t="s">
        <v>1471</v>
      </c>
      <c r="AA274" s="192">
        <v>2025</v>
      </c>
      <c r="AB274" s="189" t="s">
        <v>1432</v>
      </c>
      <c r="AC274" s="189" t="s">
        <v>1433</v>
      </c>
      <c r="AD274" s="189" t="s">
        <v>1433</v>
      </c>
      <c r="AE274" s="189" t="s">
        <v>1434</v>
      </c>
      <c r="AF274" s="189" t="s">
        <v>1427</v>
      </c>
      <c r="AG274" s="189" t="s">
        <v>437</v>
      </c>
      <c r="AH274" s="189" t="s">
        <v>437</v>
      </c>
      <c r="AI274" s="189" t="s">
        <v>1427</v>
      </c>
      <c r="AJ274" s="192">
        <v>20250228</v>
      </c>
      <c r="AK274" s="192">
        <v>20250415</v>
      </c>
      <c r="AL274" s="192">
        <v>20251231</v>
      </c>
      <c r="AM274" s="189" t="s">
        <v>1427</v>
      </c>
      <c r="AN274" s="189" t="s">
        <v>1427</v>
      </c>
      <c r="AO274" s="189" t="s">
        <v>1427</v>
      </c>
      <c r="AP274" s="189" t="s">
        <v>1427</v>
      </c>
      <c r="AQ274" s="189" t="s">
        <v>1427</v>
      </c>
      <c r="AR274" s="189" t="s">
        <v>1427</v>
      </c>
      <c r="AS274" s="189" t="s">
        <v>1427</v>
      </c>
      <c r="AT274" s="189" t="s">
        <v>1427</v>
      </c>
      <c r="AU274" s="189" t="s">
        <v>1427</v>
      </c>
      <c r="AV274" s="189" t="s">
        <v>1427</v>
      </c>
      <c r="AW274" s="189" t="s">
        <v>1427</v>
      </c>
      <c r="AX274" s="189" t="s">
        <v>1427</v>
      </c>
      <c r="AY274" s="189" t="s">
        <v>1427</v>
      </c>
      <c r="AZ274" s="189" t="s">
        <v>1427</v>
      </c>
      <c r="BA274" s="192">
        <v>0</v>
      </c>
      <c r="BB274" s="192">
        <v>0</v>
      </c>
      <c r="BC274" s="192">
        <v>0</v>
      </c>
      <c r="BD274" s="192">
        <v>0</v>
      </c>
      <c r="BE274" s="192">
        <v>0</v>
      </c>
      <c r="BF274" s="192">
        <v>18</v>
      </c>
      <c r="BG274" s="189" t="s">
        <v>1427</v>
      </c>
      <c r="BH274" s="189" t="s">
        <v>1427</v>
      </c>
      <c r="BI274" s="192">
        <v>122</v>
      </c>
      <c r="BJ274" s="189" t="s">
        <v>1490</v>
      </c>
      <c r="BK274" s="189" t="s">
        <v>2087</v>
      </c>
    </row>
    <row r="275" s="185" customFormat="1" ht="15" spans="1:63">
      <c r="A275" s="189">
        <v>271</v>
      </c>
      <c r="B275" s="189" t="s">
        <v>1425</v>
      </c>
      <c r="C275" s="189" t="s">
        <v>1426</v>
      </c>
      <c r="D275" s="189" t="s">
        <v>80</v>
      </c>
      <c r="E275" s="189" t="s">
        <v>1427</v>
      </c>
      <c r="F275" s="189" t="s">
        <v>135</v>
      </c>
      <c r="G275" s="189" t="s">
        <v>2080</v>
      </c>
      <c r="H275" s="189" t="s">
        <v>2081</v>
      </c>
      <c r="I275" s="189" t="s">
        <v>2088</v>
      </c>
      <c r="J275" s="189" t="s">
        <v>2089</v>
      </c>
      <c r="K275" s="189"/>
      <c r="L275" s="189"/>
      <c r="M275" s="189"/>
      <c r="N275" s="189"/>
      <c r="O275" s="189" t="s">
        <v>644</v>
      </c>
      <c r="P275" s="192">
        <v>24</v>
      </c>
      <c r="Q275" s="192">
        <v>0</v>
      </c>
      <c r="R275" s="192">
        <v>0</v>
      </c>
      <c r="S275" s="192">
        <v>0</v>
      </c>
      <c r="T275" s="192">
        <v>0</v>
      </c>
      <c r="U275" s="192">
        <v>0</v>
      </c>
      <c r="V275" s="192">
        <v>0</v>
      </c>
      <c r="W275" s="192">
        <v>0</v>
      </c>
      <c r="X275" s="192">
        <v>0</v>
      </c>
      <c r="Y275" s="192">
        <v>0</v>
      </c>
      <c r="Z275" s="189" t="s">
        <v>1448</v>
      </c>
      <c r="AA275" s="192">
        <v>2025</v>
      </c>
      <c r="AB275" s="189" t="s">
        <v>1433</v>
      </c>
      <c r="AC275" s="189" t="s">
        <v>1433</v>
      </c>
      <c r="AD275" s="189" t="s">
        <v>1433</v>
      </c>
      <c r="AE275" s="189" t="s">
        <v>1434</v>
      </c>
      <c r="AF275" s="189" t="s">
        <v>1427</v>
      </c>
      <c r="AG275" s="189" t="s">
        <v>633</v>
      </c>
      <c r="AH275" s="189" t="s">
        <v>1427</v>
      </c>
      <c r="AI275" s="189" t="s">
        <v>1427</v>
      </c>
      <c r="AJ275" s="189" t="s">
        <v>1427</v>
      </c>
      <c r="AK275" s="189" t="s">
        <v>1427</v>
      </c>
      <c r="AL275" s="189" t="s">
        <v>1427</v>
      </c>
      <c r="AM275" s="189" t="s">
        <v>1427</v>
      </c>
      <c r="AN275" s="189" t="s">
        <v>1427</v>
      </c>
      <c r="AO275" s="189" t="s">
        <v>1427</v>
      </c>
      <c r="AP275" s="189" t="s">
        <v>1427</v>
      </c>
      <c r="AQ275" s="189" t="s">
        <v>1427</v>
      </c>
      <c r="AR275" s="189" t="s">
        <v>1427</v>
      </c>
      <c r="AS275" s="189" t="s">
        <v>1427</v>
      </c>
      <c r="AT275" s="189" t="s">
        <v>1427</v>
      </c>
      <c r="AU275" s="189" t="s">
        <v>1427</v>
      </c>
      <c r="AV275" s="189" t="s">
        <v>1427</v>
      </c>
      <c r="AW275" s="189" t="s">
        <v>1427</v>
      </c>
      <c r="AX275" s="189" t="s">
        <v>1427</v>
      </c>
      <c r="AY275" s="189" t="s">
        <v>1427</v>
      </c>
      <c r="AZ275" s="189" t="s">
        <v>1427</v>
      </c>
      <c r="BA275" s="192">
        <v>0</v>
      </c>
      <c r="BB275" s="192">
        <v>0</v>
      </c>
      <c r="BC275" s="192">
        <v>0</v>
      </c>
      <c r="BD275" s="192">
        <v>0</v>
      </c>
      <c r="BE275" s="192">
        <v>0</v>
      </c>
      <c r="BF275" s="192">
        <v>0</v>
      </c>
      <c r="BG275" s="189" t="s">
        <v>1427</v>
      </c>
      <c r="BH275" s="189" t="s">
        <v>1427</v>
      </c>
      <c r="BI275" s="189" t="s">
        <v>1427</v>
      </c>
      <c r="BJ275" s="189" t="s">
        <v>1490</v>
      </c>
      <c r="BK275" s="189" t="s">
        <v>2090</v>
      </c>
    </row>
    <row r="276" s="185" customFormat="1" ht="15" spans="1:63">
      <c r="A276" s="189">
        <v>272</v>
      </c>
      <c r="B276" s="189" t="s">
        <v>1425</v>
      </c>
      <c r="C276" s="189" t="s">
        <v>1426</v>
      </c>
      <c r="D276" s="189" t="s">
        <v>80</v>
      </c>
      <c r="E276" s="189" t="s">
        <v>1427</v>
      </c>
      <c r="F276" s="189" t="s">
        <v>135</v>
      </c>
      <c r="G276" s="189" t="s">
        <v>2080</v>
      </c>
      <c r="H276" s="189" t="s">
        <v>2081</v>
      </c>
      <c r="I276" s="189" t="s">
        <v>2091</v>
      </c>
      <c r="J276" s="189" t="s">
        <v>650</v>
      </c>
      <c r="K276" s="189"/>
      <c r="L276" s="189"/>
      <c r="M276" s="189"/>
      <c r="N276" s="189"/>
      <c r="O276" s="189" t="s">
        <v>649</v>
      </c>
      <c r="P276" s="192">
        <v>40</v>
      </c>
      <c r="Q276" s="192">
        <v>24</v>
      </c>
      <c r="R276" s="192">
        <v>24</v>
      </c>
      <c r="S276" s="192">
        <v>0</v>
      </c>
      <c r="T276" s="192">
        <v>24</v>
      </c>
      <c r="U276" s="192">
        <v>0</v>
      </c>
      <c r="V276" s="192">
        <v>24</v>
      </c>
      <c r="W276" s="192">
        <v>0</v>
      </c>
      <c r="X276" s="192">
        <v>0</v>
      </c>
      <c r="Y276" s="192">
        <v>0</v>
      </c>
      <c r="Z276" s="189" t="s">
        <v>1471</v>
      </c>
      <c r="AA276" s="192">
        <v>2025</v>
      </c>
      <c r="AB276" s="189" t="s">
        <v>1432</v>
      </c>
      <c r="AC276" s="189" t="s">
        <v>1433</v>
      </c>
      <c r="AD276" s="189" t="s">
        <v>1433</v>
      </c>
      <c r="AE276" s="189" t="s">
        <v>1434</v>
      </c>
      <c r="AF276" s="189" t="s">
        <v>1427</v>
      </c>
      <c r="AG276" s="189" t="s">
        <v>633</v>
      </c>
      <c r="AH276" s="189" t="s">
        <v>633</v>
      </c>
      <c r="AI276" s="189" t="s">
        <v>1427</v>
      </c>
      <c r="AJ276" s="192">
        <v>20250228</v>
      </c>
      <c r="AK276" s="192">
        <v>20250415</v>
      </c>
      <c r="AL276" s="192">
        <v>20251231</v>
      </c>
      <c r="AM276" s="189" t="s">
        <v>1427</v>
      </c>
      <c r="AN276" s="189" t="s">
        <v>1427</v>
      </c>
      <c r="AO276" s="189" t="s">
        <v>1427</v>
      </c>
      <c r="AP276" s="189" t="s">
        <v>1427</v>
      </c>
      <c r="AQ276" s="189" t="s">
        <v>1427</v>
      </c>
      <c r="AR276" s="189" t="s">
        <v>1427</v>
      </c>
      <c r="AS276" s="189" t="s">
        <v>1427</v>
      </c>
      <c r="AT276" s="189" t="s">
        <v>1427</v>
      </c>
      <c r="AU276" s="189" t="s">
        <v>1427</v>
      </c>
      <c r="AV276" s="189" t="s">
        <v>1427</v>
      </c>
      <c r="AW276" s="189" t="s">
        <v>1427</v>
      </c>
      <c r="AX276" s="189" t="s">
        <v>1427</v>
      </c>
      <c r="AY276" s="189" t="s">
        <v>1427</v>
      </c>
      <c r="AZ276" s="189" t="s">
        <v>1427</v>
      </c>
      <c r="BA276" s="192">
        <v>0</v>
      </c>
      <c r="BB276" s="192">
        <v>0</v>
      </c>
      <c r="BC276" s="192">
        <v>0</v>
      </c>
      <c r="BD276" s="192">
        <v>0</v>
      </c>
      <c r="BE276" s="192">
        <v>0</v>
      </c>
      <c r="BF276" s="192">
        <v>24</v>
      </c>
      <c r="BG276" s="189" t="s">
        <v>1427</v>
      </c>
      <c r="BH276" s="189" t="s">
        <v>1427</v>
      </c>
      <c r="BI276" s="192">
        <v>62</v>
      </c>
      <c r="BJ276" s="189" t="s">
        <v>1490</v>
      </c>
      <c r="BK276" s="189" t="s">
        <v>2092</v>
      </c>
    </row>
    <row r="277" s="185" customFormat="1" ht="15" spans="1:63">
      <c r="A277" s="189">
        <v>273</v>
      </c>
      <c r="B277" s="189" t="s">
        <v>1425</v>
      </c>
      <c r="C277" s="189" t="s">
        <v>1426</v>
      </c>
      <c r="D277" s="189" t="s">
        <v>80</v>
      </c>
      <c r="E277" s="189" t="s">
        <v>1427</v>
      </c>
      <c r="F277" s="189" t="s">
        <v>135</v>
      </c>
      <c r="G277" s="189" t="s">
        <v>2080</v>
      </c>
      <c r="H277" s="189" t="s">
        <v>2081</v>
      </c>
      <c r="I277" s="189" t="s">
        <v>2093</v>
      </c>
      <c r="J277" s="189" t="s">
        <v>654</v>
      </c>
      <c r="K277" s="189"/>
      <c r="L277" s="189"/>
      <c r="M277" s="189"/>
      <c r="N277" s="189"/>
      <c r="O277" s="189" t="s">
        <v>649</v>
      </c>
      <c r="P277" s="192">
        <v>16.08</v>
      </c>
      <c r="Q277" s="192">
        <v>9</v>
      </c>
      <c r="R277" s="192">
        <v>9</v>
      </c>
      <c r="S277" s="192">
        <v>0</v>
      </c>
      <c r="T277" s="192">
        <v>9</v>
      </c>
      <c r="U277" s="192">
        <v>0</v>
      </c>
      <c r="V277" s="192">
        <v>9</v>
      </c>
      <c r="W277" s="192">
        <v>0</v>
      </c>
      <c r="X277" s="192">
        <v>0</v>
      </c>
      <c r="Y277" s="192">
        <v>0</v>
      </c>
      <c r="Z277" s="189" t="s">
        <v>1471</v>
      </c>
      <c r="AA277" s="192">
        <v>2025</v>
      </c>
      <c r="AB277" s="189" t="s">
        <v>1432</v>
      </c>
      <c r="AC277" s="189" t="s">
        <v>1433</v>
      </c>
      <c r="AD277" s="189" t="s">
        <v>1433</v>
      </c>
      <c r="AE277" s="189" t="s">
        <v>1434</v>
      </c>
      <c r="AF277" s="189" t="s">
        <v>1427</v>
      </c>
      <c r="AG277" s="189" t="s">
        <v>633</v>
      </c>
      <c r="AH277" s="189" t="s">
        <v>633</v>
      </c>
      <c r="AI277" s="189" t="s">
        <v>1427</v>
      </c>
      <c r="AJ277" s="192">
        <v>20250228</v>
      </c>
      <c r="AK277" s="192">
        <v>20250415</v>
      </c>
      <c r="AL277" s="192">
        <v>20251231</v>
      </c>
      <c r="AM277" s="189" t="s">
        <v>1427</v>
      </c>
      <c r="AN277" s="189" t="s">
        <v>1427</v>
      </c>
      <c r="AO277" s="189" t="s">
        <v>1427</v>
      </c>
      <c r="AP277" s="189" t="s">
        <v>1427</v>
      </c>
      <c r="AQ277" s="189" t="s">
        <v>1427</v>
      </c>
      <c r="AR277" s="189" t="s">
        <v>1427</v>
      </c>
      <c r="AS277" s="189" t="s">
        <v>1427</v>
      </c>
      <c r="AT277" s="189" t="s">
        <v>1427</v>
      </c>
      <c r="AU277" s="189" t="s">
        <v>1427</v>
      </c>
      <c r="AV277" s="189" t="s">
        <v>1427</v>
      </c>
      <c r="AW277" s="189" t="s">
        <v>1427</v>
      </c>
      <c r="AX277" s="189" t="s">
        <v>1427</v>
      </c>
      <c r="AY277" s="189" t="s">
        <v>1427</v>
      </c>
      <c r="AZ277" s="189" t="s">
        <v>1427</v>
      </c>
      <c r="BA277" s="192">
        <v>0</v>
      </c>
      <c r="BB277" s="192">
        <v>0</v>
      </c>
      <c r="BC277" s="192">
        <v>0</v>
      </c>
      <c r="BD277" s="192">
        <v>0</v>
      </c>
      <c r="BE277" s="192">
        <v>0</v>
      </c>
      <c r="BF277" s="192">
        <v>9</v>
      </c>
      <c r="BG277" s="189" t="s">
        <v>1427</v>
      </c>
      <c r="BH277" s="189" t="s">
        <v>1427</v>
      </c>
      <c r="BI277" s="192">
        <v>37</v>
      </c>
      <c r="BJ277" s="189" t="s">
        <v>1490</v>
      </c>
      <c r="BK277" s="189" t="s">
        <v>2094</v>
      </c>
    </row>
    <row r="278" s="185" customFormat="1" ht="15" spans="1:63">
      <c r="A278" s="189">
        <v>274</v>
      </c>
      <c r="B278" s="189" t="s">
        <v>1425</v>
      </c>
      <c r="C278" s="189" t="s">
        <v>1426</v>
      </c>
      <c r="D278" s="189" t="s">
        <v>80</v>
      </c>
      <c r="E278" s="189" t="s">
        <v>1427</v>
      </c>
      <c r="F278" s="189" t="s">
        <v>135</v>
      </c>
      <c r="G278" s="189" t="s">
        <v>2080</v>
      </c>
      <c r="H278" s="189" t="s">
        <v>2081</v>
      </c>
      <c r="I278" s="189" t="s">
        <v>2095</v>
      </c>
      <c r="J278" s="189" t="s">
        <v>2096</v>
      </c>
      <c r="K278" s="189"/>
      <c r="L278" s="189"/>
      <c r="M278" s="189"/>
      <c r="N278" s="189"/>
      <c r="O278" s="189" t="s">
        <v>512</v>
      </c>
      <c r="P278" s="192">
        <v>300</v>
      </c>
      <c r="Q278" s="192">
        <v>0</v>
      </c>
      <c r="R278" s="192">
        <v>0</v>
      </c>
      <c r="S278" s="192">
        <v>0</v>
      </c>
      <c r="T278" s="192">
        <v>0</v>
      </c>
      <c r="U278" s="192">
        <v>0</v>
      </c>
      <c r="V278" s="192">
        <v>0</v>
      </c>
      <c r="W278" s="192">
        <v>0</v>
      </c>
      <c r="X278" s="192">
        <v>0</v>
      </c>
      <c r="Y278" s="192">
        <v>0</v>
      </c>
      <c r="Z278" s="189" t="s">
        <v>1448</v>
      </c>
      <c r="AA278" s="192">
        <v>2025</v>
      </c>
      <c r="AB278" s="189" t="s">
        <v>1433</v>
      </c>
      <c r="AC278" s="189" t="s">
        <v>1433</v>
      </c>
      <c r="AD278" s="189" t="s">
        <v>1433</v>
      </c>
      <c r="AE278" s="189" t="s">
        <v>1434</v>
      </c>
      <c r="AF278" s="189" t="s">
        <v>1427</v>
      </c>
      <c r="AG278" s="189" t="s">
        <v>498</v>
      </c>
      <c r="AH278" s="189" t="s">
        <v>1427</v>
      </c>
      <c r="AI278" s="189" t="s">
        <v>1427</v>
      </c>
      <c r="AJ278" s="189" t="s">
        <v>1427</v>
      </c>
      <c r="AK278" s="189" t="s">
        <v>1427</v>
      </c>
      <c r="AL278" s="189" t="s">
        <v>1427</v>
      </c>
      <c r="AM278" s="189" t="s">
        <v>1427</v>
      </c>
      <c r="AN278" s="189" t="s">
        <v>1427</v>
      </c>
      <c r="AO278" s="189" t="s">
        <v>1427</v>
      </c>
      <c r="AP278" s="189" t="s">
        <v>1427</v>
      </c>
      <c r="AQ278" s="189" t="s">
        <v>1427</v>
      </c>
      <c r="AR278" s="189" t="s">
        <v>1427</v>
      </c>
      <c r="AS278" s="189" t="s">
        <v>1427</v>
      </c>
      <c r="AT278" s="189" t="s">
        <v>1427</v>
      </c>
      <c r="AU278" s="189" t="s">
        <v>1427</v>
      </c>
      <c r="AV278" s="189" t="s">
        <v>1427</v>
      </c>
      <c r="AW278" s="189" t="s">
        <v>1427</v>
      </c>
      <c r="AX278" s="189" t="s">
        <v>1427</v>
      </c>
      <c r="AY278" s="189" t="s">
        <v>1427</v>
      </c>
      <c r="AZ278" s="189" t="s">
        <v>1427</v>
      </c>
      <c r="BA278" s="192">
        <v>0</v>
      </c>
      <c r="BB278" s="192">
        <v>0</v>
      </c>
      <c r="BC278" s="192">
        <v>0</v>
      </c>
      <c r="BD278" s="192">
        <v>0</v>
      </c>
      <c r="BE278" s="192">
        <v>0</v>
      </c>
      <c r="BF278" s="192">
        <v>0</v>
      </c>
      <c r="BG278" s="189" t="s">
        <v>1427</v>
      </c>
      <c r="BH278" s="189" t="s">
        <v>1427</v>
      </c>
      <c r="BI278" s="189" t="s">
        <v>1427</v>
      </c>
      <c r="BJ278" s="189" t="s">
        <v>1490</v>
      </c>
      <c r="BK278" s="189" t="s">
        <v>2097</v>
      </c>
    </row>
    <row r="279" s="185" customFormat="1" ht="15" spans="1:63">
      <c r="A279" s="189">
        <v>275</v>
      </c>
      <c r="B279" s="189" t="s">
        <v>1425</v>
      </c>
      <c r="C279" s="189" t="s">
        <v>1426</v>
      </c>
      <c r="D279" s="189" t="s">
        <v>80</v>
      </c>
      <c r="E279" s="189" t="s">
        <v>1427</v>
      </c>
      <c r="F279" s="189" t="s">
        <v>135</v>
      </c>
      <c r="G279" s="189" t="s">
        <v>2080</v>
      </c>
      <c r="H279" s="189" t="s">
        <v>2081</v>
      </c>
      <c r="I279" s="189" t="s">
        <v>2098</v>
      </c>
      <c r="J279" s="189" t="s">
        <v>539</v>
      </c>
      <c r="K279" s="189"/>
      <c r="L279" s="189"/>
      <c r="M279" s="189"/>
      <c r="N279" s="189"/>
      <c r="O279" s="189" t="s">
        <v>538</v>
      </c>
      <c r="P279" s="192">
        <v>10</v>
      </c>
      <c r="Q279" s="192">
        <v>0</v>
      </c>
      <c r="R279" s="192">
        <v>0</v>
      </c>
      <c r="S279" s="192">
        <v>0</v>
      </c>
      <c r="T279" s="192">
        <v>0</v>
      </c>
      <c r="U279" s="192">
        <v>0</v>
      </c>
      <c r="V279" s="192">
        <v>0</v>
      </c>
      <c r="W279" s="192">
        <v>0</v>
      </c>
      <c r="X279" s="192">
        <v>0</v>
      </c>
      <c r="Y279" s="192">
        <v>0</v>
      </c>
      <c r="Z279" s="189" t="s">
        <v>1448</v>
      </c>
      <c r="AA279" s="192">
        <v>2025</v>
      </c>
      <c r="AB279" s="189" t="s">
        <v>1432</v>
      </c>
      <c r="AC279" s="189" t="s">
        <v>1433</v>
      </c>
      <c r="AD279" s="189" t="s">
        <v>1433</v>
      </c>
      <c r="AE279" s="189" t="s">
        <v>1434</v>
      </c>
      <c r="AF279" s="189" t="s">
        <v>1427</v>
      </c>
      <c r="AG279" s="189" t="s">
        <v>498</v>
      </c>
      <c r="AH279" s="189" t="s">
        <v>1427</v>
      </c>
      <c r="AI279" s="189" t="s">
        <v>1427</v>
      </c>
      <c r="AJ279" s="189" t="s">
        <v>1427</v>
      </c>
      <c r="AK279" s="189" t="s">
        <v>1427</v>
      </c>
      <c r="AL279" s="189" t="s">
        <v>1427</v>
      </c>
      <c r="AM279" s="189" t="s">
        <v>1427</v>
      </c>
      <c r="AN279" s="189" t="s">
        <v>1427</v>
      </c>
      <c r="AO279" s="189" t="s">
        <v>1427</v>
      </c>
      <c r="AP279" s="189" t="s">
        <v>1427</v>
      </c>
      <c r="AQ279" s="189" t="s">
        <v>1427</v>
      </c>
      <c r="AR279" s="189" t="s">
        <v>1427</v>
      </c>
      <c r="AS279" s="189" t="s">
        <v>1427</v>
      </c>
      <c r="AT279" s="189" t="s">
        <v>1427</v>
      </c>
      <c r="AU279" s="189" t="s">
        <v>1427</v>
      </c>
      <c r="AV279" s="189" t="s">
        <v>1427</v>
      </c>
      <c r="AW279" s="189" t="s">
        <v>1427</v>
      </c>
      <c r="AX279" s="189" t="s">
        <v>1427</v>
      </c>
      <c r="AY279" s="189" t="s">
        <v>1427</v>
      </c>
      <c r="AZ279" s="189" t="s">
        <v>1427</v>
      </c>
      <c r="BA279" s="192">
        <v>0</v>
      </c>
      <c r="BB279" s="192">
        <v>0</v>
      </c>
      <c r="BC279" s="192">
        <v>0</v>
      </c>
      <c r="BD279" s="192">
        <v>0</v>
      </c>
      <c r="BE279" s="192">
        <v>0</v>
      </c>
      <c r="BF279" s="192">
        <v>0</v>
      </c>
      <c r="BG279" s="189" t="s">
        <v>1427</v>
      </c>
      <c r="BH279" s="189" t="s">
        <v>1427</v>
      </c>
      <c r="BI279" s="189" t="s">
        <v>1427</v>
      </c>
      <c r="BJ279" s="189" t="s">
        <v>1490</v>
      </c>
      <c r="BK279" s="189" t="s">
        <v>2099</v>
      </c>
    </row>
    <row r="280" s="185" customFormat="1" ht="15" spans="1:63">
      <c r="A280" s="189">
        <v>276</v>
      </c>
      <c r="B280" s="189" t="s">
        <v>1425</v>
      </c>
      <c r="C280" s="189" t="s">
        <v>1426</v>
      </c>
      <c r="D280" s="189" t="s">
        <v>80</v>
      </c>
      <c r="E280" s="189" t="s">
        <v>1427</v>
      </c>
      <c r="F280" s="189" t="s">
        <v>135</v>
      </c>
      <c r="G280" s="189" t="s">
        <v>2080</v>
      </c>
      <c r="H280" s="189" t="s">
        <v>2081</v>
      </c>
      <c r="I280" s="189" t="s">
        <v>2100</v>
      </c>
      <c r="J280" s="189" t="s">
        <v>302</v>
      </c>
      <c r="K280" s="189"/>
      <c r="L280" s="189"/>
      <c r="M280" s="189"/>
      <c r="N280" s="189"/>
      <c r="O280" s="189" t="s">
        <v>301</v>
      </c>
      <c r="P280" s="192">
        <v>24</v>
      </c>
      <c r="Q280" s="192">
        <v>14.4</v>
      </c>
      <c r="R280" s="192">
        <v>14.4</v>
      </c>
      <c r="S280" s="192">
        <v>0</v>
      </c>
      <c r="T280" s="192">
        <v>14.4</v>
      </c>
      <c r="U280" s="192">
        <v>0</v>
      </c>
      <c r="V280" s="192">
        <v>14.4</v>
      </c>
      <c r="W280" s="192">
        <v>0</v>
      </c>
      <c r="X280" s="192">
        <v>0</v>
      </c>
      <c r="Y280" s="192">
        <v>0</v>
      </c>
      <c r="Z280" s="189" t="s">
        <v>1471</v>
      </c>
      <c r="AA280" s="192">
        <v>2025</v>
      </c>
      <c r="AB280" s="189" t="s">
        <v>1432</v>
      </c>
      <c r="AC280" s="189" t="s">
        <v>1433</v>
      </c>
      <c r="AD280" s="189" t="s">
        <v>1433</v>
      </c>
      <c r="AE280" s="189" t="s">
        <v>1434</v>
      </c>
      <c r="AF280" s="189" t="s">
        <v>1427</v>
      </c>
      <c r="AG280" s="189" t="s">
        <v>196</v>
      </c>
      <c r="AH280" s="189" t="s">
        <v>196</v>
      </c>
      <c r="AI280" s="189" t="s">
        <v>1427</v>
      </c>
      <c r="AJ280" s="192">
        <v>20250228</v>
      </c>
      <c r="AK280" s="192">
        <v>20250415</v>
      </c>
      <c r="AL280" s="192">
        <v>20251231</v>
      </c>
      <c r="AM280" s="189" t="s">
        <v>1427</v>
      </c>
      <c r="AN280" s="189" t="s">
        <v>1427</v>
      </c>
      <c r="AO280" s="189" t="s">
        <v>1427</v>
      </c>
      <c r="AP280" s="189" t="s">
        <v>1427</v>
      </c>
      <c r="AQ280" s="189" t="s">
        <v>1427</v>
      </c>
      <c r="AR280" s="189" t="s">
        <v>1427</v>
      </c>
      <c r="AS280" s="189" t="s">
        <v>1427</v>
      </c>
      <c r="AT280" s="189" t="s">
        <v>1427</v>
      </c>
      <c r="AU280" s="189" t="s">
        <v>1427</v>
      </c>
      <c r="AV280" s="189" t="s">
        <v>1427</v>
      </c>
      <c r="AW280" s="189" t="s">
        <v>1427</v>
      </c>
      <c r="AX280" s="189" t="s">
        <v>1427</v>
      </c>
      <c r="AY280" s="189" t="s">
        <v>1427</v>
      </c>
      <c r="AZ280" s="189" t="s">
        <v>1427</v>
      </c>
      <c r="BA280" s="192">
        <v>0</v>
      </c>
      <c r="BB280" s="192">
        <v>0</v>
      </c>
      <c r="BC280" s="192">
        <v>0</v>
      </c>
      <c r="BD280" s="192">
        <v>0</v>
      </c>
      <c r="BE280" s="192">
        <v>0</v>
      </c>
      <c r="BF280" s="192">
        <v>14.4</v>
      </c>
      <c r="BG280" s="189" t="s">
        <v>1427</v>
      </c>
      <c r="BH280" s="189" t="s">
        <v>1427</v>
      </c>
      <c r="BI280" s="192">
        <v>193</v>
      </c>
      <c r="BJ280" s="189" t="s">
        <v>1490</v>
      </c>
      <c r="BK280" s="189" t="s">
        <v>2101</v>
      </c>
    </row>
    <row r="281" s="185" customFormat="1" ht="15" spans="1:63">
      <c r="A281" s="189">
        <v>277</v>
      </c>
      <c r="B281" s="189" t="s">
        <v>1425</v>
      </c>
      <c r="C281" s="189" t="s">
        <v>1426</v>
      </c>
      <c r="D281" s="189" t="s">
        <v>80</v>
      </c>
      <c r="E281" s="189" t="s">
        <v>1427</v>
      </c>
      <c r="F281" s="189" t="s">
        <v>135</v>
      </c>
      <c r="G281" s="189" t="s">
        <v>2080</v>
      </c>
      <c r="H281" s="189" t="s">
        <v>2081</v>
      </c>
      <c r="I281" s="189" t="s">
        <v>2102</v>
      </c>
      <c r="J281" s="189" t="s">
        <v>307</v>
      </c>
      <c r="K281" s="189"/>
      <c r="L281" s="189"/>
      <c r="M281" s="189"/>
      <c r="N281" s="189"/>
      <c r="O281" s="189" t="s">
        <v>306</v>
      </c>
      <c r="P281" s="192">
        <v>20</v>
      </c>
      <c r="Q281" s="192">
        <v>12</v>
      </c>
      <c r="R281" s="192">
        <v>12</v>
      </c>
      <c r="S281" s="192">
        <v>0</v>
      </c>
      <c r="T281" s="192">
        <v>12</v>
      </c>
      <c r="U281" s="192">
        <v>0</v>
      </c>
      <c r="V281" s="192">
        <v>12</v>
      </c>
      <c r="W281" s="192">
        <v>0</v>
      </c>
      <c r="X281" s="192">
        <v>0</v>
      </c>
      <c r="Y281" s="192">
        <v>0</v>
      </c>
      <c r="Z281" s="189" t="s">
        <v>1431</v>
      </c>
      <c r="AA281" s="192">
        <v>2025</v>
      </c>
      <c r="AB281" s="189" t="s">
        <v>1432</v>
      </c>
      <c r="AC281" s="189" t="s">
        <v>1433</v>
      </c>
      <c r="AD281" s="189" t="s">
        <v>1433</v>
      </c>
      <c r="AE281" s="189" t="s">
        <v>1434</v>
      </c>
      <c r="AF281" s="189" t="s">
        <v>1427</v>
      </c>
      <c r="AG281" s="189" t="s">
        <v>196</v>
      </c>
      <c r="AH281" s="189" t="s">
        <v>196</v>
      </c>
      <c r="AI281" s="189" t="s">
        <v>1427</v>
      </c>
      <c r="AJ281" s="192">
        <v>20250228</v>
      </c>
      <c r="AK281" s="192">
        <v>20250403</v>
      </c>
      <c r="AL281" s="192">
        <v>20251231</v>
      </c>
      <c r="AM281" s="192">
        <v>20250403</v>
      </c>
      <c r="AN281" s="189" t="s">
        <v>1427</v>
      </c>
      <c r="AO281" s="189" t="s">
        <v>1432</v>
      </c>
      <c r="AP281" s="189" t="s">
        <v>1433</v>
      </c>
      <c r="AQ281" s="189" t="s">
        <v>1427</v>
      </c>
      <c r="AR281" s="189" t="s">
        <v>1427</v>
      </c>
      <c r="AS281" s="189" t="s">
        <v>1427</v>
      </c>
      <c r="AT281" s="189" t="s">
        <v>1427</v>
      </c>
      <c r="AU281" s="189" t="s">
        <v>1427</v>
      </c>
      <c r="AV281" s="189" t="s">
        <v>1427</v>
      </c>
      <c r="AW281" s="189" t="s">
        <v>1427</v>
      </c>
      <c r="AX281" s="189" t="s">
        <v>1427</v>
      </c>
      <c r="AY281" s="189" t="s">
        <v>1427</v>
      </c>
      <c r="AZ281" s="189" t="s">
        <v>1427</v>
      </c>
      <c r="BA281" s="192">
        <v>0</v>
      </c>
      <c r="BB281" s="192">
        <v>0</v>
      </c>
      <c r="BC281" s="192">
        <v>0</v>
      </c>
      <c r="BD281" s="192">
        <v>0</v>
      </c>
      <c r="BE281" s="192">
        <v>0</v>
      </c>
      <c r="BF281" s="192">
        <v>12</v>
      </c>
      <c r="BG281" s="189" t="s">
        <v>1427</v>
      </c>
      <c r="BH281" s="189" t="s">
        <v>1427</v>
      </c>
      <c r="BI281" s="192">
        <v>253</v>
      </c>
      <c r="BJ281" s="189" t="s">
        <v>1490</v>
      </c>
      <c r="BK281" s="189" t="s">
        <v>2103</v>
      </c>
    </row>
    <row r="282" s="185" customFormat="1" ht="15" spans="1:63">
      <c r="A282" s="189">
        <v>278</v>
      </c>
      <c r="B282" s="189" t="s">
        <v>1425</v>
      </c>
      <c r="C282" s="189" t="s">
        <v>1426</v>
      </c>
      <c r="D282" s="189" t="s">
        <v>80</v>
      </c>
      <c r="E282" s="189" t="s">
        <v>1427</v>
      </c>
      <c r="F282" s="189" t="s">
        <v>135</v>
      </c>
      <c r="G282" s="189" t="s">
        <v>2080</v>
      </c>
      <c r="H282" s="189" t="s">
        <v>2081</v>
      </c>
      <c r="I282" s="189" t="s">
        <v>2104</v>
      </c>
      <c r="J282" s="189" t="s">
        <v>311</v>
      </c>
      <c r="K282" s="189"/>
      <c r="L282" s="189"/>
      <c r="M282" s="189"/>
      <c r="N282" s="189"/>
      <c r="O282" s="189" t="s">
        <v>238</v>
      </c>
      <c r="P282" s="192">
        <v>20</v>
      </c>
      <c r="Q282" s="192">
        <v>12</v>
      </c>
      <c r="R282" s="192">
        <v>12</v>
      </c>
      <c r="S282" s="192">
        <v>0</v>
      </c>
      <c r="T282" s="192">
        <v>12</v>
      </c>
      <c r="U282" s="192">
        <v>0</v>
      </c>
      <c r="V282" s="192">
        <v>12</v>
      </c>
      <c r="W282" s="192">
        <v>0</v>
      </c>
      <c r="X282" s="192">
        <v>0</v>
      </c>
      <c r="Y282" s="192">
        <v>0</v>
      </c>
      <c r="Z282" s="189" t="s">
        <v>1431</v>
      </c>
      <c r="AA282" s="192">
        <v>2025</v>
      </c>
      <c r="AB282" s="189" t="s">
        <v>1432</v>
      </c>
      <c r="AC282" s="189" t="s">
        <v>1433</v>
      </c>
      <c r="AD282" s="189" t="s">
        <v>1433</v>
      </c>
      <c r="AE282" s="189" t="s">
        <v>1434</v>
      </c>
      <c r="AF282" s="189" t="s">
        <v>1427</v>
      </c>
      <c r="AG282" s="189" t="s">
        <v>196</v>
      </c>
      <c r="AH282" s="189" t="s">
        <v>196</v>
      </c>
      <c r="AI282" s="189" t="s">
        <v>1427</v>
      </c>
      <c r="AJ282" s="192">
        <v>20250228</v>
      </c>
      <c r="AK282" s="192">
        <v>20250403</v>
      </c>
      <c r="AL282" s="192">
        <v>20251231</v>
      </c>
      <c r="AM282" s="192">
        <v>20250403</v>
      </c>
      <c r="AN282" s="189" t="s">
        <v>1427</v>
      </c>
      <c r="AO282" s="189" t="s">
        <v>1432</v>
      </c>
      <c r="AP282" s="189" t="s">
        <v>1433</v>
      </c>
      <c r="AQ282" s="189" t="s">
        <v>1427</v>
      </c>
      <c r="AR282" s="189" t="s">
        <v>1427</v>
      </c>
      <c r="AS282" s="189" t="s">
        <v>1427</v>
      </c>
      <c r="AT282" s="189" t="s">
        <v>1427</v>
      </c>
      <c r="AU282" s="189" t="s">
        <v>1427</v>
      </c>
      <c r="AV282" s="189" t="s">
        <v>1427</v>
      </c>
      <c r="AW282" s="189" t="s">
        <v>1427</v>
      </c>
      <c r="AX282" s="189" t="s">
        <v>1427</v>
      </c>
      <c r="AY282" s="189" t="s">
        <v>1427</v>
      </c>
      <c r="AZ282" s="189" t="s">
        <v>1427</v>
      </c>
      <c r="BA282" s="192">
        <v>0</v>
      </c>
      <c r="BB282" s="192">
        <v>0</v>
      </c>
      <c r="BC282" s="192">
        <v>0</v>
      </c>
      <c r="BD282" s="192">
        <v>0</v>
      </c>
      <c r="BE282" s="192">
        <v>0</v>
      </c>
      <c r="BF282" s="192">
        <v>12</v>
      </c>
      <c r="BG282" s="189" t="s">
        <v>1427</v>
      </c>
      <c r="BH282" s="189" t="s">
        <v>1427</v>
      </c>
      <c r="BI282" s="192">
        <v>143</v>
      </c>
      <c r="BJ282" s="189" t="s">
        <v>1490</v>
      </c>
      <c r="BK282" s="189" t="s">
        <v>2105</v>
      </c>
    </row>
    <row r="283" s="185" customFormat="1" ht="15" spans="1:63">
      <c r="A283" s="189">
        <v>279</v>
      </c>
      <c r="B283" s="189" t="s">
        <v>1425</v>
      </c>
      <c r="C283" s="189" t="s">
        <v>1426</v>
      </c>
      <c r="D283" s="189" t="s">
        <v>80</v>
      </c>
      <c r="E283" s="189" t="s">
        <v>1427</v>
      </c>
      <c r="F283" s="189" t="s">
        <v>135</v>
      </c>
      <c r="G283" s="189" t="s">
        <v>2080</v>
      </c>
      <c r="H283" s="189" t="s">
        <v>2081</v>
      </c>
      <c r="I283" s="189" t="s">
        <v>2106</v>
      </c>
      <c r="J283" s="189" t="s">
        <v>490</v>
      </c>
      <c r="K283" s="189"/>
      <c r="L283" s="189"/>
      <c r="M283" s="189"/>
      <c r="N283" s="189"/>
      <c r="O283" s="189" t="s">
        <v>489</v>
      </c>
      <c r="P283" s="192">
        <v>25</v>
      </c>
      <c r="Q283" s="192">
        <v>15</v>
      </c>
      <c r="R283" s="192">
        <v>15</v>
      </c>
      <c r="S283" s="192">
        <v>0</v>
      </c>
      <c r="T283" s="192">
        <v>15</v>
      </c>
      <c r="U283" s="192">
        <v>0</v>
      </c>
      <c r="V283" s="192">
        <v>15</v>
      </c>
      <c r="W283" s="192">
        <v>0</v>
      </c>
      <c r="X283" s="192">
        <v>0</v>
      </c>
      <c r="Y283" s="192">
        <v>0</v>
      </c>
      <c r="Z283" s="189" t="s">
        <v>1471</v>
      </c>
      <c r="AA283" s="192">
        <v>2025</v>
      </c>
      <c r="AB283" s="189" t="s">
        <v>1432</v>
      </c>
      <c r="AC283" s="189" t="s">
        <v>1433</v>
      </c>
      <c r="AD283" s="189" t="s">
        <v>1433</v>
      </c>
      <c r="AE283" s="189" t="s">
        <v>1434</v>
      </c>
      <c r="AF283" s="189" t="s">
        <v>1427</v>
      </c>
      <c r="AG283" s="189" t="s">
        <v>437</v>
      </c>
      <c r="AH283" s="189" t="s">
        <v>437</v>
      </c>
      <c r="AI283" s="189" t="s">
        <v>1427</v>
      </c>
      <c r="AJ283" s="192">
        <v>20250228</v>
      </c>
      <c r="AK283" s="192">
        <v>20250415</v>
      </c>
      <c r="AL283" s="192">
        <v>20251231</v>
      </c>
      <c r="AM283" s="189" t="s">
        <v>1427</v>
      </c>
      <c r="AN283" s="189" t="s">
        <v>1427</v>
      </c>
      <c r="AO283" s="189" t="s">
        <v>1427</v>
      </c>
      <c r="AP283" s="189" t="s">
        <v>1427</v>
      </c>
      <c r="AQ283" s="189" t="s">
        <v>1427</v>
      </c>
      <c r="AR283" s="189" t="s">
        <v>1427</v>
      </c>
      <c r="AS283" s="189" t="s">
        <v>1427</v>
      </c>
      <c r="AT283" s="189" t="s">
        <v>1427</v>
      </c>
      <c r="AU283" s="189" t="s">
        <v>1427</v>
      </c>
      <c r="AV283" s="189" t="s">
        <v>1427</v>
      </c>
      <c r="AW283" s="189" t="s">
        <v>1427</v>
      </c>
      <c r="AX283" s="189" t="s">
        <v>1427</v>
      </c>
      <c r="AY283" s="189" t="s">
        <v>1427</v>
      </c>
      <c r="AZ283" s="189" t="s">
        <v>1427</v>
      </c>
      <c r="BA283" s="192">
        <v>0</v>
      </c>
      <c r="BB283" s="192">
        <v>0</v>
      </c>
      <c r="BC283" s="192">
        <v>0</v>
      </c>
      <c r="BD283" s="192">
        <v>0</v>
      </c>
      <c r="BE283" s="192">
        <v>0</v>
      </c>
      <c r="BF283" s="192">
        <v>15</v>
      </c>
      <c r="BG283" s="189" t="s">
        <v>1427</v>
      </c>
      <c r="BH283" s="189" t="s">
        <v>1427</v>
      </c>
      <c r="BI283" s="192">
        <v>279</v>
      </c>
      <c r="BJ283" s="189" t="s">
        <v>1490</v>
      </c>
      <c r="BK283" s="189" t="s">
        <v>2107</v>
      </c>
    </row>
    <row r="284" s="185" customFormat="1" ht="15" spans="1:63">
      <c r="A284" s="189">
        <v>280</v>
      </c>
      <c r="B284" s="189" t="s">
        <v>1425</v>
      </c>
      <c r="C284" s="189" t="s">
        <v>1426</v>
      </c>
      <c r="D284" s="189" t="s">
        <v>80</v>
      </c>
      <c r="E284" s="189" t="s">
        <v>1427</v>
      </c>
      <c r="F284" s="189" t="s">
        <v>135</v>
      </c>
      <c r="G284" s="189" t="s">
        <v>2080</v>
      </c>
      <c r="H284" s="189" t="s">
        <v>2081</v>
      </c>
      <c r="I284" s="189" t="s">
        <v>2108</v>
      </c>
      <c r="J284" s="189" t="s">
        <v>611</v>
      </c>
      <c r="K284" s="189"/>
      <c r="L284" s="189"/>
      <c r="M284" s="189"/>
      <c r="N284" s="189"/>
      <c r="O284" s="189" t="s">
        <v>610</v>
      </c>
      <c r="P284" s="192">
        <v>35</v>
      </c>
      <c r="Q284" s="192">
        <v>21</v>
      </c>
      <c r="R284" s="192">
        <v>21</v>
      </c>
      <c r="S284" s="192">
        <v>0</v>
      </c>
      <c r="T284" s="192">
        <v>21</v>
      </c>
      <c r="U284" s="192">
        <v>0</v>
      </c>
      <c r="V284" s="192">
        <v>21</v>
      </c>
      <c r="W284" s="192">
        <v>0</v>
      </c>
      <c r="X284" s="192">
        <v>0</v>
      </c>
      <c r="Y284" s="192">
        <v>0</v>
      </c>
      <c r="Z284" s="189" t="s">
        <v>1431</v>
      </c>
      <c r="AA284" s="192">
        <v>2025</v>
      </c>
      <c r="AB284" s="189" t="s">
        <v>1432</v>
      </c>
      <c r="AC284" s="189" t="s">
        <v>1433</v>
      </c>
      <c r="AD284" s="189" t="s">
        <v>1433</v>
      </c>
      <c r="AE284" s="189" t="s">
        <v>1434</v>
      </c>
      <c r="AF284" s="189" t="s">
        <v>1427</v>
      </c>
      <c r="AG284" s="189" t="s">
        <v>547</v>
      </c>
      <c r="AH284" s="189" t="s">
        <v>547</v>
      </c>
      <c r="AI284" s="189" t="s">
        <v>1427</v>
      </c>
      <c r="AJ284" s="192">
        <v>20250228</v>
      </c>
      <c r="AK284" s="192">
        <v>20250408</v>
      </c>
      <c r="AL284" s="192">
        <v>20251231</v>
      </c>
      <c r="AM284" s="192">
        <v>20250408</v>
      </c>
      <c r="AN284" s="189" t="s">
        <v>1427</v>
      </c>
      <c r="AO284" s="189" t="s">
        <v>1432</v>
      </c>
      <c r="AP284" s="189" t="s">
        <v>1433</v>
      </c>
      <c r="AQ284" s="189" t="s">
        <v>1427</v>
      </c>
      <c r="AR284" s="189" t="s">
        <v>1427</v>
      </c>
      <c r="AS284" s="189" t="s">
        <v>1427</v>
      </c>
      <c r="AT284" s="189" t="s">
        <v>1427</v>
      </c>
      <c r="AU284" s="189" t="s">
        <v>1427</v>
      </c>
      <c r="AV284" s="189" t="s">
        <v>1427</v>
      </c>
      <c r="AW284" s="189" t="s">
        <v>1427</v>
      </c>
      <c r="AX284" s="192">
        <v>10.594137</v>
      </c>
      <c r="AY284" s="192">
        <v>0</v>
      </c>
      <c r="AZ284" s="192">
        <v>10.594137</v>
      </c>
      <c r="BA284" s="192">
        <v>0</v>
      </c>
      <c r="BB284" s="192">
        <v>10.594137</v>
      </c>
      <c r="BC284" s="192">
        <v>0</v>
      </c>
      <c r="BD284" s="192">
        <v>0</v>
      </c>
      <c r="BE284" s="192">
        <v>0</v>
      </c>
      <c r="BF284" s="192">
        <v>21</v>
      </c>
      <c r="BG284" s="192">
        <v>10.405863</v>
      </c>
      <c r="BH284" s="189" t="s">
        <v>1427</v>
      </c>
      <c r="BI284" s="192">
        <v>510</v>
      </c>
      <c r="BJ284" s="189" t="s">
        <v>1490</v>
      </c>
      <c r="BK284" s="189" t="s">
        <v>2109</v>
      </c>
    </row>
    <row r="285" s="185" customFormat="1" ht="15" spans="1:63">
      <c r="A285" s="189">
        <v>281</v>
      </c>
      <c r="B285" s="189" t="s">
        <v>1425</v>
      </c>
      <c r="C285" s="189" t="s">
        <v>1426</v>
      </c>
      <c r="D285" s="189" t="s">
        <v>80</v>
      </c>
      <c r="E285" s="189" t="s">
        <v>1427</v>
      </c>
      <c r="F285" s="189" t="s">
        <v>135</v>
      </c>
      <c r="G285" s="189" t="s">
        <v>2080</v>
      </c>
      <c r="H285" s="189" t="s">
        <v>2081</v>
      </c>
      <c r="I285" s="189" t="s">
        <v>2110</v>
      </c>
      <c r="J285" s="189" t="s">
        <v>616</v>
      </c>
      <c r="K285" s="189"/>
      <c r="L285" s="189"/>
      <c r="M285" s="189"/>
      <c r="N285" s="189"/>
      <c r="O285" s="189" t="s">
        <v>615</v>
      </c>
      <c r="P285" s="192">
        <v>10</v>
      </c>
      <c r="Q285" s="192">
        <v>6</v>
      </c>
      <c r="R285" s="192">
        <v>6</v>
      </c>
      <c r="S285" s="192">
        <v>0</v>
      </c>
      <c r="T285" s="192">
        <v>6</v>
      </c>
      <c r="U285" s="192">
        <v>0</v>
      </c>
      <c r="V285" s="192">
        <v>6</v>
      </c>
      <c r="W285" s="192">
        <v>0</v>
      </c>
      <c r="X285" s="192">
        <v>0</v>
      </c>
      <c r="Y285" s="192">
        <v>0</v>
      </c>
      <c r="Z285" s="189" t="s">
        <v>1431</v>
      </c>
      <c r="AA285" s="192">
        <v>2025</v>
      </c>
      <c r="AB285" s="189" t="s">
        <v>1432</v>
      </c>
      <c r="AC285" s="189" t="s">
        <v>1433</v>
      </c>
      <c r="AD285" s="189" t="s">
        <v>1433</v>
      </c>
      <c r="AE285" s="189" t="s">
        <v>1434</v>
      </c>
      <c r="AF285" s="189" t="s">
        <v>1427</v>
      </c>
      <c r="AG285" s="189" t="s">
        <v>547</v>
      </c>
      <c r="AH285" s="189" t="s">
        <v>547</v>
      </c>
      <c r="AI285" s="189" t="s">
        <v>1427</v>
      </c>
      <c r="AJ285" s="192">
        <v>20250228</v>
      </c>
      <c r="AK285" s="192">
        <v>20250401</v>
      </c>
      <c r="AL285" s="192">
        <v>20251231</v>
      </c>
      <c r="AM285" s="192">
        <v>20250401</v>
      </c>
      <c r="AN285" s="189" t="s">
        <v>1427</v>
      </c>
      <c r="AO285" s="189" t="s">
        <v>1432</v>
      </c>
      <c r="AP285" s="189" t="s">
        <v>1433</v>
      </c>
      <c r="AQ285" s="189" t="s">
        <v>1427</v>
      </c>
      <c r="AR285" s="189" t="s">
        <v>1427</v>
      </c>
      <c r="AS285" s="189" t="s">
        <v>1427</v>
      </c>
      <c r="AT285" s="189" t="s">
        <v>1427</v>
      </c>
      <c r="AU285" s="189" t="s">
        <v>1427</v>
      </c>
      <c r="AV285" s="189" t="s">
        <v>1427</v>
      </c>
      <c r="AW285" s="189" t="s">
        <v>1427</v>
      </c>
      <c r="AX285" s="192">
        <v>3.079683</v>
      </c>
      <c r="AY285" s="192">
        <v>0</v>
      </c>
      <c r="AZ285" s="192">
        <v>3.079683</v>
      </c>
      <c r="BA285" s="192">
        <v>0</v>
      </c>
      <c r="BB285" s="192">
        <v>3.079683</v>
      </c>
      <c r="BC285" s="192">
        <v>0</v>
      </c>
      <c r="BD285" s="192">
        <v>0</v>
      </c>
      <c r="BE285" s="192">
        <v>0</v>
      </c>
      <c r="BF285" s="192">
        <v>6</v>
      </c>
      <c r="BG285" s="192">
        <v>2.920317</v>
      </c>
      <c r="BH285" s="189" t="s">
        <v>1427</v>
      </c>
      <c r="BI285" s="192">
        <v>45</v>
      </c>
      <c r="BJ285" s="189" t="s">
        <v>1490</v>
      </c>
      <c r="BK285" s="189" t="s">
        <v>2111</v>
      </c>
    </row>
    <row r="286" s="185" customFormat="1" ht="15" spans="1:63">
      <c r="A286" s="189">
        <v>282</v>
      </c>
      <c r="B286" s="189" t="s">
        <v>1425</v>
      </c>
      <c r="C286" s="189" t="s">
        <v>1426</v>
      </c>
      <c r="D286" s="189" t="s">
        <v>80</v>
      </c>
      <c r="E286" s="189" t="s">
        <v>1427</v>
      </c>
      <c r="F286" s="189" t="s">
        <v>135</v>
      </c>
      <c r="G286" s="189" t="s">
        <v>2080</v>
      </c>
      <c r="H286" s="189" t="s">
        <v>2081</v>
      </c>
      <c r="I286" s="189" t="s">
        <v>2112</v>
      </c>
      <c r="J286" s="189" t="s">
        <v>620</v>
      </c>
      <c r="K286" s="189"/>
      <c r="L286" s="189"/>
      <c r="M286" s="189"/>
      <c r="N286" s="189"/>
      <c r="O286" s="189" t="s">
        <v>571</v>
      </c>
      <c r="P286" s="192">
        <v>10</v>
      </c>
      <c r="Q286" s="192">
        <v>6</v>
      </c>
      <c r="R286" s="192">
        <v>6</v>
      </c>
      <c r="S286" s="192">
        <v>0</v>
      </c>
      <c r="T286" s="192">
        <v>6</v>
      </c>
      <c r="U286" s="192">
        <v>0</v>
      </c>
      <c r="V286" s="192">
        <v>6</v>
      </c>
      <c r="W286" s="192">
        <v>0</v>
      </c>
      <c r="X286" s="192">
        <v>0</v>
      </c>
      <c r="Y286" s="192">
        <v>0</v>
      </c>
      <c r="Z286" s="189" t="s">
        <v>1431</v>
      </c>
      <c r="AA286" s="192">
        <v>2025</v>
      </c>
      <c r="AB286" s="189" t="s">
        <v>1432</v>
      </c>
      <c r="AC286" s="189" t="s">
        <v>1433</v>
      </c>
      <c r="AD286" s="189" t="s">
        <v>1433</v>
      </c>
      <c r="AE286" s="189" t="s">
        <v>1434</v>
      </c>
      <c r="AF286" s="189" t="s">
        <v>1427</v>
      </c>
      <c r="AG286" s="189" t="s">
        <v>547</v>
      </c>
      <c r="AH286" s="189" t="s">
        <v>547</v>
      </c>
      <c r="AI286" s="189" t="s">
        <v>1427</v>
      </c>
      <c r="AJ286" s="192">
        <v>20250228</v>
      </c>
      <c r="AK286" s="192">
        <v>20250408</v>
      </c>
      <c r="AL286" s="192">
        <v>20251231</v>
      </c>
      <c r="AM286" s="192">
        <v>20250408</v>
      </c>
      <c r="AN286" s="189" t="s">
        <v>1427</v>
      </c>
      <c r="AO286" s="189" t="s">
        <v>1432</v>
      </c>
      <c r="AP286" s="189" t="s">
        <v>1433</v>
      </c>
      <c r="AQ286" s="189" t="s">
        <v>1427</v>
      </c>
      <c r="AR286" s="189" t="s">
        <v>1427</v>
      </c>
      <c r="AS286" s="189" t="s">
        <v>1427</v>
      </c>
      <c r="AT286" s="189" t="s">
        <v>1427</v>
      </c>
      <c r="AU286" s="189" t="s">
        <v>1427</v>
      </c>
      <c r="AV286" s="189" t="s">
        <v>1427</v>
      </c>
      <c r="AW286" s="189" t="s">
        <v>1427</v>
      </c>
      <c r="AX286" s="192">
        <v>3.0243</v>
      </c>
      <c r="AY286" s="192">
        <v>0</v>
      </c>
      <c r="AZ286" s="192">
        <v>3.0243</v>
      </c>
      <c r="BA286" s="192">
        <v>0</v>
      </c>
      <c r="BB286" s="192">
        <v>3.0243</v>
      </c>
      <c r="BC286" s="192">
        <v>0</v>
      </c>
      <c r="BD286" s="192">
        <v>0</v>
      </c>
      <c r="BE286" s="192">
        <v>0</v>
      </c>
      <c r="BF286" s="192">
        <v>6</v>
      </c>
      <c r="BG286" s="192">
        <v>2.9757</v>
      </c>
      <c r="BH286" s="189" t="s">
        <v>1427</v>
      </c>
      <c r="BI286" s="192">
        <v>165</v>
      </c>
      <c r="BJ286" s="189" t="s">
        <v>1490</v>
      </c>
      <c r="BK286" s="189" t="s">
        <v>2113</v>
      </c>
    </row>
    <row r="287" s="185" customFormat="1" ht="15" spans="1:63">
      <c r="A287" s="189">
        <v>283</v>
      </c>
      <c r="B287" s="189" t="s">
        <v>1425</v>
      </c>
      <c r="C287" s="189" t="s">
        <v>1426</v>
      </c>
      <c r="D287" s="189" t="s">
        <v>80</v>
      </c>
      <c r="E287" s="189" t="s">
        <v>1427</v>
      </c>
      <c r="F287" s="189" t="s">
        <v>135</v>
      </c>
      <c r="G287" s="189" t="s">
        <v>2080</v>
      </c>
      <c r="H287" s="189" t="s">
        <v>2081</v>
      </c>
      <c r="I287" s="189" t="s">
        <v>2114</v>
      </c>
      <c r="J287" s="189" t="s">
        <v>625</v>
      </c>
      <c r="K287" s="189"/>
      <c r="L287" s="189"/>
      <c r="M287" s="189"/>
      <c r="N287" s="189"/>
      <c r="O287" s="189" t="s">
        <v>624</v>
      </c>
      <c r="P287" s="192">
        <v>10</v>
      </c>
      <c r="Q287" s="192">
        <v>6</v>
      </c>
      <c r="R287" s="192">
        <v>6</v>
      </c>
      <c r="S287" s="192">
        <v>0</v>
      </c>
      <c r="T287" s="192">
        <v>6</v>
      </c>
      <c r="U287" s="192">
        <v>0</v>
      </c>
      <c r="V287" s="192">
        <v>6</v>
      </c>
      <c r="W287" s="192">
        <v>0</v>
      </c>
      <c r="X287" s="192">
        <v>0</v>
      </c>
      <c r="Y287" s="192">
        <v>0</v>
      </c>
      <c r="Z287" s="189" t="s">
        <v>1431</v>
      </c>
      <c r="AA287" s="192">
        <v>2025</v>
      </c>
      <c r="AB287" s="189" t="s">
        <v>1432</v>
      </c>
      <c r="AC287" s="189" t="s">
        <v>1433</v>
      </c>
      <c r="AD287" s="189" t="s">
        <v>1433</v>
      </c>
      <c r="AE287" s="189" t="s">
        <v>1434</v>
      </c>
      <c r="AF287" s="189" t="s">
        <v>1427</v>
      </c>
      <c r="AG287" s="189" t="s">
        <v>547</v>
      </c>
      <c r="AH287" s="189" t="s">
        <v>547</v>
      </c>
      <c r="AI287" s="189" t="s">
        <v>1427</v>
      </c>
      <c r="AJ287" s="192">
        <v>20250228</v>
      </c>
      <c r="AK287" s="192">
        <v>20250401</v>
      </c>
      <c r="AL287" s="192">
        <v>20251231</v>
      </c>
      <c r="AM287" s="192">
        <v>20250401</v>
      </c>
      <c r="AN287" s="189" t="s">
        <v>1427</v>
      </c>
      <c r="AO287" s="189" t="s">
        <v>1432</v>
      </c>
      <c r="AP287" s="189" t="s">
        <v>1433</v>
      </c>
      <c r="AQ287" s="189" t="s">
        <v>1427</v>
      </c>
      <c r="AR287" s="189" t="s">
        <v>1427</v>
      </c>
      <c r="AS287" s="189" t="s">
        <v>1427</v>
      </c>
      <c r="AT287" s="189" t="s">
        <v>1427</v>
      </c>
      <c r="AU287" s="189" t="s">
        <v>1427</v>
      </c>
      <c r="AV287" s="189" t="s">
        <v>1427</v>
      </c>
      <c r="AW287" s="189" t="s">
        <v>1427</v>
      </c>
      <c r="AX287" s="192">
        <v>3.080674</v>
      </c>
      <c r="AY287" s="192">
        <v>0</v>
      </c>
      <c r="AZ287" s="192">
        <v>3.080674</v>
      </c>
      <c r="BA287" s="192">
        <v>0</v>
      </c>
      <c r="BB287" s="192">
        <v>3.080674</v>
      </c>
      <c r="BC287" s="192">
        <v>0</v>
      </c>
      <c r="BD287" s="192">
        <v>0</v>
      </c>
      <c r="BE287" s="192">
        <v>0</v>
      </c>
      <c r="BF287" s="192">
        <v>6</v>
      </c>
      <c r="BG287" s="192">
        <v>2.919326</v>
      </c>
      <c r="BH287" s="189" t="s">
        <v>1427</v>
      </c>
      <c r="BI287" s="192">
        <v>332</v>
      </c>
      <c r="BJ287" s="189" t="s">
        <v>1490</v>
      </c>
      <c r="BK287" s="189" t="s">
        <v>2115</v>
      </c>
    </row>
    <row r="288" s="185" customFormat="1" ht="15" spans="1:63">
      <c r="A288" s="189">
        <v>284</v>
      </c>
      <c r="B288" s="189" t="s">
        <v>1425</v>
      </c>
      <c r="C288" s="189" t="s">
        <v>1426</v>
      </c>
      <c r="D288" s="189" t="s">
        <v>80</v>
      </c>
      <c r="E288" s="189" t="s">
        <v>1427</v>
      </c>
      <c r="F288" s="189" t="s">
        <v>135</v>
      </c>
      <c r="G288" s="189" t="s">
        <v>2080</v>
      </c>
      <c r="H288" s="189" t="s">
        <v>2081</v>
      </c>
      <c r="I288" s="189" t="s">
        <v>2116</v>
      </c>
      <c r="J288" s="189" t="s">
        <v>287</v>
      </c>
      <c r="K288" s="189"/>
      <c r="L288" s="189"/>
      <c r="M288" s="189"/>
      <c r="N288" s="189"/>
      <c r="O288" s="189" t="s">
        <v>80</v>
      </c>
      <c r="P288" s="192">
        <v>62</v>
      </c>
      <c r="Q288" s="192">
        <v>37.2</v>
      </c>
      <c r="R288" s="192">
        <v>37.2</v>
      </c>
      <c r="S288" s="192">
        <v>0</v>
      </c>
      <c r="T288" s="192">
        <v>37.2</v>
      </c>
      <c r="U288" s="192">
        <v>0</v>
      </c>
      <c r="V288" s="192">
        <v>37.2</v>
      </c>
      <c r="W288" s="192">
        <v>0</v>
      </c>
      <c r="X288" s="192">
        <v>0</v>
      </c>
      <c r="Y288" s="192">
        <v>0</v>
      </c>
      <c r="Z288" s="189" t="s">
        <v>1431</v>
      </c>
      <c r="AA288" s="192">
        <v>2025</v>
      </c>
      <c r="AB288" s="189" t="s">
        <v>1432</v>
      </c>
      <c r="AC288" s="189" t="s">
        <v>1433</v>
      </c>
      <c r="AD288" s="189" t="s">
        <v>1433</v>
      </c>
      <c r="AE288" s="189" t="s">
        <v>1434</v>
      </c>
      <c r="AF288" s="189" t="s">
        <v>1427</v>
      </c>
      <c r="AG288" s="189" t="s">
        <v>196</v>
      </c>
      <c r="AH288" s="189" t="s">
        <v>196</v>
      </c>
      <c r="AI288" s="189" t="s">
        <v>1427</v>
      </c>
      <c r="AJ288" s="192">
        <v>20250228</v>
      </c>
      <c r="AK288" s="192">
        <v>20250415</v>
      </c>
      <c r="AL288" s="192">
        <v>20251231</v>
      </c>
      <c r="AM288" s="189">
        <v>20250415</v>
      </c>
      <c r="AN288" s="189" t="s">
        <v>1427</v>
      </c>
      <c r="AO288" s="189" t="s">
        <v>1432</v>
      </c>
      <c r="AP288" s="189" t="s">
        <v>1433</v>
      </c>
      <c r="AQ288" s="189" t="s">
        <v>1427</v>
      </c>
      <c r="AR288" s="189" t="s">
        <v>1427</v>
      </c>
      <c r="AS288" s="189" t="s">
        <v>1427</v>
      </c>
      <c r="AT288" s="189" t="s">
        <v>1427</v>
      </c>
      <c r="AU288" s="189" t="s">
        <v>1427</v>
      </c>
      <c r="AV288" s="189" t="s">
        <v>1427</v>
      </c>
      <c r="AW288" s="189" t="s">
        <v>1427</v>
      </c>
      <c r="AX288" s="189">
        <v>16.35332</v>
      </c>
      <c r="AY288" s="189">
        <v>0</v>
      </c>
      <c r="AZ288" s="189">
        <v>16.35332</v>
      </c>
      <c r="BA288" s="192">
        <v>0</v>
      </c>
      <c r="BB288" s="192">
        <v>16.35332</v>
      </c>
      <c r="BC288" s="192">
        <v>0</v>
      </c>
      <c r="BD288" s="192">
        <v>0</v>
      </c>
      <c r="BE288" s="192">
        <v>0</v>
      </c>
      <c r="BF288" s="192">
        <v>37.2</v>
      </c>
      <c r="BG288" s="189">
        <v>20.84668</v>
      </c>
      <c r="BH288" s="189" t="s">
        <v>1427</v>
      </c>
      <c r="BI288" s="192">
        <v>212</v>
      </c>
      <c r="BJ288" s="189" t="s">
        <v>1490</v>
      </c>
      <c r="BK288" s="189" t="s">
        <v>2117</v>
      </c>
    </row>
    <row r="289" s="185" customFormat="1" ht="15" spans="1:63">
      <c r="A289" s="189">
        <v>285</v>
      </c>
      <c r="B289" s="189" t="s">
        <v>1425</v>
      </c>
      <c r="C289" s="189" t="s">
        <v>1426</v>
      </c>
      <c r="D289" s="189" t="s">
        <v>80</v>
      </c>
      <c r="E289" s="189" t="s">
        <v>1427</v>
      </c>
      <c r="F289" s="189" t="s">
        <v>135</v>
      </c>
      <c r="G289" s="189" t="s">
        <v>2080</v>
      </c>
      <c r="H289" s="189" t="s">
        <v>2081</v>
      </c>
      <c r="I289" s="189" t="s">
        <v>2118</v>
      </c>
      <c r="J289" s="189" t="s">
        <v>291</v>
      </c>
      <c r="K289" s="189"/>
      <c r="L289" s="189"/>
      <c r="M289" s="189"/>
      <c r="N289" s="189"/>
      <c r="O289" s="189" t="s">
        <v>80</v>
      </c>
      <c r="P289" s="192">
        <v>40</v>
      </c>
      <c r="Q289" s="192">
        <v>24</v>
      </c>
      <c r="R289" s="192">
        <v>24</v>
      </c>
      <c r="S289" s="192">
        <v>0</v>
      </c>
      <c r="T289" s="192">
        <v>24</v>
      </c>
      <c r="U289" s="192">
        <v>0</v>
      </c>
      <c r="V289" s="192">
        <v>24</v>
      </c>
      <c r="W289" s="192">
        <v>0</v>
      </c>
      <c r="X289" s="192">
        <v>0</v>
      </c>
      <c r="Y289" s="192">
        <v>0</v>
      </c>
      <c r="Z289" s="189" t="s">
        <v>1431</v>
      </c>
      <c r="AA289" s="192">
        <v>2025</v>
      </c>
      <c r="AB289" s="189" t="s">
        <v>1432</v>
      </c>
      <c r="AC289" s="189" t="s">
        <v>1433</v>
      </c>
      <c r="AD289" s="189" t="s">
        <v>1433</v>
      </c>
      <c r="AE289" s="189" t="s">
        <v>1434</v>
      </c>
      <c r="AF289" s="189" t="s">
        <v>1427</v>
      </c>
      <c r="AG289" s="189" t="s">
        <v>196</v>
      </c>
      <c r="AH289" s="189" t="s">
        <v>196</v>
      </c>
      <c r="AI289" s="189" t="s">
        <v>1427</v>
      </c>
      <c r="AJ289" s="192">
        <v>20250228</v>
      </c>
      <c r="AK289" s="192">
        <v>20250415</v>
      </c>
      <c r="AL289" s="192">
        <v>20251231</v>
      </c>
      <c r="AM289" s="189">
        <v>20250415</v>
      </c>
      <c r="AN289" s="189" t="s">
        <v>1427</v>
      </c>
      <c r="AO289" s="189" t="s">
        <v>1432</v>
      </c>
      <c r="AP289" s="189" t="s">
        <v>1433</v>
      </c>
      <c r="AQ289" s="189" t="s">
        <v>1427</v>
      </c>
      <c r="AR289" s="189" t="s">
        <v>1427</v>
      </c>
      <c r="AS289" s="189" t="s">
        <v>1427</v>
      </c>
      <c r="AT289" s="189" t="s">
        <v>1427</v>
      </c>
      <c r="AU289" s="189" t="s">
        <v>1427</v>
      </c>
      <c r="AV289" s="189" t="s">
        <v>1427</v>
      </c>
      <c r="AW289" s="189" t="s">
        <v>1427</v>
      </c>
      <c r="AX289" s="189">
        <v>12.045357</v>
      </c>
      <c r="AY289" s="189">
        <v>0</v>
      </c>
      <c r="AZ289" s="189">
        <v>12.045357</v>
      </c>
      <c r="BA289" s="192">
        <v>0</v>
      </c>
      <c r="BB289" s="192">
        <v>12.045357</v>
      </c>
      <c r="BC289" s="192">
        <v>0</v>
      </c>
      <c r="BD289" s="192">
        <v>0</v>
      </c>
      <c r="BE289" s="192">
        <v>0</v>
      </c>
      <c r="BF289" s="192">
        <v>24</v>
      </c>
      <c r="BG289" s="189">
        <v>11.954643</v>
      </c>
      <c r="BH289" s="189" t="s">
        <v>1427</v>
      </c>
      <c r="BI289" s="192">
        <v>129</v>
      </c>
      <c r="BJ289" s="189" t="s">
        <v>1490</v>
      </c>
      <c r="BK289" s="189" t="s">
        <v>2119</v>
      </c>
    </row>
    <row r="290" s="185" customFormat="1" ht="15" spans="1:63">
      <c r="A290" s="189">
        <v>286</v>
      </c>
      <c r="B290" s="189" t="s">
        <v>1425</v>
      </c>
      <c r="C290" s="189" t="s">
        <v>1426</v>
      </c>
      <c r="D290" s="189" t="s">
        <v>80</v>
      </c>
      <c r="E290" s="189" t="s">
        <v>1427</v>
      </c>
      <c r="F290" s="189" t="s">
        <v>135</v>
      </c>
      <c r="G290" s="189" t="s">
        <v>2080</v>
      </c>
      <c r="H290" s="189" t="s">
        <v>2081</v>
      </c>
      <c r="I290" s="189" t="s">
        <v>2120</v>
      </c>
      <c r="J290" s="189" t="s">
        <v>296</v>
      </c>
      <c r="K290" s="189"/>
      <c r="L290" s="189"/>
      <c r="M290" s="189"/>
      <c r="N290" s="189"/>
      <c r="O290" s="189" t="s">
        <v>80</v>
      </c>
      <c r="P290" s="192">
        <v>40</v>
      </c>
      <c r="Q290" s="192">
        <v>24</v>
      </c>
      <c r="R290" s="192">
        <v>24</v>
      </c>
      <c r="S290" s="192">
        <v>0</v>
      </c>
      <c r="T290" s="192">
        <v>24</v>
      </c>
      <c r="U290" s="192">
        <v>0</v>
      </c>
      <c r="V290" s="192">
        <v>24</v>
      </c>
      <c r="W290" s="192">
        <v>0</v>
      </c>
      <c r="X290" s="192">
        <v>0</v>
      </c>
      <c r="Y290" s="192">
        <v>0</v>
      </c>
      <c r="Z290" s="189" t="s">
        <v>1431</v>
      </c>
      <c r="AA290" s="192">
        <v>2025</v>
      </c>
      <c r="AB290" s="189" t="s">
        <v>1432</v>
      </c>
      <c r="AC290" s="189" t="s">
        <v>1433</v>
      </c>
      <c r="AD290" s="189" t="s">
        <v>1433</v>
      </c>
      <c r="AE290" s="189" t="s">
        <v>1434</v>
      </c>
      <c r="AF290" s="189" t="s">
        <v>1427</v>
      </c>
      <c r="AG290" s="189" t="s">
        <v>196</v>
      </c>
      <c r="AH290" s="189" t="s">
        <v>196</v>
      </c>
      <c r="AI290" s="189" t="s">
        <v>1427</v>
      </c>
      <c r="AJ290" s="192">
        <v>20250228</v>
      </c>
      <c r="AK290" s="192">
        <v>20250415</v>
      </c>
      <c r="AL290" s="192">
        <v>20251231</v>
      </c>
      <c r="AM290" s="189">
        <v>20250415</v>
      </c>
      <c r="AN290" s="189" t="s">
        <v>1427</v>
      </c>
      <c r="AO290" s="189" t="s">
        <v>1432</v>
      </c>
      <c r="AP290" s="189" t="s">
        <v>1433</v>
      </c>
      <c r="AQ290" s="189" t="s">
        <v>1427</v>
      </c>
      <c r="AR290" s="189" t="s">
        <v>1427</v>
      </c>
      <c r="AS290" s="189" t="s">
        <v>1427</v>
      </c>
      <c r="AT290" s="189" t="s">
        <v>1427</v>
      </c>
      <c r="AU290" s="189" t="s">
        <v>1427</v>
      </c>
      <c r="AV290" s="189" t="s">
        <v>1427</v>
      </c>
      <c r="AW290" s="189" t="s">
        <v>1427</v>
      </c>
      <c r="AX290" s="189">
        <v>12.057371</v>
      </c>
      <c r="AY290" s="189">
        <v>0</v>
      </c>
      <c r="AZ290" s="189">
        <v>12.057371</v>
      </c>
      <c r="BA290" s="192">
        <v>0</v>
      </c>
      <c r="BB290" s="192">
        <v>12.057371</v>
      </c>
      <c r="BC290" s="192">
        <v>0</v>
      </c>
      <c r="BD290" s="192">
        <v>0</v>
      </c>
      <c r="BE290" s="192">
        <v>0</v>
      </c>
      <c r="BF290" s="192">
        <v>24</v>
      </c>
      <c r="BG290" s="189">
        <v>11.942629</v>
      </c>
      <c r="BH290" s="189" t="s">
        <v>1427</v>
      </c>
      <c r="BI290" s="192">
        <v>447</v>
      </c>
      <c r="BJ290" s="189" t="s">
        <v>1490</v>
      </c>
      <c r="BK290" s="189" t="s">
        <v>2121</v>
      </c>
    </row>
    <row r="291" s="185" customFormat="1" ht="15" spans="1:63">
      <c r="A291" s="189">
        <v>287</v>
      </c>
      <c r="B291" s="189" t="s">
        <v>1425</v>
      </c>
      <c r="C291" s="189" t="s">
        <v>1426</v>
      </c>
      <c r="D291" s="189" t="s">
        <v>80</v>
      </c>
      <c r="E291" s="189" t="s">
        <v>1427</v>
      </c>
      <c r="F291" s="189" t="s">
        <v>135</v>
      </c>
      <c r="G291" s="189" t="s">
        <v>2080</v>
      </c>
      <c r="H291" s="189" t="s">
        <v>2081</v>
      </c>
      <c r="I291" s="189" t="s">
        <v>2122</v>
      </c>
      <c r="J291" s="189" t="s">
        <v>314</v>
      </c>
      <c r="K291" s="189"/>
      <c r="L291" s="189"/>
      <c r="M291" s="189"/>
      <c r="N291" s="189"/>
      <c r="O291" s="189" t="s">
        <v>80</v>
      </c>
      <c r="P291" s="192">
        <v>74</v>
      </c>
      <c r="Q291" s="192">
        <v>44.4</v>
      </c>
      <c r="R291" s="192">
        <v>44.4</v>
      </c>
      <c r="S291" s="192">
        <v>0</v>
      </c>
      <c r="T291" s="192">
        <v>44.4</v>
      </c>
      <c r="U291" s="192">
        <v>0</v>
      </c>
      <c r="V291" s="192">
        <v>44.4</v>
      </c>
      <c r="W291" s="192">
        <v>0</v>
      </c>
      <c r="X291" s="192">
        <v>0</v>
      </c>
      <c r="Y291" s="192">
        <v>0</v>
      </c>
      <c r="Z291" s="189" t="s">
        <v>1471</v>
      </c>
      <c r="AA291" s="192">
        <v>2025</v>
      </c>
      <c r="AB291" s="189" t="s">
        <v>1432</v>
      </c>
      <c r="AC291" s="189" t="s">
        <v>1433</v>
      </c>
      <c r="AD291" s="189" t="s">
        <v>1433</v>
      </c>
      <c r="AE291" s="189" t="s">
        <v>1434</v>
      </c>
      <c r="AF291" s="189" t="s">
        <v>1427</v>
      </c>
      <c r="AG291" s="189" t="s">
        <v>196</v>
      </c>
      <c r="AH291" s="189" t="s">
        <v>196</v>
      </c>
      <c r="AI291" s="189" t="s">
        <v>1427</v>
      </c>
      <c r="AJ291" s="192">
        <v>20250228</v>
      </c>
      <c r="AK291" s="192">
        <v>20250415</v>
      </c>
      <c r="AL291" s="192">
        <v>20251231</v>
      </c>
      <c r="AM291" s="189" t="s">
        <v>1427</v>
      </c>
      <c r="AN291" s="189" t="s">
        <v>1427</v>
      </c>
      <c r="AO291" s="189" t="s">
        <v>1427</v>
      </c>
      <c r="AP291" s="189" t="s">
        <v>1427</v>
      </c>
      <c r="AQ291" s="189" t="s">
        <v>1427</v>
      </c>
      <c r="AR291" s="189" t="s">
        <v>1427</v>
      </c>
      <c r="AS291" s="189" t="s">
        <v>1427</v>
      </c>
      <c r="AT291" s="189" t="s">
        <v>1427</v>
      </c>
      <c r="AU291" s="189" t="s">
        <v>1427</v>
      </c>
      <c r="AV291" s="189" t="s">
        <v>1427</v>
      </c>
      <c r="AW291" s="189" t="s">
        <v>1427</v>
      </c>
      <c r="AX291" s="189" t="s">
        <v>1427</v>
      </c>
      <c r="AY291" s="189" t="s">
        <v>1427</v>
      </c>
      <c r="AZ291" s="189" t="s">
        <v>1427</v>
      </c>
      <c r="BA291" s="192">
        <v>0</v>
      </c>
      <c r="BB291" s="192">
        <v>0</v>
      </c>
      <c r="BC291" s="192">
        <v>0</v>
      </c>
      <c r="BD291" s="192">
        <v>0</v>
      </c>
      <c r="BE291" s="192">
        <v>0</v>
      </c>
      <c r="BF291" s="192">
        <v>44.4</v>
      </c>
      <c r="BG291" s="189" t="s">
        <v>1427</v>
      </c>
      <c r="BH291" s="189" t="s">
        <v>1427</v>
      </c>
      <c r="BI291" s="192">
        <v>510</v>
      </c>
      <c r="BJ291" s="189" t="s">
        <v>1490</v>
      </c>
      <c r="BK291" s="189" t="s">
        <v>2123</v>
      </c>
    </row>
    <row r="292" s="185" customFormat="1" ht="15" spans="1:63">
      <c r="A292" s="189">
        <v>288</v>
      </c>
      <c r="B292" s="189" t="s">
        <v>1425</v>
      </c>
      <c r="C292" s="189" t="s">
        <v>1426</v>
      </c>
      <c r="D292" s="189" t="s">
        <v>80</v>
      </c>
      <c r="E292" s="189" t="s">
        <v>1427</v>
      </c>
      <c r="F292" s="189" t="s">
        <v>135</v>
      </c>
      <c r="G292" s="189" t="s">
        <v>2080</v>
      </c>
      <c r="H292" s="189" t="s">
        <v>2081</v>
      </c>
      <c r="I292" s="189" t="s">
        <v>2124</v>
      </c>
      <c r="J292" s="189" t="s">
        <v>1119</v>
      </c>
      <c r="K292" s="189"/>
      <c r="L292" s="189"/>
      <c r="M292" s="189"/>
      <c r="N292" s="189"/>
      <c r="O292" s="189" t="s">
        <v>80</v>
      </c>
      <c r="P292" s="192">
        <v>33.33</v>
      </c>
      <c r="Q292" s="192">
        <v>20</v>
      </c>
      <c r="R292" s="192">
        <v>20</v>
      </c>
      <c r="S292" s="192">
        <v>0</v>
      </c>
      <c r="T292" s="192">
        <v>20</v>
      </c>
      <c r="U292" s="192">
        <v>20</v>
      </c>
      <c r="V292" s="192">
        <v>0</v>
      </c>
      <c r="W292" s="192">
        <v>0</v>
      </c>
      <c r="X292" s="192">
        <v>0</v>
      </c>
      <c r="Y292" s="192">
        <v>0</v>
      </c>
      <c r="Z292" s="189" t="s">
        <v>1471</v>
      </c>
      <c r="AA292" s="192">
        <v>2025</v>
      </c>
      <c r="AB292" s="189" t="s">
        <v>1432</v>
      </c>
      <c r="AC292" s="189" t="s">
        <v>1433</v>
      </c>
      <c r="AD292" s="189" t="s">
        <v>1433</v>
      </c>
      <c r="AE292" s="189" t="s">
        <v>1434</v>
      </c>
      <c r="AF292" s="189" t="s">
        <v>1427</v>
      </c>
      <c r="AG292" s="189" t="s">
        <v>1103</v>
      </c>
      <c r="AH292" s="189" t="s">
        <v>1103</v>
      </c>
      <c r="AI292" s="189" t="s">
        <v>1427</v>
      </c>
      <c r="AJ292" s="192">
        <v>20250228</v>
      </c>
      <c r="AK292" s="192">
        <v>20250415</v>
      </c>
      <c r="AL292" s="192">
        <v>20251231</v>
      </c>
      <c r="AM292" s="189" t="s">
        <v>1427</v>
      </c>
      <c r="AN292" s="189" t="s">
        <v>1427</v>
      </c>
      <c r="AO292" s="189" t="s">
        <v>1427</v>
      </c>
      <c r="AP292" s="189" t="s">
        <v>1427</v>
      </c>
      <c r="AQ292" s="189" t="s">
        <v>1427</v>
      </c>
      <c r="AR292" s="189" t="s">
        <v>1427</v>
      </c>
      <c r="AS292" s="189" t="s">
        <v>1427</v>
      </c>
      <c r="AT292" s="189" t="s">
        <v>1427</v>
      </c>
      <c r="AU292" s="189" t="s">
        <v>1427</v>
      </c>
      <c r="AV292" s="189" t="s">
        <v>1427</v>
      </c>
      <c r="AW292" s="189" t="s">
        <v>1427</v>
      </c>
      <c r="AX292" s="189" t="s">
        <v>1427</v>
      </c>
      <c r="AY292" s="189" t="s">
        <v>1427</v>
      </c>
      <c r="AZ292" s="189" t="s">
        <v>1427</v>
      </c>
      <c r="BA292" s="192">
        <v>0</v>
      </c>
      <c r="BB292" s="192">
        <v>0</v>
      </c>
      <c r="BC292" s="192">
        <v>0</v>
      </c>
      <c r="BD292" s="192">
        <v>0</v>
      </c>
      <c r="BE292" s="192">
        <v>0</v>
      </c>
      <c r="BF292" s="192">
        <v>20</v>
      </c>
      <c r="BG292" s="189" t="s">
        <v>1427</v>
      </c>
      <c r="BH292" s="189" t="s">
        <v>1427</v>
      </c>
      <c r="BI292" s="192">
        <v>577</v>
      </c>
      <c r="BJ292" s="189" t="s">
        <v>1490</v>
      </c>
      <c r="BK292" s="189" t="s">
        <v>2125</v>
      </c>
    </row>
    <row r="293" s="185" customFormat="1" ht="15" spans="1:63">
      <c r="A293" s="189">
        <v>289</v>
      </c>
      <c r="B293" s="189" t="s">
        <v>1425</v>
      </c>
      <c r="C293" s="189" t="s">
        <v>1426</v>
      </c>
      <c r="D293" s="189" t="s">
        <v>80</v>
      </c>
      <c r="E293" s="189" t="s">
        <v>1427</v>
      </c>
      <c r="F293" s="189" t="s">
        <v>135</v>
      </c>
      <c r="G293" s="189" t="s">
        <v>2080</v>
      </c>
      <c r="H293" s="189" t="s">
        <v>2081</v>
      </c>
      <c r="I293" s="189" t="s">
        <v>2126</v>
      </c>
      <c r="J293" s="189" t="s">
        <v>1123</v>
      </c>
      <c r="K293" s="189"/>
      <c r="L293" s="189"/>
      <c r="M293" s="189"/>
      <c r="N293" s="189"/>
      <c r="O293" s="189" t="s">
        <v>80</v>
      </c>
      <c r="P293" s="192">
        <v>27.04</v>
      </c>
      <c r="Q293" s="192">
        <v>16.22</v>
      </c>
      <c r="R293" s="192">
        <v>16.22</v>
      </c>
      <c r="S293" s="192">
        <v>0</v>
      </c>
      <c r="T293" s="192">
        <v>16.22</v>
      </c>
      <c r="U293" s="192">
        <v>16.22</v>
      </c>
      <c r="V293" s="192">
        <v>0</v>
      </c>
      <c r="W293" s="192">
        <v>0</v>
      </c>
      <c r="X293" s="192">
        <v>0</v>
      </c>
      <c r="Y293" s="192">
        <v>0</v>
      </c>
      <c r="Z293" s="189" t="s">
        <v>1471</v>
      </c>
      <c r="AA293" s="192">
        <v>2025</v>
      </c>
      <c r="AB293" s="189" t="s">
        <v>1432</v>
      </c>
      <c r="AC293" s="189" t="s">
        <v>1433</v>
      </c>
      <c r="AD293" s="189" t="s">
        <v>1433</v>
      </c>
      <c r="AE293" s="189" t="s">
        <v>1434</v>
      </c>
      <c r="AF293" s="189" t="s">
        <v>1427</v>
      </c>
      <c r="AG293" s="189" t="s">
        <v>1103</v>
      </c>
      <c r="AH293" s="189" t="s">
        <v>1103</v>
      </c>
      <c r="AI293" s="189" t="s">
        <v>1427</v>
      </c>
      <c r="AJ293" s="192">
        <v>20250228</v>
      </c>
      <c r="AK293" s="192">
        <v>20250415</v>
      </c>
      <c r="AL293" s="192">
        <v>20251231</v>
      </c>
      <c r="AM293" s="189" t="s">
        <v>1427</v>
      </c>
      <c r="AN293" s="189" t="s">
        <v>1427</v>
      </c>
      <c r="AO293" s="189" t="s">
        <v>1427</v>
      </c>
      <c r="AP293" s="189" t="s">
        <v>1427</v>
      </c>
      <c r="AQ293" s="189" t="s">
        <v>1427</v>
      </c>
      <c r="AR293" s="189" t="s">
        <v>1427</v>
      </c>
      <c r="AS293" s="189" t="s">
        <v>1427</v>
      </c>
      <c r="AT293" s="189" t="s">
        <v>1427</v>
      </c>
      <c r="AU293" s="189" t="s">
        <v>1427</v>
      </c>
      <c r="AV293" s="189" t="s">
        <v>1427</v>
      </c>
      <c r="AW293" s="189" t="s">
        <v>1427</v>
      </c>
      <c r="AX293" s="189" t="s">
        <v>1427</v>
      </c>
      <c r="AY293" s="189" t="s">
        <v>1427</v>
      </c>
      <c r="AZ293" s="189" t="s">
        <v>1427</v>
      </c>
      <c r="BA293" s="192">
        <v>0</v>
      </c>
      <c r="BB293" s="192">
        <v>0</v>
      </c>
      <c r="BC293" s="192">
        <v>0</v>
      </c>
      <c r="BD293" s="192">
        <v>0</v>
      </c>
      <c r="BE293" s="192">
        <v>0</v>
      </c>
      <c r="BF293" s="192">
        <v>16.22</v>
      </c>
      <c r="BG293" s="189" t="s">
        <v>1427</v>
      </c>
      <c r="BH293" s="189" t="s">
        <v>1427</v>
      </c>
      <c r="BI293" s="192">
        <v>350</v>
      </c>
      <c r="BJ293" s="189" t="s">
        <v>1490</v>
      </c>
      <c r="BK293" s="189" t="s">
        <v>2127</v>
      </c>
    </row>
    <row r="294" s="185" customFormat="1" ht="15" spans="1:63">
      <c r="A294" s="189">
        <v>290</v>
      </c>
      <c r="B294" s="189" t="s">
        <v>1425</v>
      </c>
      <c r="C294" s="189" t="s">
        <v>1426</v>
      </c>
      <c r="D294" s="189" t="s">
        <v>80</v>
      </c>
      <c r="E294" s="189" t="s">
        <v>1427</v>
      </c>
      <c r="F294" s="189" t="s">
        <v>135</v>
      </c>
      <c r="G294" s="189" t="s">
        <v>2080</v>
      </c>
      <c r="H294" s="189" t="s">
        <v>2081</v>
      </c>
      <c r="I294" s="189" t="s">
        <v>2128</v>
      </c>
      <c r="J294" s="189" t="s">
        <v>587</v>
      </c>
      <c r="K294" s="189"/>
      <c r="L294" s="189"/>
      <c r="M294" s="189"/>
      <c r="N294" s="189"/>
      <c r="O294" s="189" t="s">
        <v>549</v>
      </c>
      <c r="P294" s="192">
        <v>32</v>
      </c>
      <c r="Q294" s="192">
        <v>19.2</v>
      </c>
      <c r="R294" s="192">
        <v>19.2</v>
      </c>
      <c r="S294" s="192">
        <v>0</v>
      </c>
      <c r="T294" s="192">
        <v>19.2</v>
      </c>
      <c r="U294" s="192">
        <v>0</v>
      </c>
      <c r="V294" s="192">
        <v>19.2</v>
      </c>
      <c r="W294" s="192">
        <v>0</v>
      </c>
      <c r="X294" s="192">
        <v>0</v>
      </c>
      <c r="Y294" s="192">
        <v>0</v>
      </c>
      <c r="Z294" s="189" t="s">
        <v>1431</v>
      </c>
      <c r="AA294" s="192">
        <v>2025</v>
      </c>
      <c r="AB294" s="189" t="s">
        <v>1432</v>
      </c>
      <c r="AC294" s="189" t="s">
        <v>1433</v>
      </c>
      <c r="AD294" s="189" t="s">
        <v>1433</v>
      </c>
      <c r="AE294" s="189" t="s">
        <v>1434</v>
      </c>
      <c r="AF294" s="189" t="s">
        <v>1427</v>
      </c>
      <c r="AG294" s="189" t="s">
        <v>547</v>
      </c>
      <c r="AH294" s="189" t="s">
        <v>547</v>
      </c>
      <c r="AI294" s="189" t="s">
        <v>1427</v>
      </c>
      <c r="AJ294" s="192">
        <v>20250228</v>
      </c>
      <c r="AK294" s="192">
        <v>20250401</v>
      </c>
      <c r="AL294" s="192">
        <v>20251231</v>
      </c>
      <c r="AM294" s="192">
        <v>20250401</v>
      </c>
      <c r="AN294" s="189" t="s">
        <v>1427</v>
      </c>
      <c r="AO294" s="189" t="s">
        <v>1432</v>
      </c>
      <c r="AP294" s="189" t="s">
        <v>1433</v>
      </c>
      <c r="AQ294" s="189" t="s">
        <v>1427</v>
      </c>
      <c r="AR294" s="189" t="s">
        <v>1427</v>
      </c>
      <c r="AS294" s="189" t="s">
        <v>1427</v>
      </c>
      <c r="AT294" s="189" t="s">
        <v>1427</v>
      </c>
      <c r="AU294" s="189" t="s">
        <v>1427</v>
      </c>
      <c r="AV294" s="189" t="s">
        <v>1427</v>
      </c>
      <c r="AW294" s="189" t="s">
        <v>1427</v>
      </c>
      <c r="AX294" s="192">
        <v>9.679686</v>
      </c>
      <c r="AY294" s="192">
        <v>0</v>
      </c>
      <c r="AZ294" s="192">
        <v>9.679686</v>
      </c>
      <c r="BA294" s="192">
        <v>0</v>
      </c>
      <c r="BB294" s="192">
        <v>9.679686</v>
      </c>
      <c r="BC294" s="192">
        <v>0</v>
      </c>
      <c r="BD294" s="192">
        <v>0</v>
      </c>
      <c r="BE294" s="192">
        <v>0</v>
      </c>
      <c r="BF294" s="192">
        <v>19.2</v>
      </c>
      <c r="BG294" s="192">
        <v>9.520314</v>
      </c>
      <c r="BH294" s="189" t="s">
        <v>1427</v>
      </c>
      <c r="BI294" s="192">
        <v>788</v>
      </c>
      <c r="BJ294" s="189" t="s">
        <v>1490</v>
      </c>
      <c r="BK294" s="189" t="s">
        <v>2129</v>
      </c>
    </row>
    <row r="295" s="185" customFormat="1" ht="15" spans="1:63">
      <c r="A295" s="189">
        <v>291</v>
      </c>
      <c r="B295" s="189" t="s">
        <v>1425</v>
      </c>
      <c r="C295" s="189" t="s">
        <v>1426</v>
      </c>
      <c r="D295" s="189" t="s">
        <v>80</v>
      </c>
      <c r="E295" s="189" t="s">
        <v>1427</v>
      </c>
      <c r="F295" s="189" t="s">
        <v>135</v>
      </c>
      <c r="G295" s="189" t="s">
        <v>2080</v>
      </c>
      <c r="H295" s="189" t="s">
        <v>2081</v>
      </c>
      <c r="I295" s="189" t="s">
        <v>2130</v>
      </c>
      <c r="J295" s="189" t="s">
        <v>591</v>
      </c>
      <c r="K295" s="189"/>
      <c r="L295" s="189"/>
      <c r="M295" s="189"/>
      <c r="N295" s="189"/>
      <c r="O295" s="189" t="s">
        <v>549</v>
      </c>
      <c r="P295" s="192">
        <v>45</v>
      </c>
      <c r="Q295" s="192">
        <v>27</v>
      </c>
      <c r="R295" s="192">
        <v>27</v>
      </c>
      <c r="S295" s="192">
        <v>0</v>
      </c>
      <c r="T295" s="192">
        <v>27</v>
      </c>
      <c r="U295" s="192">
        <v>0</v>
      </c>
      <c r="V295" s="192">
        <v>27</v>
      </c>
      <c r="W295" s="192">
        <v>0</v>
      </c>
      <c r="X295" s="192">
        <v>0</v>
      </c>
      <c r="Y295" s="192">
        <v>0</v>
      </c>
      <c r="Z295" s="189" t="s">
        <v>1431</v>
      </c>
      <c r="AA295" s="192">
        <v>2025</v>
      </c>
      <c r="AB295" s="189" t="s">
        <v>1432</v>
      </c>
      <c r="AC295" s="189" t="s">
        <v>1433</v>
      </c>
      <c r="AD295" s="189" t="s">
        <v>1433</v>
      </c>
      <c r="AE295" s="189" t="s">
        <v>1434</v>
      </c>
      <c r="AF295" s="189" t="s">
        <v>1427</v>
      </c>
      <c r="AG295" s="189" t="s">
        <v>547</v>
      </c>
      <c r="AH295" s="189" t="s">
        <v>547</v>
      </c>
      <c r="AI295" s="189" t="s">
        <v>1427</v>
      </c>
      <c r="AJ295" s="192">
        <v>20250228</v>
      </c>
      <c r="AK295" s="192">
        <v>20250401</v>
      </c>
      <c r="AL295" s="192">
        <v>20251231</v>
      </c>
      <c r="AM295" s="192">
        <v>20250401</v>
      </c>
      <c r="AN295" s="189" t="s">
        <v>1427</v>
      </c>
      <c r="AO295" s="189" t="s">
        <v>1432</v>
      </c>
      <c r="AP295" s="189" t="s">
        <v>1433</v>
      </c>
      <c r="AQ295" s="189" t="s">
        <v>1427</v>
      </c>
      <c r="AR295" s="189" t="s">
        <v>1427</v>
      </c>
      <c r="AS295" s="189" t="s">
        <v>1427</v>
      </c>
      <c r="AT295" s="189" t="s">
        <v>1427</v>
      </c>
      <c r="AU295" s="189" t="s">
        <v>1427</v>
      </c>
      <c r="AV295" s="189" t="s">
        <v>1427</v>
      </c>
      <c r="AW295" s="189" t="s">
        <v>1427</v>
      </c>
      <c r="AX295" s="192">
        <v>13.68545</v>
      </c>
      <c r="AY295" s="192">
        <v>0</v>
      </c>
      <c r="AZ295" s="192">
        <v>13.68545</v>
      </c>
      <c r="BA295" s="192">
        <v>0</v>
      </c>
      <c r="BB295" s="192">
        <v>13.68545</v>
      </c>
      <c r="BC295" s="192">
        <v>0</v>
      </c>
      <c r="BD295" s="192">
        <v>0</v>
      </c>
      <c r="BE295" s="192">
        <v>0</v>
      </c>
      <c r="BF295" s="192">
        <v>27</v>
      </c>
      <c r="BG295" s="192">
        <v>13.31455</v>
      </c>
      <c r="BH295" s="189" t="s">
        <v>1427</v>
      </c>
      <c r="BI295" s="192">
        <v>357</v>
      </c>
      <c r="BJ295" s="189" t="s">
        <v>1490</v>
      </c>
      <c r="BK295" s="189" t="s">
        <v>2131</v>
      </c>
    </row>
    <row r="296" s="185" customFormat="1" ht="15" spans="1:63">
      <c r="A296" s="189">
        <v>292</v>
      </c>
      <c r="B296" s="189" t="s">
        <v>1425</v>
      </c>
      <c r="C296" s="189" t="s">
        <v>1426</v>
      </c>
      <c r="D296" s="189" t="s">
        <v>80</v>
      </c>
      <c r="E296" s="189" t="s">
        <v>1427</v>
      </c>
      <c r="F296" s="189" t="s">
        <v>135</v>
      </c>
      <c r="G296" s="189" t="s">
        <v>2080</v>
      </c>
      <c r="H296" s="189" t="s">
        <v>2081</v>
      </c>
      <c r="I296" s="189" t="s">
        <v>2132</v>
      </c>
      <c r="J296" s="189" t="s">
        <v>162</v>
      </c>
      <c r="K296" s="189"/>
      <c r="L296" s="189"/>
      <c r="M296" s="189"/>
      <c r="N296" s="189"/>
      <c r="O296" s="189" t="s">
        <v>154</v>
      </c>
      <c r="P296" s="192">
        <v>80</v>
      </c>
      <c r="Q296" s="192">
        <v>48</v>
      </c>
      <c r="R296" s="192">
        <v>48</v>
      </c>
      <c r="S296" s="192">
        <v>0</v>
      </c>
      <c r="T296" s="192">
        <v>48</v>
      </c>
      <c r="U296" s="192">
        <v>0</v>
      </c>
      <c r="V296" s="192">
        <v>48</v>
      </c>
      <c r="W296" s="192">
        <v>0</v>
      </c>
      <c r="X296" s="192">
        <v>0</v>
      </c>
      <c r="Y296" s="192">
        <v>0</v>
      </c>
      <c r="Z296" s="189" t="s">
        <v>1471</v>
      </c>
      <c r="AA296" s="192">
        <v>2025</v>
      </c>
      <c r="AB296" s="189" t="s">
        <v>1432</v>
      </c>
      <c r="AC296" s="189" t="s">
        <v>1433</v>
      </c>
      <c r="AD296" s="189" t="s">
        <v>1433</v>
      </c>
      <c r="AE296" s="189" t="s">
        <v>1434</v>
      </c>
      <c r="AF296" s="189" t="s">
        <v>1427</v>
      </c>
      <c r="AG296" s="189" t="s">
        <v>88</v>
      </c>
      <c r="AH296" s="189" t="s">
        <v>88</v>
      </c>
      <c r="AI296" s="189" t="s">
        <v>1427</v>
      </c>
      <c r="AJ296" s="192">
        <v>20250228</v>
      </c>
      <c r="AK296" s="192">
        <v>20250415</v>
      </c>
      <c r="AL296" s="192">
        <v>20251231</v>
      </c>
      <c r="AM296" s="189" t="s">
        <v>1427</v>
      </c>
      <c r="AN296" s="189" t="s">
        <v>1427</v>
      </c>
      <c r="AO296" s="189" t="s">
        <v>1427</v>
      </c>
      <c r="AP296" s="189" t="s">
        <v>1427</v>
      </c>
      <c r="AQ296" s="189" t="s">
        <v>1427</v>
      </c>
      <c r="AR296" s="189" t="s">
        <v>1427</v>
      </c>
      <c r="AS296" s="189" t="s">
        <v>1427</v>
      </c>
      <c r="AT296" s="189" t="s">
        <v>1427</v>
      </c>
      <c r="AU296" s="189" t="s">
        <v>1427</v>
      </c>
      <c r="AV296" s="189" t="s">
        <v>1427</v>
      </c>
      <c r="AW296" s="189" t="s">
        <v>1427</v>
      </c>
      <c r="AX296" s="189" t="s">
        <v>1427</v>
      </c>
      <c r="AY296" s="189" t="s">
        <v>1427</v>
      </c>
      <c r="AZ296" s="189" t="s">
        <v>1427</v>
      </c>
      <c r="BA296" s="192">
        <v>0</v>
      </c>
      <c r="BB296" s="192">
        <v>0</v>
      </c>
      <c r="BC296" s="192">
        <v>0</v>
      </c>
      <c r="BD296" s="192">
        <v>0</v>
      </c>
      <c r="BE296" s="192">
        <v>0</v>
      </c>
      <c r="BF296" s="192">
        <v>48</v>
      </c>
      <c r="BG296" s="189" t="s">
        <v>1427</v>
      </c>
      <c r="BH296" s="189" t="s">
        <v>1427</v>
      </c>
      <c r="BI296" s="192">
        <v>217</v>
      </c>
      <c r="BJ296" s="189" t="s">
        <v>1490</v>
      </c>
      <c r="BK296" s="189" t="s">
        <v>2133</v>
      </c>
    </row>
    <row r="297" s="185" customFormat="1" ht="15" spans="1:63">
      <c r="A297" s="189">
        <v>293</v>
      </c>
      <c r="B297" s="189" t="s">
        <v>1425</v>
      </c>
      <c r="C297" s="189" t="s">
        <v>1426</v>
      </c>
      <c r="D297" s="189" t="s">
        <v>80</v>
      </c>
      <c r="E297" s="189" t="s">
        <v>1427</v>
      </c>
      <c r="F297" s="189" t="s">
        <v>135</v>
      </c>
      <c r="G297" s="189" t="s">
        <v>2080</v>
      </c>
      <c r="H297" s="189" t="s">
        <v>2081</v>
      </c>
      <c r="I297" s="189" t="s">
        <v>2134</v>
      </c>
      <c r="J297" s="189" t="s">
        <v>167</v>
      </c>
      <c r="K297" s="189"/>
      <c r="L297" s="189"/>
      <c r="M297" s="189"/>
      <c r="N297" s="189"/>
      <c r="O297" s="189" t="s">
        <v>154</v>
      </c>
      <c r="P297" s="192">
        <v>35</v>
      </c>
      <c r="Q297" s="192">
        <v>21</v>
      </c>
      <c r="R297" s="192">
        <v>21</v>
      </c>
      <c r="S297" s="192">
        <v>0</v>
      </c>
      <c r="T297" s="192">
        <v>21</v>
      </c>
      <c r="U297" s="192">
        <v>0</v>
      </c>
      <c r="V297" s="192">
        <v>21</v>
      </c>
      <c r="W297" s="192">
        <v>0</v>
      </c>
      <c r="X297" s="192">
        <v>0</v>
      </c>
      <c r="Y297" s="192">
        <v>0</v>
      </c>
      <c r="Z297" s="189" t="s">
        <v>1471</v>
      </c>
      <c r="AA297" s="192">
        <v>2025</v>
      </c>
      <c r="AB297" s="189" t="s">
        <v>1432</v>
      </c>
      <c r="AC297" s="189" t="s">
        <v>1433</v>
      </c>
      <c r="AD297" s="189" t="s">
        <v>1433</v>
      </c>
      <c r="AE297" s="189" t="s">
        <v>1434</v>
      </c>
      <c r="AF297" s="189" t="s">
        <v>1427</v>
      </c>
      <c r="AG297" s="189" t="s">
        <v>88</v>
      </c>
      <c r="AH297" s="189" t="s">
        <v>88</v>
      </c>
      <c r="AI297" s="189" t="s">
        <v>1427</v>
      </c>
      <c r="AJ297" s="192">
        <v>20250228</v>
      </c>
      <c r="AK297" s="192">
        <v>20250415</v>
      </c>
      <c r="AL297" s="192">
        <v>20251231</v>
      </c>
      <c r="AM297" s="189" t="s">
        <v>1427</v>
      </c>
      <c r="AN297" s="189" t="s">
        <v>1427</v>
      </c>
      <c r="AO297" s="189" t="s">
        <v>1427</v>
      </c>
      <c r="AP297" s="189" t="s">
        <v>1427</v>
      </c>
      <c r="AQ297" s="189" t="s">
        <v>1427</v>
      </c>
      <c r="AR297" s="189" t="s">
        <v>1427</v>
      </c>
      <c r="AS297" s="189" t="s">
        <v>1427</v>
      </c>
      <c r="AT297" s="189" t="s">
        <v>1427</v>
      </c>
      <c r="AU297" s="189" t="s">
        <v>1427</v>
      </c>
      <c r="AV297" s="189" t="s">
        <v>1427</v>
      </c>
      <c r="AW297" s="189" t="s">
        <v>1427</v>
      </c>
      <c r="AX297" s="189" t="s">
        <v>1427</v>
      </c>
      <c r="AY297" s="189" t="s">
        <v>1427</v>
      </c>
      <c r="AZ297" s="189" t="s">
        <v>1427</v>
      </c>
      <c r="BA297" s="192">
        <v>0</v>
      </c>
      <c r="BB297" s="192">
        <v>0</v>
      </c>
      <c r="BC297" s="192">
        <v>0</v>
      </c>
      <c r="BD297" s="192">
        <v>0</v>
      </c>
      <c r="BE297" s="192">
        <v>0</v>
      </c>
      <c r="BF297" s="192">
        <v>21</v>
      </c>
      <c r="BG297" s="189" t="s">
        <v>1427</v>
      </c>
      <c r="BH297" s="189" t="s">
        <v>1427</v>
      </c>
      <c r="BI297" s="192">
        <v>72</v>
      </c>
      <c r="BJ297" s="189" t="s">
        <v>1490</v>
      </c>
      <c r="BK297" s="189" t="s">
        <v>2135</v>
      </c>
    </row>
    <row r="298" s="185" customFormat="1" ht="15" spans="1:63">
      <c r="A298" s="189">
        <v>294</v>
      </c>
      <c r="B298" s="189" t="s">
        <v>1425</v>
      </c>
      <c r="C298" s="189" t="s">
        <v>1426</v>
      </c>
      <c r="D298" s="189" t="s">
        <v>80</v>
      </c>
      <c r="E298" s="189" t="s">
        <v>1427</v>
      </c>
      <c r="F298" s="189" t="s">
        <v>135</v>
      </c>
      <c r="G298" s="189" t="s">
        <v>2080</v>
      </c>
      <c r="H298" s="189" t="s">
        <v>2081</v>
      </c>
      <c r="I298" s="189" t="s">
        <v>2136</v>
      </c>
      <c r="J298" s="189" t="s">
        <v>172</v>
      </c>
      <c r="K298" s="189"/>
      <c r="L298" s="189"/>
      <c r="M298" s="189"/>
      <c r="N298" s="189"/>
      <c r="O298" s="189" t="s">
        <v>171</v>
      </c>
      <c r="P298" s="192">
        <v>35</v>
      </c>
      <c r="Q298" s="192">
        <v>21</v>
      </c>
      <c r="R298" s="192">
        <v>21</v>
      </c>
      <c r="S298" s="192">
        <v>0</v>
      </c>
      <c r="T298" s="192">
        <v>21</v>
      </c>
      <c r="U298" s="192">
        <v>0</v>
      </c>
      <c r="V298" s="192">
        <v>21</v>
      </c>
      <c r="W298" s="192">
        <v>0</v>
      </c>
      <c r="X298" s="192">
        <v>0</v>
      </c>
      <c r="Y298" s="192">
        <v>0</v>
      </c>
      <c r="Z298" s="189" t="s">
        <v>1471</v>
      </c>
      <c r="AA298" s="192">
        <v>2025</v>
      </c>
      <c r="AB298" s="189" t="s">
        <v>1432</v>
      </c>
      <c r="AC298" s="189" t="s">
        <v>1433</v>
      </c>
      <c r="AD298" s="189" t="s">
        <v>1433</v>
      </c>
      <c r="AE298" s="189" t="s">
        <v>1434</v>
      </c>
      <c r="AF298" s="189" t="s">
        <v>1427</v>
      </c>
      <c r="AG298" s="189" t="s">
        <v>88</v>
      </c>
      <c r="AH298" s="189" t="s">
        <v>88</v>
      </c>
      <c r="AI298" s="189" t="s">
        <v>1427</v>
      </c>
      <c r="AJ298" s="192">
        <v>20250228</v>
      </c>
      <c r="AK298" s="192">
        <v>20250415</v>
      </c>
      <c r="AL298" s="192">
        <v>20251231</v>
      </c>
      <c r="AM298" s="189" t="s">
        <v>1427</v>
      </c>
      <c r="AN298" s="189" t="s">
        <v>1427</v>
      </c>
      <c r="AO298" s="189" t="s">
        <v>1427</v>
      </c>
      <c r="AP298" s="189" t="s">
        <v>1427</v>
      </c>
      <c r="AQ298" s="189" t="s">
        <v>1427</v>
      </c>
      <c r="AR298" s="189" t="s">
        <v>1427</v>
      </c>
      <c r="AS298" s="189" t="s">
        <v>1427</v>
      </c>
      <c r="AT298" s="189" t="s">
        <v>1427</v>
      </c>
      <c r="AU298" s="189" t="s">
        <v>1427</v>
      </c>
      <c r="AV298" s="189" t="s">
        <v>1427</v>
      </c>
      <c r="AW298" s="189" t="s">
        <v>1427</v>
      </c>
      <c r="AX298" s="189" t="s">
        <v>1427</v>
      </c>
      <c r="AY298" s="189" t="s">
        <v>1427</v>
      </c>
      <c r="AZ298" s="189" t="s">
        <v>1427</v>
      </c>
      <c r="BA298" s="192">
        <v>0</v>
      </c>
      <c r="BB298" s="192">
        <v>0</v>
      </c>
      <c r="BC298" s="192">
        <v>0</v>
      </c>
      <c r="BD298" s="192">
        <v>0</v>
      </c>
      <c r="BE298" s="192">
        <v>0</v>
      </c>
      <c r="BF298" s="192">
        <v>21</v>
      </c>
      <c r="BG298" s="189" t="s">
        <v>1427</v>
      </c>
      <c r="BH298" s="189" t="s">
        <v>1427</v>
      </c>
      <c r="BI298" s="192">
        <v>133</v>
      </c>
      <c r="BJ298" s="189" t="s">
        <v>1490</v>
      </c>
      <c r="BK298" s="189" t="s">
        <v>2137</v>
      </c>
    </row>
    <row r="299" s="185" customFormat="1" ht="15" spans="1:63">
      <c r="A299" s="189">
        <v>295</v>
      </c>
      <c r="B299" s="189" t="s">
        <v>1425</v>
      </c>
      <c r="C299" s="189" t="s">
        <v>1426</v>
      </c>
      <c r="D299" s="189" t="s">
        <v>80</v>
      </c>
      <c r="E299" s="189" t="s">
        <v>1427</v>
      </c>
      <c r="F299" s="189" t="s">
        <v>135</v>
      </c>
      <c r="G299" s="189" t="s">
        <v>2080</v>
      </c>
      <c r="H299" s="189" t="s">
        <v>2081</v>
      </c>
      <c r="I299" s="189" t="s">
        <v>2138</v>
      </c>
      <c r="J299" s="189" t="s">
        <v>181</v>
      </c>
      <c r="K299" s="189"/>
      <c r="L299" s="189"/>
      <c r="M299" s="189"/>
      <c r="N299" s="189"/>
      <c r="O299" s="189" t="s">
        <v>180</v>
      </c>
      <c r="P299" s="192">
        <v>4.729577</v>
      </c>
      <c r="Q299" s="192">
        <v>4.729577</v>
      </c>
      <c r="R299" s="192">
        <v>4.729577</v>
      </c>
      <c r="S299" s="192">
        <v>0</v>
      </c>
      <c r="T299" s="192">
        <v>4.729577</v>
      </c>
      <c r="U299" s="192">
        <v>0</v>
      </c>
      <c r="V299" s="192">
        <v>4.729577</v>
      </c>
      <c r="W299" s="192">
        <v>0</v>
      </c>
      <c r="X299" s="192">
        <v>0</v>
      </c>
      <c r="Y299" s="192">
        <v>0</v>
      </c>
      <c r="Z299" s="189" t="s">
        <v>1431</v>
      </c>
      <c r="AA299" s="192">
        <v>2025</v>
      </c>
      <c r="AB299" s="189" t="s">
        <v>1432</v>
      </c>
      <c r="AC299" s="189" t="s">
        <v>1433</v>
      </c>
      <c r="AD299" s="189" t="s">
        <v>1433</v>
      </c>
      <c r="AE299" s="189" t="s">
        <v>1434</v>
      </c>
      <c r="AF299" s="189" t="s">
        <v>1427</v>
      </c>
      <c r="AG299" s="189" t="s">
        <v>88</v>
      </c>
      <c r="AH299" s="189" t="s">
        <v>88</v>
      </c>
      <c r="AI299" s="189" t="s">
        <v>1427</v>
      </c>
      <c r="AJ299" s="192">
        <v>20250228</v>
      </c>
      <c r="AK299" s="192">
        <v>20250301</v>
      </c>
      <c r="AL299" s="192">
        <v>20251231</v>
      </c>
      <c r="AM299" s="192">
        <v>20250301</v>
      </c>
      <c r="AN299" s="189" t="s">
        <v>1427</v>
      </c>
      <c r="AO299" s="189" t="s">
        <v>1432</v>
      </c>
      <c r="AP299" s="189" t="s">
        <v>1433</v>
      </c>
      <c r="AQ299" s="189" t="s">
        <v>1427</v>
      </c>
      <c r="AR299" s="189" t="s">
        <v>1427</v>
      </c>
      <c r="AS299" s="189" t="s">
        <v>1427</v>
      </c>
      <c r="AT299" s="189" t="s">
        <v>1427</v>
      </c>
      <c r="AU299" s="189" t="s">
        <v>1427</v>
      </c>
      <c r="AV299" s="189" t="s">
        <v>1427</v>
      </c>
      <c r="AW299" s="189" t="s">
        <v>1427</v>
      </c>
      <c r="AX299" s="192">
        <v>4.729577</v>
      </c>
      <c r="AY299" s="192">
        <v>0</v>
      </c>
      <c r="AZ299" s="192">
        <v>4.729577</v>
      </c>
      <c r="BA299" s="192">
        <v>0</v>
      </c>
      <c r="BB299" s="192">
        <v>4.729577</v>
      </c>
      <c r="BC299" s="192">
        <v>0</v>
      </c>
      <c r="BD299" s="192">
        <v>0</v>
      </c>
      <c r="BE299" s="192">
        <v>0</v>
      </c>
      <c r="BF299" s="192">
        <v>4.729577</v>
      </c>
      <c r="BG299" s="192">
        <v>0</v>
      </c>
      <c r="BH299" s="189" t="s">
        <v>1427</v>
      </c>
      <c r="BI299" s="192">
        <v>214</v>
      </c>
      <c r="BJ299" s="189" t="s">
        <v>1490</v>
      </c>
      <c r="BK299" s="189" t="s">
        <v>2139</v>
      </c>
    </row>
    <row r="300" s="185" customFormat="1" ht="15" spans="1:63">
      <c r="A300" s="189">
        <v>296</v>
      </c>
      <c r="B300" s="189" t="s">
        <v>1425</v>
      </c>
      <c r="C300" s="189" t="s">
        <v>1426</v>
      </c>
      <c r="D300" s="189" t="s">
        <v>80</v>
      </c>
      <c r="E300" s="189" t="s">
        <v>1427</v>
      </c>
      <c r="F300" s="189" t="s">
        <v>135</v>
      </c>
      <c r="G300" s="189" t="s">
        <v>2080</v>
      </c>
      <c r="H300" s="189" t="s">
        <v>2081</v>
      </c>
      <c r="I300" s="189" t="s">
        <v>2140</v>
      </c>
      <c r="J300" s="189" t="s">
        <v>645</v>
      </c>
      <c r="K300" s="189"/>
      <c r="L300" s="189"/>
      <c r="M300" s="189"/>
      <c r="N300" s="189"/>
      <c r="O300" s="189" t="s">
        <v>644</v>
      </c>
      <c r="P300" s="192">
        <v>95</v>
      </c>
      <c r="Q300" s="192">
        <v>57</v>
      </c>
      <c r="R300" s="192">
        <v>57</v>
      </c>
      <c r="S300" s="192">
        <v>0</v>
      </c>
      <c r="T300" s="192">
        <v>57</v>
      </c>
      <c r="U300" s="192">
        <v>0</v>
      </c>
      <c r="V300" s="192">
        <v>57</v>
      </c>
      <c r="W300" s="192">
        <v>0</v>
      </c>
      <c r="X300" s="192">
        <v>0</v>
      </c>
      <c r="Y300" s="192">
        <v>0</v>
      </c>
      <c r="Z300" s="189" t="s">
        <v>1471</v>
      </c>
      <c r="AA300" s="192">
        <v>2025</v>
      </c>
      <c r="AB300" s="189" t="s">
        <v>1432</v>
      </c>
      <c r="AC300" s="189" t="s">
        <v>1433</v>
      </c>
      <c r="AD300" s="189" t="s">
        <v>1433</v>
      </c>
      <c r="AE300" s="189" t="s">
        <v>1434</v>
      </c>
      <c r="AF300" s="189" t="s">
        <v>1427</v>
      </c>
      <c r="AG300" s="189" t="s">
        <v>633</v>
      </c>
      <c r="AH300" s="189" t="s">
        <v>633</v>
      </c>
      <c r="AI300" s="189" t="s">
        <v>1427</v>
      </c>
      <c r="AJ300" s="192">
        <v>20250228</v>
      </c>
      <c r="AK300" s="192">
        <v>20250415</v>
      </c>
      <c r="AL300" s="192">
        <v>20251231</v>
      </c>
      <c r="AM300" s="189" t="s">
        <v>1427</v>
      </c>
      <c r="AN300" s="189" t="s">
        <v>1427</v>
      </c>
      <c r="AO300" s="189" t="s">
        <v>1427</v>
      </c>
      <c r="AP300" s="189" t="s">
        <v>1427</v>
      </c>
      <c r="AQ300" s="189" t="s">
        <v>1427</v>
      </c>
      <c r="AR300" s="189" t="s">
        <v>1427</v>
      </c>
      <c r="AS300" s="189" t="s">
        <v>1427</v>
      </c>
      <c r="AT300" s="189" t="s">
        <v>1427</v>
      </c>
      <c r="AU300" s="189" t="s">
        <v>1427</v>
      </c>
      <c r="AV300" s="189" t="s">
        <v>1427</v>
      </c>
      <c r="AW300" s="189" t="s">
        <v>1427</v>
      </c>
      <c r="AX300" s="189" t="s">
        <v>1427</v>
      </c>
      <c r="AY300" s="189" t="s">
        <v>1427</v>
      </c>
      <c r="AZ300" s="189" t="s">
        <v>1427</v>
      </c>
      <c r="BA300" s="192">
        <v>0</v>
      </c>
      <c r="BB300" s="192">
        <v>0</v>
      </c>
      <c r="BC300" s="192">
        <v>0</v>
      </c>
      <c r="BD300" s="192">
        <v>0</v>
      </c>
      <c r="BE300" s="192">
        <v>0</v>
      </c>
      <c r="BF300" s="192">
        <v>57</v>
      </c>
      <c r="BG300" s="189" t="s">
        <v>1427</v>
      </c>
      <c r="BH300" s="189" t="s">
        <v>1427</v>
      </c>
      <c r="BI300" s="192">
        <v>1320</v>
      </c>
      <c r="BJ300" s="189" t="s">
        <v>1490</v>
      </c>
      <c r="BK300" s="189" t="s">
        <v>2141</v>
      </c>
    </row>
    <row r="301" s="185" customFormat="1" ht="15" spans="1:63">
      <c r="A301" s="189">
        <v>297</v>
      </c>
      <c r="B301" s="189" t="s">
        <v>1425</v>
      </c>
      <c r="C301" s="189" t="s">
        <v>1426</v>
      </c>
      <c r="D301" s="189" t="s">
        <v>80</v>
      </c>
      <c r="E301" s="189" t="s">
        <v>1427</v>
      </c>
      <c r="F301" s="189" t="s">
        <v>135</v>
      </c>
      <c r="G301" s="189" t="s">
        <v>2080</v>
      </c>
      <c r="H301" s="189" t="s">
        <v>2081</v>
      </c>
      <c r="I301" s="189" t="s">
        <v>2142</v>
      </c>
      <c r="J301" s="189" t="s">
        <v>454</v>
      </c>
      <c r="K301" s="189"/>
      <c r="L301" s="189"/>
      <c r="M301" s="189"/>
      <c r="N301" s="189"/>
      <c r="O301" s="189" t="s">
        <v>453</v>
      </c>
      <c r="P301" s="192">
        <v>10</v>
      </c>
      <c r="Q301" s="192">
        <v>6</v>
      </c>
      <c r="R301" s="192">
        <v>6</v>
      </c>
      <c r="S301" s="192">
        <v>0</v>
      </c>
      <c r="T301" s="192">
        <v>6</v>
      </c>
      <c r="U301" s="192">
        <v>0</v>
      </c>
      <c r="V301" s="192">
        <v>6</v>
      </c>
      <c r="W301" s="192">
        <v>0</v>
      </c>
      <c r="X301" s="192">
        <v>0</v>
      </c>
      <c r="Y301" s="192">
        <v>0</v>
      </c>
      <c r="Z301" s="189" t="s">
        <v>1471</v>
      </c>
      <c r="AA301" s="192">
        <v>2025</v>
      </c>
      <c r="AB301" s="189" t="s">
        <v>1432</v>
      </c>
      <c r="AC301" s="189" t="s">
        <v>1433</v>
      </c>
      <c r="AD301" s="189" t="s">
        <v>1433</v>
      </c>
      <c r="AE301" s="189" t="s">
        <v>1434</v>
      </c>
      <c r="AF301" s="189" t="s">
        <v>1427</v>
      </c>
      <c r="AG301" s="189" t="s">
        <v>437</v>
      </c>
      <c r="AH301" s="189" t="s">
        <v>437</v>
      </c>
      <c r="AI301" s="189" t="s">
        <v>1427</v>
      </c>
      <c r="AJ301" s="192">
        <v>20250228</v>
      </c>
      <c r="AK301" s="192">
        <v>20250415</v>
      </c>
      <c r="AL301" s="192">
        <v>20251231</v>
      </c>
      <c r="AM301" s="189" t="s">
        <v>1427</v>
      </c>
      <c r="AN301" s="189" t="s">
        <v>1427</v>
      </c>
      <c r="AO301" s="189" t="s">
        <v>1427</v>
      </c>
      <c r="AP301" s="189" t="s">
        <v>1427</v>
      </c>
      <c r="AQ301" s="189" t="s">
        <v>1427</v>
      </c>
      <c r="AR301" s="189" t="s">
        <v>1427</v>
      </c>
      <c r="AS301" s="189" t="s">
        <v>1427</v>
      </c>
      <c r="AT301" s="189" t="s">
        <v>1427</v>
      </c>
      <c r="AU301" s="189" t="s">
        <v>1427</v>
      </c>
      <c r="AV301" s="189" t="s">
        <v>1427</v>
      </c>
      <c r="AW301" s="189" t="s">
        <v>1427</v>
      </c>
      <c r="AX301" s="189" t="s">
        <v>1427</v>
      </c>
      <c r="AY301" s="189" t="s">
        <v>1427</v>
      </c>
      <c r="AZ301" s="189" t="s">
        <v>1427</v>
      </c>
      <c r="BA301" s="192">
        <v>0</v>
      </c>
      <c r="BB301" s="192">
        <v>0</v>
      </c>
      <c r="BC301" s="192">
        <v>0</v>
      </c>
      <c r="BD301" s="192">
        <v>0</v>
      </c>
      <c r="BE301" s="192">
        <v>0</v>
      </c>
      <c r="BF301" s="192">
        <v>6</v>
      </c>
      <c r="BG301" s="189" t="s">
        <v>1427</v>
      </c>
      <c r="BH301" s="189" t="s">
        <v>1427</v>
      </c>
      <c r="BI301" s="192">
        <v>615</v>
      </c>
      <c r="BJ301" s="189" t="s">
        <v>1490</v>
      </c>
      <c r="BK301" s="189" t="s">
        <v>2143</v>
      </c>
    </row>
    <row r="302" s="185" customFormat="1" ht="15" spans="1:63">
      <c r="A302" s="189">
        <v>298</v>
      </c>
      <c r="B302" s="189" t="s">
        <v>1425</v>
      </c>
      <c r="C302" s="189" t="s">
        <v>1426</v>
      </c>
      <c r="D302" s="189" t="s">
        <v>80</v>
      </c>
      <c r="E302" s="189" t="s">
        <v>1427</v>
      </c>
      <c r="F302" s="189" t="s">
        <v>135</v>
      </c>
      <c r="G302" s="189" t="s">
        <v>2080</v>
      </c>
      <c r="H302" s="189" t="s">
        <v>2081</v>
      </c>
      <c r="I302" s="189" t="s">
        <v>2144</v>
      </c>
      <c r="J302" s="189" t="s">
        <v>462</v>
      </c>
      <c r="K302" s="189"/>
      <c r="L302" s="189"/>
      <c r="M302" s="189"/>
      <c r="N302" s="189"/>
      <c r="O302" s="189" t="s">
        <v>453</v>
      </c>
      <c r="P302" s="192">
        <v>90</v>
      </c>
      <c r="Q302" s="192">
        <v>54</v>
      </c>
      <c r="R302" s="192">
        <v>54</v>
      </c>
      <c r="S302" s="192">
        <v>0</v>
      </c>
      <c r="T302" s="192">
        <v>54</v>
      </c>
      <c r="U302" s="192">
        <v>0</v>
      </c>
      <c r="V302" s="192">
        <v>54</v>
      </c>
      <c r="W302" s="192">
        <v>0</v>
      </c>
      <c r="X302" s="192">
        <v>0</v>
      </c>
      <c r="Y302" s="192">
        <v>0</v>
      </c>
      <c r="Z302" s="189" t="s">
        <v>1471</v>
      </c>
      <c r="AA302" s="192">
        <v>2025</v>
      </c>
      <c r="AB302" s="189" t="s">
        <v>1432</v>
      </c>
      <c r="AC302" s="189" t="s">
        <v>1433</v>
      </c>
      <c r="AD302" s="189" t="s">
        <v>1433</v>
      </c>
      <c r="AE302" s="189" t="s">
        <v>1434</v>
      </c>
      <c r="AF302" s="189" t="s">
        <v>1427</v>
      </c>
      <c r="AG302" s="189" t="s">
        <v>437</v>
      </c>
      <c r="AH302" s="189" t="s">
        <v>437</v>
      </c>
      <c r="AI302" s="189" t="s">
        <v>1427</v>
      </c>
      <c r="AJ302" s="192">
        <v>20250228</v>
      </c>
      <c r="AK302" s="192">
        <v>20250415</v>
      </c>
      <c r="AL302" s="192">
        <v>20251231</v>
      </c>
      <c r="AM302" s="189" t="s">
        <v>1427</v>
      </c>
      <c r="AN302" s="189" t="s">
        <v>1427</v>
      </c>
      <c r="AO302" s="189" t="s">
        <v>1427</v>
      </c>
      <c r="AP302" s="189" t="s">
        <v>1427</v>
      </c>
      <c r="AQ302" s="189" t="s">
        <v>1427</v>
      </c>
      <c r="AR302" s="189" t="s">
        <v>1427</v>
      </c>
      <c r="AS302" s="189" t="s">
        <v>1427</v>
      </c>
      <c r="AT302" s="189" t="s">
        <v>1427</v>
      </c>
      <c r="AU302" s="189" t="s">
        <v>1427</v>
      </c>
      <c r="AV302" s="189" t="s">
        <v>1427</v>
      </c>
      <c r="AW302" s="189" t="s">
        <v>1427</v>
      </c>
      <c r="AX302" s="189" t="s">
        <v>1427</v>
      </c>
      <c r="AY302" s="189" t="s">
        <v>1427</v>
      </c>
      <c r="AZ302" s="189" t="s">
        <v>1427</v>
      </c>
      <c r="BA302" s="192">
        <v>0</v>
      </c>
      <c r="BB302" s="192">
        <v>0</v>
      </c>
      <c r="BC302" s="192">
        <v>0</v>
      </c>
      <c r="BD302" s="192">
        <v>0</v>
      </c>
      <c r="BE302" s="192">
        <v>0</v>
      </c>
      <c r="BF302" s="192">
        <v>54</v>
      </c>
      <c r="BG302" s="189" t="s">
        <v>1427</v>
      </c>
      <c r="BH302" s="189" t="s">
        <v>1427</v>
      </c>
      <c r="BI302" s="192">
        <v>1124</v>
      </c>
      <c r="BJ302" s="189" t="s">
        <v>1490</v>
      </c>
      <c r="BK302" s="189" t="s">
        <v>2145</v>
      </c>
    </row>
    <row r="303" s="185" customFormat="1" ht="15" spans="1:63">
      <c r="A303" s="189">
        <v>299</v>
      </c>
      <c r="B303" s="189" t="s">
        <v>1425</v>
      </c>
      <c r="C303" s="189" t="s">
        <v>1426</v>
      </c>
      <c r="D303" s="189" t="s">
        <v>80</v>
      </c>
      <c r="E303" s="189" t="s">
        <v>1427</v>
      </c>
      <c r="F303" s="189" t="s">
        <v>135</v>
      </c>
      <c r="G303" s="189" t="s">
        <v>2080</v>
      </c>
      <c r="H303" s="189" t="s">
        <v>2146</v>
      </c>
      <c r="I303" s="189" t="s">
        <v>2147</v>
      </c>
      <c r="J303" s="189" t="s">
        <v>478</v>
      </c>
      <c r="K303" s="189"/>
      <c r="L303" s="189"/>
      <c r="M303" s="189"/>
      <c r="N303" s="189"/>
      <c r="O303" s="189" t="s">
        <v>477</v>
      </c>
      <c r="P303" s="192">
        <v>15</v>
      </c>
      <c r="Q303" s="192">
        <v>9</v>
      </c>
      <c r="R303" s="192">
        <v>9</v>
      </c>
      <c r="S303" s="192">
        <v>0</v>
      </c>
      <c r="T303" s="192">
        <v>9</v>
      </c>
      <c r="U303" s="192">
        <v>0</v>
      </c>
      <c r="V303" s="192">
        <v>9</v>
      </c>
      <c r="W303" s="192">
        <v>0</v>
      </c>
      <c r="X303" s="192">
        <v>0</v>
      </c>
      <c r="Y303" s="192">
        <v>0</v>
      </c>
      <c r="Z303" s="189" t="s">
        <v>1471</v>
      </c>
      <c r="AA303" s="192">
        <v>2025</v>
      </c>
      <c r="AB303" s="189" t="s">
        <v>1432</v>
      </c>
      <c r="AC303" s="189" t="s">
        <v>1433</v>
      </c>
      <c r="AD303" s="189" t="s">
        <v>1433</v>
      </c>
      <c r="AE303" s="189" t="s">
        <v>1434</v>
      </c>
      <c r="AF303" s="189" t="s">
        <v>1427</v>
      </c>
      <c r="AG303" s="189" t="s">
        <v>437</v>
      </c>
      <c r="AH303" s="189" t="s">
        <v>437</v>
      </c>
      <c r="AI303" s="189" t="s">
        <v>1427</v>
      </c>
      <c r="AJ303" s="192">
        <v>20250228</v>
      </c>
      <c r="AK303" s="192">
        <v>20250415</v>
      </c>
      <c r="AL303" s="192">
        <v>20251231</v>
      </c>
      <c r="AM303" s="189" t="s">
        <v>1427</v>
      </c>
      <c r="AN303" s="189" t="s">
        <v>1427</v>
      </c>
      <c r="AO303" s="189" t="s">
        <v>1427</v>
      </c>
      <c r="AP303" s="189" t="s">
        <v>1427</v>
      </c>
      <c r="AQ303" s="189" t="s">
        <v>1427</v>
      </c>
      <c r="AR303" s="189" t="s">
        <v>1427</v>
      </c>
      <c r="AS303" s="189" t="s">
        <v>1427</v>
      </c>
      <c r="AT303" s="189" t="s">
        <v>1427</v>
      </c>
      <c r="AU303" s="189" t="s">
        <v>1427</v>
      </c>
      <c r="AV303" s="189" t="s">
        <v>1427</v>
      </c>
      <c r="AW303" s="189" t="s">
        <v>1427</v>
      </c>
      <c r="AX303" s="189" t="s">
        <v>1427</v>
      </c>
      <c r="AY303" s="189" t="s">
        <v>1427</v>
      </c>
      <c r="AZ303" s="189" t="s">
        <v>1427</v>
      </c>
      <c r="BA303" s="192">
        <v>0</v>
      </c>
      <c r="BB303" s="192">
        <v>0</v>
      </c>
      <c r="BC303" s="192">
        <v>0</v>
      </c>
      <c r="BD303" s="192">
        <v>0</v>
      </c>
      <c r="BE303" s="192">
        <v>0</v>
      </c>
      <c r="BF303" s="192">
        <v>9</v>
      </c>
      <c r="BG303" s="189" t="s">
        <v>1427</v>
      </c>
      <c r="BH303" s="189" t="s">
        <v>1427</v>
      </c>
      <c r="BI303" s="192">
        <v>1084</v>
      </c>
      <c r="BJ303" s="189" t="s">
        <v>1490</v>
      </c>
      <c r="BK303" s="189" t="s">
        <v>2148</v>
      </c>
    </row>
    <row r="304" s="185" customFormat="1" ht="15" spans="1:63">
      <c r="A304" s="189">
        <v>300</v>
      </c>
      <c r="B304" s="189" t="s">
        <v>1425</v>
      </c>
      <c r="C304" s="189" t="s">
        <v>1426</v>
      </c>
      <c r="D304" s="189" t="s">
        <v>80</v>
      </c>
      <c r="E304" s="189" t="s">
        <v>1427</v>
      </c>
      <c r="F304" s="189" t="s">
        <v>135</v>
      </c>
      <c r="G304" s="189" t="s">
        <v>2080</v>
      </c>
      <c r="H304" s="189" t="s">
        <v>2146</v>
      </c>
      <c r="I304" s="189" t="s">
        <v>2149</v>
      </c>
      <c r="J304" s="189" t="s">
        <v>596</v>
      </c>
      <c r="K304" s="189"/>
      <c r="L304" s="189"/>
      <c r="M304" s="189"/>
      <c r="N304" s="189"/>
      <c r="O304" s="189" t="s">
        <v>595</v>
      </c>
      <c r="P304" s="192">
        <v>20</v>
      </c>
      <c r="Q304" s="192">
        <v>12</v>
      </c>
      <c r="R304" s="192">
        <v>12</v>
      </c>
      <c r="S304" s="192">
        <v>0</v>
      </c>
      <c r="T304" s="192">
        <v>12</v>
      </c>
      <c r="U304" s="192">
        <v>0</v>
      </c>
      <c r="V304" s="192">
        <v>12</v>
      </c>
      <c r="W304" s="192">
        <v>0</v>
      </c>
      <c r="X304" s="192">
        <v>0</v>
      </c>
      <c r="Y304" s="192">
        <v>0</v>
      </c>
      <c r="Z304" s="189" t="s">
        <v>1431</v>
      </c>
      <c r="AA304" s="192">
        <v>2025</v>
      </c>
      <c r="AB304" s="189" t="s">
        <v>1432</v>
      </c>
      <c r="AC304" s="189" t="s">
        <v>1433</v>
      </c>
      <c r="AD304" s="189" t="s">
        <v>1433</v>
      </c>
      <c r="AE304" s="189" t="s">
        <v>1434</v>
      </c>
      <c r="AF304" s="189" t="s">
        <v>1427</v>
      </c>
      <c r="AG304" s="189" t="s">
        <v>547</v>
      </c>
      <c r="AH304" s="189" t="s">
        <v>547</v>
      </c>
      <c r="AI304" s="189" t="s">
        <v>1427</v>
      </c>
      <c r="AJ304" s="192">
        <v>20250228</v>
      </c>
      <c r="AK304" s="192">
        <v>20250401</v>
      </c>
      <c r="AL304" s="192">
        <v>20251231</v>
      </c>
      <c r="AM304" s="192">
        <v>20250401</v>
      </c>
      <c r="AN304" s="189" t="s">
        <v>1427</v>
      </c>
      <c r="AO304" s="189" t="s">
        <v>1432</v>
      </c>
      <c r="AP304" s="189" t="s">
        <v>1433</v>
      </c>
      <c r="AQ304" s="189" t="s">
        <v>1427</v>
      </c>
      <c r="AR304" s="189" t="s">
        <v>1427</v>
      </c>
      <c r="AS304" s="189" t="s">
        <v>1427</v>
      </c>
      <c r="AT304" s="189" t="s">
        <v>1427</v>
      </c>
      <c r="AU304" s="189" t="s">
        <v>1427</v>
      </c>
      <c r="AV304" s="189" t="s">
        <v>1427</v>
      </c>
      <c r="AW304" s="189" t="s">
        <v>1427</v>
      </c>
      <c r="AX304" s="189" t="s">
        <v>1427</v>
      </c>
      <c r="AY304" s="189" t="s">
        <v>1427</v>
      </c>
      <c r="AZ304" s="189" t="s">
        <v>1427</v>
      </c>
      <c r="BA304" s="192">
        <v>0</v>
      </c>
      <c r="BB304" s="192">
        <v>0</v>
      </c>
      <c r="BC304" s="192">
        <v>0</v>
      </c>
      <c r="BD304" s="192">
        <v>0</v>
      </c>
      <c r="BE304" s="192">
        <v>0</v>
      </c>
      <c r="BF304" s="192">
        <v>12</v>
      </c>
      <c r="BG304" s="189" t="s">
        <v>1427</v>
      </c>
      <c r="BH304" s="189" t="s">
        <v>1427</v>
      </c>
      <c r="BI304" s="192">
        <v>774</v>
      </c>
      <c r="BJ304" s="189" t="s">
        <v>1490</v>
      </c>
      <c r="BK304" s="189" t="s">
        <v>2150</v>
      </c>
    </row>
    <row r="305" s="185" customFormat="1" ht="15" spans="1:63">
      <c r="A305" s="189">
        <v>301</v>
      </c>
      <c r="B305" s="189" t="s">
        <v>1425</v>
      </c>
      <c r="C305" s="189" t="s">
        <v>1426</v>
      </c>
      <c r="D305" s="189" t="s">
        <v>80</v>
      </c>
      <c r="E305" s="189" t="s">
        <v>1427</v>
      </c>
      <c r="F305" s="189" t="s">
        <v>135</v>
      </c>
      <c r="G305" s="189" t="s">
        <v>2080</v>
      </c>
      <c r="H305" s="189" t="s">
        <v>2146</v>
      </c>
      <c r="I305" s="189" t="s">
        <v>2151</v>
      </c>
      <c r="J305" s="189" t="s">
        <v>601</v>
      </c>
      <c r="K305" s="189"/>
      <c r="L305" s="189"/>
      <c r="M305" s="189"/>
      <c r="N305" s="189"/>
      <c r="O305" s="189" t="s">
        <v>600</v>
      </c>
      <c r="P305" s="192">
        <v>8</v>
      </c>
      <c r="Q305" s="192">
        <v>4.8</v>
      </c>
      <c r="R305" s="192">
        <v>4.8</v>
      </c>
      <c r="S305" s="192">
        <v>0</v>
      </c>
      <c r="T305" s="192">
        <v>4.8</v>
      </c>
      <c r="U305" s="192">
        <v>0</v>
      </c>
      <c r="V305" s="192">
        <v>4.8</v>
      </c>
      <c r="W305" s="192">
        <v>0</v>
      </c>
      <c r="X305" s="192">
        <v>0</v>
      </c>
      <c r="Y305" s="192">
        <v>0</v>
      </c>
      <c r="Z305" s="189" t="s">
        <v>1431</v>
      </c>
      <c r="AA305" s="192">
        <v>2025</v>
      </c>
      <c r="AB305" s="189" t="s">
        <v>1432</v>
      </c>
      <c r="AC305" s="189" t="s">
        <v>1433</v>
      </c>
      <c r="AD305" s="189" t="s">
        <v>1433</v>
      </c>
      <c r="AE305" s="189" t="s">
        <v>1434</v>
      </c>
      <c r="AF305" s="189" t="s">
        <v>1427</v>
      </c>
      <c r="AG305" s="189" t="s">
        <v>547</v>
      </c>
      <c r="AH305" s="189" t="s">
        <v>547</v>
      </c>
      <c r="AI305" s="189" t="s">
        <v>1427</v>
      </c>
      <c r="AJ305" s="192">
        <v>20250228</v>
      </c>
      <c r="AK305" s="192">
        <v>20250401</v>
      </c>
      <c r="AL305" s="192">
        <v>20251231</v>
      </c>
      <c r="AM305" s="192">
        <v>20250401</v>
      </c>
      <c r="AN305" s="189" t="s">
        <v>1427</v>
      </c>
      <c r="AO305" s="189" t="s">
        <v>1432</v>
      </c>
      <c r="AP305" s="189" t="s">
        <v>1433</v>
      </c>
      <c r="AQ305" s="189" t="s">
        <v>1427</v>
      </c>
      <c r="AR305" s="189" t="s">
        <v>1427</v>
      </c>
      <c r="AS305" s="189" t="s">
        <v>1427</v>
      </c>
      <c r="AT305" s="189" t="s">
        <v>1427</v>
      </c>
      <c r="AU305" s="189" t="s">
        <v>1427</v>
      </c>
      <c r="AV305" s="189" t="s">
        <v>1427</v>
      </c>
      <c r="AW305" s="189" t="s">
        <v>1427</v>
      </c>
      <c r="AX305" s="189" t="s">
        <v>1427</v>
      </c>
      <c r="AY305" s="189" t="s">
        <v>1427</v>
      </c>
      <c r="AZ305" s="189" t="s">
        <v>1427</v>
      </c>
      <c r="BA305" s="192">
        <v>0</v>
      </c>
      <c r="BB305" s="192">
        <v>0</v>
      </c>
      <c r="BC305" s="192">
        <v>0</v>
      </c>
      <c r="BD305" s="192">
        <v>0</v>
      </c>
      <c r="BE305" s="192">
        <v>0</v>
      </c>
      <c r="BF305" s="192">
        <v>4.8</v>
      </c>
      <c r="BG305" s="189" t="s">
        <v>1427</v>
      </c>
      <c r="BH305" s="189" t="s">
        <v>1427</v>
      </c>
      <c r="BI305" s="192">
        <v>1188</v>
      </c>
      <c r="BJ305" s="189" t="s">
        <v>1490</v>
      </c>
      <c r="BK305" s="189" t="s">
        <v>2152</v>
      </c>
    </row>
    <row r="306" s="185" customFormat="1" ht="15" spans="1:63">
      <c r="A306" s="189">
        <v>302</v>
      </c>
      <c r="B306" s="189" t="s">
        <v>1425</v>
      </c>
      <c r="C306" s="189" t="s">
        <v>1426</v>
      </c>
      <c r="D306" s="189" t="s">
        <v>80</v>
      </c>
      <c r="E306" s="189" t="s">
        <v>1427</v>
      </c>
      <c r="F306" s="189" t="s">
        <v>135</v>
      </c>
      <c r="G306" s="189" t="s">
        <v>2080</v>
      </c>
      <c r="H306" s="189" t="s">
        <v>2146</v>
      </c>
      <c r="I306" s="189" t="s">
        <v>2153</v>
      </c>
      <c r="J306" s="189" t="s">
        <v>606</v>
      </c>
      <c r="K306" s="189"/>
      <c r="L306" s="189"/>
      <c r="M306" s="189"/>
      <c r="N306" s="189"/>
      <c r="O306" s="189" t="s">
        <v>605</v>
      </c>
      <c r="P306" s="192">
        <v>10</v>
      </c>
      <c r="Q306" s="192">
        <v>6</v>
      </c>
      <c r="R306" s="192">
        <v>6</v>
      </c>
      <c r="S306" s="192">
        <v>0</v>
      </c>
      <c r="T306" s="192">
        <v>6</v>
      </c>
      <c r="U306" s="192">
        <v>0</v>
      </c>
      <c r="V306" s="192">
        <v>6</v>
      </c>
      <c r="W306" s="192">
        <v>0</v>
      </c>
      <c r="X306" s="192">
        <v>0</v>
      </c>
      <c r="Y306" s="192">
        <v>0</v>
      </c>
      <c r="Z306" s="189" t="s">
        <v>1431</v>
      </c>
      <c r="AA306" s="192">
        <v>2025</v>
      </c>
      <c r="AB306" s="189" t="s">
        <v>1432</v>
      </c>
      <c r="AC306" s="189" t="s">
        <v>1433</v>
      </c>
      <c r="AD306" s="189" t="s">
        <v>1433</v>
      </c>
      <c r="AE306" s="189" t="s">
        <v>1434</v>
      </c>
      <c r="AF306" s="189" t="s">
        <v>1427</v>
      </c>
      <c r="AG306" s="189" t="s">
        <v>547</v>
      </c>
      <c r="AH306" s="189" t="s">
        <v>547</v>
      </c>
      <c r="AI306" s="189" t="s">
        <v>1427</v>
      </c>
      <c r="AJ306" s="192">
        <v>20250228</v>
      </c>
      <c r="AK306" s="192">
        <v>20250408</v>
      </c>
      <c r="AL306" s="192">
        <v>20251231</v>
      </c>
      <c r="AM306" s="192">
        <v>20250408</v>
      </c>
      <c r="AN306" s="189" t="s">
        <v>1427</v>
      </c>
      <c r="AO306" s="189" t="s">
        <v>1432</v>
      </c>
      <c r="AP306" s="189" t="s">
        <v>1433</v>
      </c>
      <c r="AQ306" s="189" t="s">
        <v>1427</v>
      </c>
      <c r="AR306" s="189" t="s">
        <v>1427</v>
      </c>
      <c r="AS306" s="189" t="s">
        <v>1427</v>
      </c>
      <c r="AT306" s="189" t="s">
        <v>1427</v>
      </c>
      <c r="AU306" s="189" t="s">
        <v>1427</v>
      </c>
      <c r="AV306" s="189" t="s">
        <v>1427</v>
      </c>
      <c r="AW306" s="189" t="s">
        <v>1427</v>
      </c>
      <c r="AX306" s="192">
        <v>3.003641</v>
      </c>
      <c r="AY306" s="192">
        <v>0</v>
      </c>
      <c r="AZ306" s="192">
        <v>3.003641</v>
      </c>
      <c r="BA306" s="192">
        <v>0</v>
      </c>
      <c r="BB306" s="192">
        <v>3.003641</v>
      </c>
      <c r="BC306" s="192">
        <v>0</v>
      </c>
      <c r="BD306" s="192">
        <v>0</v>
      </c>
      <c r="BE306" s="192">
        <v>0</v>
      </c>
      <c r="BF306" s="192">
        <v>6</v>
      </c>
      <c r="BG306" s="192">
        <v>2.996359</v>
      </c>
      <c r="BH306" s="189" t="s">
        <v>1427</v>
      </c>
      <c r="BI306" s="192">
        <v>250</v>
      </c>
      <c r="BJ306" s="189" t="s">
        <v>1490</v>
      </c>
      <c r="BK306" s="189" t="s">
        <v>2154</v>
      </c>
    </row>
    <row r="307" s="185" customFormat="1" ht="15" spans="1:63">
      <c r="A307" s="189">
        <v>303</v>
      </c>
      <c r="B307" s="189" t="s">
        <v>1425</v>
      </c>
      <c r="C307" s="189" t="s">
        <v>1426</v>
      </c>
      <c r="D307" s="189" t="s">
        <v>80</v>
      </c>
      <c r="E307" s="189" t="s">
        <v>1427</v>
      </c>
      <c r="F307" s="189" t="s">
        <v>135</v>
      </c>
      <c r="G307" s="189" t="s">
        <v>2080</v>
      </c>
      <c r="H307" s="189" t="s">
        <v>2146</v>
      </c>
      <c r="I307" s="189" t="s">
        <v>2155</v>
      </c>
      <c r="J307" s="189" t="s">
        <v>155</v>
      </c>
      <c r="K307" s="189"/>
      <c r="L307" s="189"/>
      <c r="M307" s="189"/>
      <c r="N307" s="189"/>
      <c r="O307" s="189" t="s">
        <v>154</v>
      </c>
      <c r="P307" s="192">
        <v>130</v>
      </c>
      <c r="Q307" s="192">
        <v>78</v>
      </c>
      <c r="R307" s="192">
        <v>78</v>
      </c>
      <c r="S307" s="192">
        <v>0</v>
      </c>
      <c r="T307" s="192">
        <v>78</v>
      </c>
      <c r="U307" s="192">
        <v>0</v>
      </c>
      <c r="V307" s="192">
        <v>78</v>
      </c>
      <c r="W307" s="192">
        <v>0</v>
      </c>
      <c r="X307" s="192">
        <v>0</v>
      </c>
      <c r="Y307" s="192">
        <v>0</v>
      </c>
      <c r="Z307" s="189" t="s">
        <v>1471</v>
      </c>
      <c r="AA307" s="192">
        <v>2025</v>
      </c>
      <c r="AB307" s="189" t="s">
        <v>1432</v>
      </c>
      <c r="AC307" s="189" t="s">
        <v>1433</v>
      </c>
      <c r="AD307" s="189" t="s">
        <v>1433</v>
      </c>
      <c r="AE307" s="189" t="s">
        <v>1434</v>
      </c>
      <c r="AF307" s="189" t="s">
        <v>1427</v>
      </c>
      <c r="AG307" s="189" t="s">
        <v>88</v>
      </c>
      <c r="AH307" s="189" t="s">
        <v>88</v>
      </c>
      <c r="AI307" s="189" t="s">
        <v>1427</v>
      </c>
      <c r="AJ307" s="192">
        <v>20250228</v>
      </c>
      <c r="AK307" s="192">
        <v>20250415</v>
      </c>
      <c r="AL307" s="192">
        <v>20251231</v>
      </c>
      <c r="AM307" s="189" t="s">
        <v>1427</v>
      </c>
      <c r="AN307" s="189" t="s">
        <v>1427</v>
      </c>
      <c r="AO307" s="189" t="s">
        <v>1427</v>
      </c>
      <c r="AP307" s="189" t="s">
        <v>1427</v>
      </c>
      <c r="AQ307" s="189" t="s">
        <v>1427</v>
      </c>
      <c r="AR307" s="189" t="s">
        <v>1427</v>
      </c>
      <c r="AS307" s="189" t="s">
        <v>1427</v>
      </c>
      <c r="AT307" s="189" t="s">
        <v>1427</v>
      </c>
      <c r="AU307" s="189" t="s">
        <v>1427</v>
      </c>
      <c r="AV307" s="189" t="s">
        <v>1427</v>
      </c>
      <c r="AW307" s="189" t="s">
        <v>1427</v>
      </c>
      <c r="AX307" s="189" t="s">
        <v>1427</v>
      </c>
      <c r="AY307" s="189" t="s">
        <v>1427</v>
      </c>
      <c r="AZ307" s="189" t="s">
        <v>1427</v>
      </c>
      <c r="BA307" s="192">
        <v>0</v>
      </c>
      <c r="BB307" s="192">
        <v>0</v>
      </c>
      <c r="BC307" s="192">
        <v>0</v>
      </c>
      <c r="BD307" s="192">
        <v>0</v>
      </c>
      <c r="BE307" s="192">
        <v>0</v>
      </c>
      <c r="BF307" s="192">
        <v>78</v>
      </c>
      <c r="BG307" s="189" t="s">
        <v>1427</v>
      </c>
      <c r="BH307" s="189" t="s">
        <v>1427</v>
      </c>
      <c r="BI307" s="192">
        <v>4867</v>
      </c>
      <c r="BJ307" s="189" t="s">
        <v>1490</v>
      </c>
      <c r="BK307" s="189" t="s">
        <v>2156</v>
      </c>
    </row>
    <row r="308" s="185" customFormat="1" ht="15" spans="1:63">
      <c r="A308" s="189">
        <v>304</v>
      </c>
      <c r="B308" s="189" t="s">
        <v>1425</v>
      </c>
      <c r="C308" s="189" t="s">
        <v>1426</v>
      </c>
      <c r="D308" s="189" t="s">
        <v>80</v>
      </c>
      <c r="E308" s="189" t="s">
        <v>1427</v>
      </c>
      <c r="F308" s="189" t="s">
        <v>135</v>
      </c>
      <c r="G308" s="189" t="s">
        <v>2080</v>
      </c>
      <c r="H308" s="189" t="s">
        <v>2146</v>
      </c>
      <c r="I308" s="189" t="s">
        <v>2157</v>
      </c>
      <c r="J308" s="189" t="s">
        <v>458</v>
      </c>
      <c r="K308" s="189"/>
      <c r="L308" s="189"/>
      <c r="M308" s="189"/>
      <c r="N308" s="189"/>
      <c r="O308" s="189" t="s">
        <v>453</v>
      </c>
      <c r="P308" s="192">
        <v>30</v>
      </c>
      <c r="Q308" s="192">
        <v>18</v>
      </c>
      <c r="R308" s="192">
        <v>18</v>
      </c>
      <c r="S308" s="192">
        <v>0</v>
      </c>
      <c r="T308" s="192">
        <v>18</v>
      </c>
      <c r="U308" s="192">
        <v>0</v>
      </c>
      <c r="V308" s="192">
        <v>18</v>
      </c>
      <c r="W308" s="192">
        <v>0</v>
      </c>
      <c r="X308" s="192">
        <v>0</v>
      </c>
      <c r="Y308" s="192">
        <v>0</v>
      </c>
      <c r="Z308" s="189" t="s">
        <v>1471</v>
      </c>
      <c r="AA308" s="192">
        <v>2025</v>
      </c>
      <c r="AB308" s="189" t="s">
        <v>1432</v>
      </c>
      <c r="AC308" s="189" t="s">
        <v>1433</v>
      </c>
      <c r="AD308" s="189" t="s">
        <v>1433</v>
      </c>
      <c r="AE308" s="189" t="s">
        <v>1434</v>
      </c>
      <c r="AF308" s="189" t="s">
        <v>1427</v>
      </c>
      <c r="AG308" s="189" t="s">
        <v>437</v>
      </c>
      <c r="AH308" s="189" t="s">
        <v>437</v>
      </c>
      <c r="AI308" s="189" t="s">
        <v>1427</v>
      </c>
      <c r="AJ308" s="192">
        <v>20250228</v>
      </c>
      <c r="AK308" s="192">
        <v>20250415</v>
      </c>
      <c r="AL308" s="192">
        <v>20251231</v>
      </c>
      <c r="AM308" s="189" t="s">
        <v>1427</v>
      </c>
      <c r="AN308" s="189" t="s">
        <v>1427</v>
      </c>
      <c r="AO308" s="189" t="s">
        <v>1427</v>
      </c>
      <c r="AP308" s="189" t="s">
        <v>1427</v>
      </c>
      <c r="AQ308" s="189" t="s">
        <v>1427</v>
      </c>
      <c r="AR308" s="189" t="s">
        <v>1427</v>
      </c>
      <c r="AS308" s="189" t="s">
        <v>1427</v>
      </c>
      <c r="AT308" s="189" t="s">
        <v>1427</v>
      </c>
      <c r="AU308" s="189" t="s">
        <v>1427</v>
      </c>
      <c r="AV308" s="189" t="s">
        <v>1427</v>
      </c>
      <c r="AW308" s="189" t="s">
        <v>1427</v>
      </c>
      <c r="AX308" s="189" t="s">
        <v>1427</v>
      </c>
      <c r="AY308" s="189" t="s">
        <v>1427</v>
      </c>
      <c r="AZ308" s="189" t="s">
        <v>1427</v>
      </c>
      <c r="BA308" s="192">
        <v>0</v>
      </c>
      <c r="BB308" s="192">
        <v>0</v>
      </c>
      <c r="BC308" s="192">
        <v>0</v>
      </c>
      <c r="BD308" s="192">
        <v>0</v>
      </c>
      <c r="BE308" s="192">
        <v>0</v>
      </c>
      <c r="BF308" s="192">
        <v>18</v>
      </c>
      <c r="BG308" s="189" t="s">
        <v>1427</v>
      </c>
      <c r="BH308" s="189" t="s">
        <v>1427</v>
      </c>
      <c r="BI308" s="192">
        <v>615</v>
      </c>
      <c r="BJ308" s="189" t="s">
        <v>1490</v>
      </c>
      <c r="BK308" s="189" t="s">
        <v>2158</v>
      </c>
    </row>
    <row r="309" s="185" customFormat="1" ht="15" spans="1:63">
      <c r="A309" s="189">
        <v>305</v>
      </c>
      <c r="B309" s="189" t="s">
        <v>1425</v>
      </c>
      <c r="C309" s="189" t="s">
        <v>1426</v>
      </c>
      <c r="D309" s="189" t="s">
        <v>80</v>
      </c>
      <c r="E309" s="189" t="s">
        <v>1427</v>
      </c>
      <c r="F309" s="189" t="s">
        <v>135</v>
      </c>
      <c r="G309" s="189" t="s">
        <v>2080</v>
      </c>
      <c r="H309" s="189" t="s">
        <v>2159</v>
      </c>
      <c r="I309" s="189" t="s">
        <v>2160</v>
      </c>
      <c r="J309" s="189" t="s">
        <v>429</v>
      </c>
      <c r="K309" s="189"/>
      <c r="L309" s="189"/>
      <c r="M309" s="189"/>
      <c r="N309" s="189"/>
      <c r="O309" s="189" t="s">
        <v>423</v>
      </c>
      <c r="P309" s="192">
        <v>150</v>
      </c>
      <c r="Q309" s="192">
        <v>90</v>
      </c>
      <c r="R309" s="192">
        <v>90</v>
      </c>
      <c r="S309" s="192">
        <v>0</v>
      </c>
      <c r="T309" s="192">
        <v>90</v>
      </c>
      <c r="U309" s="192">
        <v>0</v>
      </c>
      <c r="V309" s="192">
        <v>90</v>
      </c>
      <c r="W309" s="192">
        <v>0</v>
      </c>
      <c r="X309" s="192">
        <v>0</v>
      </c>
      <c r="Y309" s="192">
        <v>0</v>
      </c>
      <c r="Z309" s="189" t="s">
        <v>1471</v>
      </c>
      <c r="AA309" s="192">
        <v>2025</v>
      </c>
      <c r="AB309" s="189" t="s">
        <v>1432</v>
      </c>
      <c r="AC309" s="189" t="s">
        <v>1433</v>
      </c>
      <c r="AD309" s="189" t="s">
        <v>1433</v>
      </c>
      <c r="AE309" s="189" t="s">
        <v>1434</v>
      </c>
      <c r="AF309" s="189" t="s">
        <v>1427</v>
      </c>
      <c r="AG309" s="189" t="s">
        <v>400</v>
      </c>
      <c r="AH309" s="189" t="s">
        <v>400</v>
      </c>
      <c r="AI309" s="189" t="s">
        <v>1427</v>
      </c>
      <c r="AJ309" s="192">
        <v>20250228</v>
      </c>
      <c r="AK309" s="192">
        <v>20250415</v>
      </c>
      <c r="AL309" s="192">
        <v>20251231</v>
      </c>
      <c r="AM309" s="189" t="s">
        <v>1427</v>
      </c>
      <c r="AN309" s="189" t="s">
        <v>1427</v>
      </c>
      <c r="AO309" s="189" t="s">
        <v>1427</v>
      </c>
      <c r="AP309" s="189" t="s">
        <v>1427</v>
      </c>
      <c r="AQ309" s="189" t="s">
        <v>1427</v>
      </c>
      <c r="AR309" s="189" t="s">
        <v>1427</v>
      </c>
      <c r="AS309" s="189" t="s">
        <v>1427</v>
      </c>
      <c r="AT309" s="189" t="s">
        <v>1427</v>
      </c>
      <c r="AU309" s="189" t="s">
        <v>1427</v>
      </c>
      <c r="AV309" s="189" t="s">
        <v>1427</v>
      </c>
      <c r="AW309" s="189" t="s">
        <v>1427</v>
      </c>
      <c r="AX309" s="189" t="s">
        <v>1427</v>
      </c>
      <c r="AY309" s="189" t="s">
        <v>1427</v>
      </c>
      <c r="AZ309" s="189" t="s">
        <v>1427</v>
      </c>
      <c r="BA309" s="192">
        <v>0</v>
      </c>
      <c r="BB309" s="192">
        <v>0</v>
      </c>
      <c r="BC309" s="192">
        <v>0</v>
      </c>
      <c r="BD309" s="192">
        <v>0</v>
      </c>
      <c r="BE309" s="192">
        <v>0</v>
      </c>
      <c r="BF309" s="192">
        <v>90</v>
      </c>
      <c r="BG309" s="189" t="s">
        <v>1427</v>
      </c>
      <c r="BH309" s="189" t="s">
        <v>1427</v>
      </c>
      <c r="BI309" s="192">
        <v>763</v>
      </c>
      <c r="BJ309" s="189" t="s">
        <v>1490</v>
      </c>
      <c r="BK309" s="189" t="s">
        <v>2161</v>
      </c>
    </row>
    <row r="310" s="185" customFormat="1" ht="15" spans="1:63">
      <c r="A310" s="189">
        <v>306</v>
      </c>
      <c r="B310" s="189" t="s">
        <v>1425</v>
      </c>
      <c r="C310" s="189" t="s">
        <v>1426</v>
      </c>
      <c r="D310" s="189" t="s">
        <v>80</v>
      </c>
      <c r="E310" s="189" t="s">
        <v>1427</v>
      </c>
      <c r="F310" s="189" t="s">
        <v>135</v>
      </c>
      <c r="G310" s="189" t="s">
        <v>2080</v>
      </c>
      <c r="H310" s="189" t="s">
        <v>2159</v>
      </c>
      <c r="I310" s="189" t="s">
        <v>2162</v>
      </c>
      <c r="J310" s="189" t="s">
        <v>534</v>
      </c>
      <c r="K310" s="189"/>
      <c r="L310" s="189"/>
      <c r="M310" s="189"/>
      <c r="N310" s="189"/>
      <c r="O310" s="189" t="s">
        <v>512</v>
      </c>
      <c r="P310" s="192">
        <v>150</v>
      </c>
      <c r="Q310" s="192">
        <v>90</v>
      </c>
      <c r="R310" s="192">
        <v>90</v>
      </c>
      <c r="S310" s="192">
        <v>0</v>
      </c>
      <c r="T310" s="192">
        <v>90</v>
      </c>
      <c r="U310" s="192">
        <v>0</v>
      </c>
      <c r="V310" s="192">
        <v>90</v>
      </c>
      <c r="W310" s="192">
        <v>0</v>
      </c>
      <c r="X310" s="192">
        <v>0</v>
      </c>
      <c r="Y310" s="192">
        <v>0</v>
      </c>
      <c r="Z310" s="189" t="s">
        <v>1471</v>
      </c>
      <c r="AA310" s="192">
        <v>2025</v>
      </c>
      <c r="AB310" s="189" t="s">
        <v>1432</v>
      </c>
      <c r="AC310" s="189" t="s">
        <v>1433</v>
      </c>
      <c r="AD310" s="189" t="s">
        <v>1433</v>
      </c>
      <c r="AE310" s="189" t="s">
        <v>1434</v>
      </c>
      <c r="AF310" s="189" t="s">
        <v>1427</v>
      </c>
      <c r="AG310" s="189" t="s">
        <v>498</v>
      </c>
      <c r="AH310" s="189" t="s">
        <v>498</v>
      </c>
      <c r="AI310" s="189" t="s">
        <v>1427</v>
      </c>
      <c r="AJ310" s="192">
        <v>20250228</v>
      </c>
      <c r="AK310" s="192">
        <v>20250415</v>
      </c>
      <c r="AL310" s="192">
        <v>20251231</v>
      </c>
      <c r="AM310" s="189" t="s">
        <v>1427</v>
      </c>
      <c r="AN310" s="189" t="s">
        <v>1427</v>
      </c>
      <c r="AO310" s="189" t="s">
        <v>1427</v>
      </c>
      <c r="AP310" s="189" t="s">
        <v>1427</v>
      </c>
      <c r="AQ310" s="189" t="s">
        <v>1427</v>
      </c>
      <c r="AR310" s="189" t="s">
        <v>1427</v>
      </c>
      <c r="AS310" s="189" t="s">
        <v>1427</v>
      </c>
      <c r="AT310" s="189" t="s">
        <v>1427</v>
      </c>
      <c r="AU310" s="189" t="s">
        <v>1427</v>
      </c>
      <c r="AV310" s="189" t="s">
        <v>1427</v>
      </c>
      <c r="AW310" s="189" t="s">
        <v>1427</v>
      </c>
      <c r="AX310" s="189" t="s">
        <v>1427</v>
      </c>
      <c r="AY310" s="189" t="s">
        <v>1427</v>
      </c>
      <c r="AZ310" s="189" t="s">
        <v>1427</v>
      </c>
      <c r="BA310" s="192">
        <v>0</v>
      </c>
      <c r="BB310" s="192">
        <v>0</v>
      </c>
      <c r="BC310" s="192">
        <v>0</v>
      </c>
      <c r="BD310" s="192">
        <v>0</v>
      </c>
      <c r="BE310" s="192">
        <v>0</v>
      </c>
      <c r="BF310" s="192">
        <v>90</v>
      </c>
      <c r="BG310" s="189" t="s">
        <v>1427</v>
      </c>
      <c r="BH310" s="189" t="s">
        <v>1427</v>
      </c>
      <c r="BI310" s="192">
        <v>843</v>
      </c>
      <c r="BJ310" s="189" t="s">
        <v>1490</v>
      </c>
      <c r="BK310" s="189" t="s">
        <v>2163</v>
      </c>
    </row>
    <row r="311" s="185" customFormat="1" ht="15" spans="1:63">
      <c r="A311" s="189">
        <v>307</v>
      </c>
      <c r="B311" s="189" t="s">
        <v>1425</v>
      </c>
      <c r="C311" s="189" t="s">
        <v>1426</v>
      </c>
      <c r="D311" s="189" t="s">
        <v>80</v>
      </c>
      <c r="E311" s="189" t="s">
        <v>1427</v>
      </c>
      <c r="F311" s="189" t="s">
        <v>135</v>
      </c>
      <c r="G311" s="189" t="s">
        <v>2080</v>
      </c>
      <c r="H311" s="189" t="s">
        <v>2159</v>
      </c>
      <c r="I311" s="189" t="s">
        <v>2164</v>
      </c>
      <c r="J311" s="189" t="s">
        <v>392</v>
      </c>
      <c r="K311" s="189"/>
      <c r="L311" s="189"/>
      <c r="M311" s="189"/>
      <c r="N311" s="189"/>
      <c r="O311" s="189" t="s">
        <v>391</v>
      </c>
      <c r="P311" s="192">
        <v>180</v>
      </c>
      <c r="Q311" s="192">
        <v>108</v>
      </c>
      <c r="R311" s="192">
        <v>108</v>
      </c>
      <c r="S311" s="192">
        <v>0</v>
      </c>
      <c r="T311" s="192">
        <v>108</v>
      </c>
      <c r="U311" s="192">
        <v>0</v>
      </c>
      <c r="V311" s="192">
        <v>108</v>
      </c>
      <c r="W311" s="192">
        <v>0</v>
      </c>
      <c r="X311" s="192">
        <v>0</v>
      </c>
      <c r="Y311" s="192">
        <v>0</v>
      </c>
      <c r="Z311" s="189" t="s">
        <v>1471</v>
      </c>
      <c r="AA311" s="192">
        <v>2025</v>
      </c>
      <c r="AB311" s="189" t="s">
        <v>1432</v>
      </c>
      <c r="AC311" s="189" t="s">
        <v>1433</v>
      </c>
      <c r="AD311" s="189" t="s">
        <v>1433</v>
      </c>
      <c r="AE311" s="189" t="s">
        <v>1434</v>
      </c>
      <c r="AF311" s="189" t="s">
        <v>1427</v>
      </c>
      <c r="AG311" s="189" t="s">
        <v>323</v>
      </c>
      <c r="AH311" s="189" t="s">
        <v>323</v>
      </c>
      <c r="AI311" s="189" t="s">
        <v>1427</v>
      </c>
      <c r="AJ311" s="192">
        <v>20250228</v>
      </c>
      <c r="AK311" s="192">
        <v>20250415</v>
      </c>
      <c r="AL311" s="192">
        <v>20251231</v>
      </c>
      <c r="AM311" s="189" t="s">
        <v>1427</v>
      </c>
      <c r="AN311" s="189" t="s">
        <v>1427</v>
      </c>
      <c r="AO311" s="189" t="s">
        <v>1427</v>
      </c>
      <c r="AP311" s="189" t="s">
        <v>1427</v>
      </c>
      <c r="AQ311" s="189" t="s">
        <v>1427</v>
      </c>
      <c r="AR311" s="189" t="s">
        <v>1427</v>
      </c>
      <c r="AS311" s="189" t="s">
        <v>1427</v>
      </c>
      <c r="AT311" s="189" t="s">
        <v>1427</v>
      </c>
      <c r="AU311" s="189" t="s">
        <v>1427</v>
      </c>
      <c r="AV311" s="189" t="s">
        <v>1427</v>
      </c>
      <c r="AW311" s="189" t="s">
        <v>1427</v>
      </c>
      <c r="AX311" s="189" t="s">
        <v>1427</v>
      </c>
      <c r="AY311" s="189" t="s">
        <v>1427</v>
      </c>
      <c r="AZ311" s="189" t="s">
        <v>1427</v>
      </c>
      <c r="BA311" s="192">
        <v>0</v>
      </c>
      <c r="BB311" s="192">
        <v>0</v>
      </c>
      <c r="BC311" s="192">
        <v>0</v>
      </c>
      <c r="BD311" s="192">
        <v>0</v>
      </c>
      <c r="BE311" s="192">
        <v>0</v>
      </c>
      <c r="BF311" s="192">
        <v>108</v>
      </c>
      <c r="BG311" s="189" t="s">
        <v>1427</v>
      </c>
      <c r="BH311" s="189" t="s">
        <v>1427</v>
      </c>
      <c r="BI311" s="192">
        <v>2270</v>
      </c>
      <c r="BJ311" s="189" t="s">
        <v>1490</v>
      </c>
      <c r="BK311" s="189" t="s">
        <v>2165</v>
      </c>
    </row>
    <row r="312" s="185" customFormat="1" ht="15" spans="1:63">
      <c r="A312" s="189">
        <v>308</v>
      </c>
      <c r="B312" s="189" t="s">
        <v>1425</v>
      </c>
      <c r="C312" s="189" t="s">
        <v>1426</v>
      </c>
      <c r="D312" s="189" t="s">
        <v>80</v>
      </c>
      <c r="E312" s="189" t="s">
        <v>1427</v>
      </c>
      <c r="F312" s="189" t="s">
        <v>1045</v>
      </c>
      <c r="G312" s="189" t="s">
        <v>1045</v>
      </c>
      <c r="H312" s="189" t="s">
        <v>2166</v>
      </c>
      <c r="I312" s="189" t="s">
        <v>2167</v>
      </c>
      <c r="J312" s="189" t="s">
        <v>2168</v>
      </c>
      <c r="K312" s="189"/>
      <c r="L312" s="189"/>
      <c r="M312" s="189"/>
      <c r="N312" s="189"/>
      <c r="O312" s="189" t="s">
        <v>500</v>
      </c>
      <c r="P312" s="192">
        <v>32</v>
      </c>
      <c r="Q312" s="192">
        <v>0</v>
      </c>
      <c r="R312" s="192">
        <v>0</v>
      </c>
      <c r="S312" s="192">
        <v>0</v>
      </c>
      <c r="T312" s="192">
        <v>0</v>
      </c>
      <c r="U312" s="192">
        <v>0</v>
      </c>
      <c r="V312" s="192">
        <v>0</v>
      </c>
      <c r="W312" s="192">
        <v>0</v>
      </c>
      <c r="X312" s="192">
        <v>0</v>
      </c>
      <c r="Y312" s="192">
        <v>0</v>
      </c>
      <c r="Z312" s="189" t="s">
        <v>1448</v>
      </c>
      <c r="AA312" s="192">
        <v>2025</v>
      </c>
      <c r="AB312" s="189" t="s">
        <v>1433</v>
      </c>
      <c r="AC312" s="189" t="s">
        <v>1433</v>
      </c>
      <c r="AD312" s="189" t="s">
        <v>1432</v>
      </c>
      <c r="AE312" s="189" t="s">
        <v>1457</v>
      </c>
      <c r="AF312" s="189" t="s">
        <v>1427</v>
      </c>
      <c r="AG312" s="189" t="s">
        <v>1046</v>
      </c>
      <c r="AH312" s="189" t="s">
        <v>1427</v>
      </c>
      <c r="AI312" s="189" t="s">
        <v>1427</v>
      </c>
      <c r="AJ312" s="189" t="s">
        <v>1427</v>
      </c>
      <c r="AK312" s="189" t="s">
        <v>1427</v>
      </c>
      <c r="AL312" s="189" t="s">
        <v>1427</v>
      </c>
      <c r="AM312" s="189" t="s">
        <v>1427</v>
      </c>
      <c r="AN312" s="189" t="s">
        <v>1427</v>
      </c>
      <c r="AO312" s="189" t="s">
        <v>1427</v>
      </c>
      <c r="AP312" s="189" t="s">
        <v>1427</v>
      </c>
      <c r="AQ312" s="189" t="s">
        <v>1427</v>
      </c>
      <c r="AR312" s="189" t="s">
        <v>1427</v>
      </c>
      <c r="AS312" s="189" t="s">
        <v>1427</v>
      </c>
      <c r="AT312" s="189" t="s">
        <v>1427</v>
      </c>
      <c r="AU312" s="189" t="s">
        <v>1427</v>
      </c>
      <c r="AV312" s="189" t="s">
        <v>1427</v>
      </c>
      <c r="AW312" s="189" t="s">
        <v>1427</v>
      </c>
      <c r="AX312" s="189" t="s">
        <v>1427</v>
      </c>
      <c r="AY312" s="189" t="s">
        <v>1427</v>
      </c>
      <c r="AZ312" s="189" t="s">
        <v>1427</v>
      </c>
      <c r="BA312" s="192">
        <v>0</v>
      </c>
      <c r="BB312" s="192">
        <v>0</v>
      </c>
      <c r="BC312" s="192">
        <v>0</v>
      </c>
      <c r="BD312" s="192">
        <v>0</v>
      </c>
      <c r="BE312" s="192">
        <v>0</v>
      </c>
      <c r="BF312" s="192">
        <v>0</v>
      </c>
      <c r="BG312" s="189" t="s">
        <v>1427</v>
      </c>
      <c r="BH312" s="189" t="s">
        <v>1427</v>
      </c>
      <c r="BI312" s="189" t="s">
        <v>1427</v>
      </c>
      <c r="BJ312" s="189" t="s">
        <v>1435</v>
      </c>
      <c r="BK312" s="189" t="s">
        <v>2169</v>
      </c>
    </row>
    <row r="313" s="185" customFormat="1" ht="15" spans="1:63">
      <c r="A313" s="189">
        <v>309</v>
      </c>
      <c r="B313" s="189" t="s">
        <v>1425</v>
      </c>
      <c r="C313" s="189" t="s">
        <v>1426</v>
      </c>
      <c r="D313" s="189" t="s">
        <v>80</v>
      </c>
      <c r="E313" s="189" t="s">
        <v>1427</v>
      </c>
      <c r="F313" s="189" t="s">
        <v>1045</v>
      </c>
      <c r="G313" s="189" t="s">
        <v>1045</v>
      </c>
      <c r="H313" s="189" t="s">
        <v>2166</v>
      </c>
      <c r="I313" s="189" t="s">
        <v>2170</v>
      </c>
      <c r="J313" s="189" t="s">
        <v>1076</v>
      </c>
      <c r="K313" s="189"/>
      <c r="L313" s="189"/>
      <c r="M313" s="189"/>
      <c r="N313" s="189"/>
      <c r="O313" s="189" t="s">
        <v>489</v>
      </c>
      <c r="P313" s="192">
        <v>8</v>
      </c>
      <c r="Q313" s="192">
        <v>8</v>
      </c>
      <c r="R313" s="192">
        <v>8</v>
      </c>
      <c r="S313" s="192">
        <v>0</v>
      </c>
      <c r="T313" s="192">
        <v>8</v>
      </c>
      <c r="U313" s="192">
        <v>0</v>
      </c>
      <c r="V313" s="192">
        <v>8</v>
      </c>
      <c r="W313" s="192">
        <v>0</v>
      </c>
      <c r="X313" s="192">
        <v>0</v>
      </c>
      <c r="Y313" s="192">
        <v>0</v>
      </c>
      <c r="Z313" s="189" t="s">
        <v>1471</v>
      </c>
      <c r="AA313" s="192">
        <v>2025</v>
      </c>
      <c r="AB313" s="189" t="s">
        <v>1432</v>
      </c>
      <c r="AC313" s="189" t="s">
        <v>1433</v>
      </c>
      <c r="AD313" s="189" t="s">
        <v>1432</v>
      </c>
      <c r="AE313" s="189" t="s">
        <v>1434</v>
      </c>
      <c r="AF313" s="189" t="s">
        <v>1427</v>
      </c>
      <c r="AG313" s="189" t="s">
        <v>1046</v>
      </c>
      <c r="AH313" s="189" t="s">
        <v>1046</v>
      </c>
      <c r="AI313" s="189" t="s">
        <v>1427</v>
      </c>
      <c r="AJ313" s="192">
        <v>20250228</v>
      </c>
      <c r="AK313" s="192">
        <v>20250415</v>
      </c>
      <c r="AL313" s="192">
        <v>20251231</v>
      </c>
      <c r="AM313" s="189" t="s">
        <v>1427</v>
      </c>
      <c r="AN313" s="189" t="s">
        <v>1427</v>
      </c>
      <c r="AO313" s="189" t="s">
        <v>1427</v>
      </c>
      <c r="AP313" s="189" t="s">
        <v>1427</v>
      </c>
      <c r="AQ313" s="189" t="s">
        <v>1427</v>
      </c>
      <c r="AR313" s="189" t="s">
        <v>1427</v>
      </c>
      <c r="AS313" s="189" t="s">
        <v>1427</v>
      </c>
      <c r="AT313" s="189" t="s">
        <v>1427</v>
      </c>
      <c r="AU313" s="189" t="s">
        <v>1427</v>
      </c>
      <c r="AV313" s="189" t="s">
        <v>1427</v>
      </c>
      <c r="AW313" s="189" t="s">
        <v>1427</v>
      </c>
      <c r="AX313" s="189" t="s">
        <v>1427</v>
      </c>
      <c r="AY313" s="189" t="s">
        <v>1427</v>
      </c>
      <c r="AZ313" s="189" t="s">
        <v>1427</v>
      </c>
      <c r="BA313" s="192">
        <v>0</v>
      </c>
      <c r="BB313" s="192">
        <v>0</v>
      </c>
      <c r="BC313" s="192">
        <v>0</v>
      </c>
      <c r="BD313" s="192">
        <v>0</v>
      </c>
      <c r="BE313" s="192">
        <v>0</v>
      </c>
      <c r="BF313" s="192">
        <v>8</v>
      </c>
      <c r="BG313" s="189" t="s">
        <v>1427</v>
      </c>
      <c r="BH313" s="189" t="s">
        <v>1427</v>
      </c>
      <c r="BI313" s="192">
        <v>1740</v>
      </c>
      <c r="BJ313" s="189" t="s">
        <v>1435</v>
      </c>
      <c r="BK313" s="189" t="s">
        <v>2171</v>
      </c>
    </row>
    <row r="314" s="185" customFormat="1" ht="15" spans="1:63">
      <c r="A314" s="189">
        <v>310</v>
      </c>
      <c r="B314" s="189" t="s">
        <v>1425</v>
      </c>
      <c r="C314" s="189" t="s">
        <v>1426</v>
      </c>
      <c r="D314" s="189" t="s">
        <v>80</v>
      </c>
      <c r="E314" s="189" t="s">
        <v>1427</v>
      </c>
      <c r="F314" s="189" t="s">
        <v>1045</v>
      </c>
      <c r="G314" s="189" t="s">
        <v>1045</v>
      </c>
      <c r="H314" s="189" t="s">
        <v>2166</v>
      </c>
      <c r="I314" s="189" t="s">
        <v>2172</v>
      </c>
      <c r="J314" s="189" t="s">
        <v>1080</v>
      </c>
      <c r="K314" s="189"/>
      <c r="L314" s="189"/>
      <c r="M314" s="189"/>
      <c r="N314" s="189"/>
      <c r="O314" s="189" t="s">
        <v>670</v>
      </c>
      <c r="P314" s="192">
        <v>15</v>
      </c>
      <c r="Q314" s="192">
        <v>0</v>
      </c>
      <c r="R314" s="192">
        <v>0</v>
      </c>
      <c r="S314" s="192">
        <v>0</v>
      </c>
      <c r="T314" s="192">
        <v>0</v>
      </c>
      <c r="U314" s="192">
        <v>0</v>
      </c>
      <c r="V314" s="192">
        <v>0</v>
      </c>
      <c r="W314" s="192">
        <v>0</v>
      </c>
      <c r="X314" s="192">
        <v>0</v>
      </c>
      <c r="Y314" s="192">
        <v>0</v>
      </c>
      <c r="Z314" s="189" t="s">
        <v>1448</v>
      </c>
      <c r="AA314" s="192">
        <v>2025</v>
      </c>
      <c r="AB314" s="189" t="s">
        <v>1432</v>
      </c>
      <c r="AC314" s="189" t="s">
        <v>1433</v>
      </c>
      <c r="AD314" s="189" t="s">
        <v>1432</v>
      </c>
      <c r="AE314" s="189" t="s">
        <v>1434</v>
      </c>
      <c r="AF314" s="189" t="s">
        <v>1427</v>
      </c>
      <c r="AG314" s="189" t="s">
        <v>1046</v>
      </c>
      <c r="AH314" s="189" t="s">
        <v>1427</v>
      </c>
      <c r="AI314" s="189" t="s">
        <v>1427</v>
      </c>
      <c r="AJ314" s="189" t="s">
        <v>1427</v>
      </c>
      <c r="AK314" s="189" t="s">
        <v>1427</v>
      </c>
      <c r="AL314" s="189" t="s">
        <v>1427</v>
      </c>
      <c r="AM314" s="189" t="s">
        <v>1427</v>
      </c>
      <c r="AN314" s="189" t="s">
        <v>1427</v>
      </c>
      <c r="AO314" s="189" t="s">
        <v>1427</v>
      </c>
      <c r="AP314" s="189" t="s">
        <v>1427</v>
      </c>
      <c r="AQ314" s="189" t="s">
        <v>1427</v>
      </c>
      <c r="AR314" s="189" t="s">
        <v>1427</v>
      </c>
      <c r="AS314" s="189" t="s">
        <v>1427</v>
      </c>
      <c r="AT314" s="189" t="s">
        <v>1427</v>
      </c>
      <c r="AU314" s="189" t="s">
        <v>1427</v>
      </c>
      <c r="AV314" s="189" t="s">
        <v>1427</v>
      </c>
      <c r="AW314" s="189" t="s">
        <v>1427</v>
      </c>
      <c r="AX314" s="189" t="s">
        <v>1427</v>
      </c>
      <c r="AY314" s="189" t="s">
        <v>1427</v>
      </c>
      <c r="AZ314" s="189" t="s">
        <v>1427</v>
      </c>
      <c r="BA314" s="192">
        <v>0</v>
      </c>
      <c r="BB314" s="192">
        <v>0</v>
      </c>
      <c r="BC314" s="192">
        <v>0</v>
      </c>
      <c r="BD314" s="192">
        <v>0</v>
      </c>
      <c r="BE314" s="192">
        <v>0</v>
      </c>
      <c r="BF314" s="192">
        <v>0</v>
      </c>
      <c r="BG314" s="189" t="s">
        <v>1427</v>
      </c>
      <c r="BH314" s="189" t="s">
        <v>1427</v>
      </c>
      <c r="BI314" s="189" t="s">
        <v>1427</v>
      </c>
      <c r="BJ314" s="189" t="s">
        <v>1435</v>
      </c>
      <c r="BK314" s="189" t="s">
        <v>2173</v>
      </c>
    </row>
    <row r="315" s="185" customFormat="1" ht="15" spans="1:63">
      <c r="A315" s="189">
        <v>311</v>
      </c>
      <c r="B315" s="189" t="s">
        <v>1425</v>
      </c>
      <c r="C315" s="189" t="s">
        <v>1426</v>
      </c>
      <c r="D315" s="189" t="s">
        <v>80</v>
      </c>
      <c r="E315" s="189" t="s">
        <v>1427</v>
      </c>
      <c r="F315" s="189" t="s">
        <v>1045</v>
      </c>
      <c r="G315" s="189" t="s">
        <v>1045</v>
      </c>
      <c r="H315" s="189" t="s">
        <v>2166</v>
      </c>
      <c r="I315" s="189" t="s">
        <v>2174</v>
      </c>
      <c r="J315" s="189" t="s">
        <v>2175</v>
      </c>
      <c r="K315" s="189"/>
      <c r="L315" s="189"/>
      <c r="M315" s="189"/>
      <c r="N315" s="189"/>
      <c r="O315" s="189" t="s">
        <v>1089</v>
      </c>
      <c r="P315" s="192">
        <v>10</v>
      </c>
      <c r="Q315" s="192">
        <v>0</v>
      </c>
      <c r="R315" s="192">
        <v>0</v>
      </c>
      <c r="S315" s="192">
        <v>0</v>
      </c>
      <c r="T315" s="192">
        <v>0</v>
      </c>
      <c r="U315" s="192">
        <v>0</v>
      </c>
      <c r="V315" s="192">
        <v>0</v>
      </c>
      <c r="W315" s="192">
        <v>0</v>
      </c>
      <c r="X315" s="192">
        <v>0</v>
      </c>
      <c r="Y315" s="192">
        <v>0</v>
      </c>
      <c r="Z315" s="189" t="s">
        <v>1448</v>
      </c>
      <c r="AA315" s="192">
        <v>2025</v>
      </c>
      <c r="AB315" s="189" t="s">
        <v>1433</v>
      </c>
      <c r="AC315" s="189" t="s">
        <v>1433</v>
      </c>
      <c r="AD315" s="189" t="s">
        <v>1432</v>
      </c>
      <c r="AE315" s="189" t="s">
        <v>1434</v>
      </c>
      <c r="AF315" s="189" t="s">
        <v>1427</v>
      </c>
      <c r="AG315" s="189" t="s">
        <v>1046</v>
      </c>
      <c r="AH315" s="189" t="s">
        <v>1427</v>
      </c>
      <c r="AI315" s="189" t="s">
        <v>1427</v>
      </c>
      <c r="AJ315" s="189" t="s">
        <v>1427</v>
      </c>
      <c r="AK315" s="189" t="s">
        <v>1427</v>
      </c>
      <c r="AL315" s="189" t="s">
        <v>1427</v>
      </c>
      <c r="AM315" s="189" t="s">
        <v>1427</v>
      </c>
      <c r="AN315" s="189" t="s">
        <v>1427</v>
      </c>
      <c r="AO315" s="189" t="s">
        <v>1427</v>
      </c>
      <c r="AP315" s="189" t="s">
        <v>1427</v>
      </c>
      <c r="AQ315" s="189" t="s">
        <v>1427</v>
      </c>
      <c r="AR315" s="189" t="s">
        <v>1427</v>
      </c>
      <c r="AS315" s="189" t="s">
        <v>1427</v>
      </c>
      <c r="AT315" s="189" t="s">
        <v>1427</v>
      </c>
      <c r="AU315" s="189" t="s">
        <v>1427</v>
      </c>
      <c r="AV315" s="189" t="s">
        <v>1427</v>
      </c>
      <c r="AW315" s="189" t="s">
        <v>1427</v>
      </c>
      <c r="AX315" s="189" t="s">
        <v>1427</v>
      </c>
      <c r="AY315" s="189" t="s">
        <v>1427</v>
      </c>
      <c r="AZ315" s="189" t="s">
        <v>1427</v>
      </c>
      <c r="BA315" s="192">
        <v>0</v>
      </c>
      <c r="BB315" s="192">
        <v>0</v>
      </c>
      <c r="BC315" s="192">
        <v>0</v>
      </c>
      <c r="BD315" s="192">
        <v>0</v>
      </c>
      <c r="BE315" s="192">
        <v>0</v>
      </c>
      <c r="BF315" s="192">
        <v>0</v>
      </c>
      <c r="BG315" s="189" t="s">
        <v>1427</v>
      </c>
      <c r="BH315" s="189" t="s">
        <v>1427</v>
      </c>
      <c r="BI315" s="189" t="s">
        <v>1427</v>
      </c>
      <c r="BJ315" s="189" t="s">
        <v>1435</v>
      </c>
      <c r="BK315" s="189" t="s">
        <v>2176</v>
      </c>
    </row>
    <row r="316" s="185" customFormat="1" ht="15" spans="1:63">
      <c r="A316" s="189">
        <v>312</v>
      </c>
      <c r="B316" s="189" t="s">
        <v>1425</v>
      </c>
      <c r="C316" s="189" t="s">
        <v>1426</v>
      </c>
      <c r="D316" s="189" t="s">
        <v>80</v>
      </c>
      <c r="E316" s="189" t="s">
        <v>1427</v>
      </c>
      <c r="F316" s="189" t="s">
        <v>1045</v>
      </c>
      <c r="G316" s="189" t="s">
        <v>1045</v>
      </c>
      <c r="H316" s="189" t="s">
        <v>2166</v>
      </c>
      <c r="I316" s="189" t="s">
        <v>2177</v>
      </c>
      <c r="J316" s="189" t="s">
        <v>2178</v>
      </c>
      <c r="K316" s="189"/>
      <c r="L316" s="189"/>
      <c r="M316" s="189"/>
      <c r="N316" s="189"/>
      <c r="O316" s="189" t="s">
        <v>1089</v>
      </c>
      <c r="P316" s="192">
        <v>5</v>
      </c>
      <c r="Q316" s="192">
        <v>0</v>
      </c>
      <c r="R316" s="192">
        <v>0</v>
      </c>
      <c r="S316" s="192">
        <v>0</v>
      </c>
      <c r="T316" s="192">
        <v>0</v>
      </c>
      <c r="U316" s="192">
        <v>0</v>
      </c>
      <c r="V316" s="192">
        <v>0</v>
      </c>
      <c r="W316" s="192">
        <v>0</v>
      </c>
      <c r="X316" s="192">
        <v>0</v>
      </c>
      <c r="Y316" s="192">
        <v>0</v>
      </c>
      <c r="Z316" s="189" t="s">
        <v>1448</v>
      </c>
      <c r="AA316" s="192">
        <v>2025</v>
      </c>
      <c r="AB316" s="189" t="s">
        <v>1433</v>
      </c>
      <c r="AC316" s="189" t="s">
        <v>1433</v>
      </c>
      <c r="AD316" s="189" t="s">
        <v>1432</v>
      </c>
      <c r="AE316" s="189" t="s">
        <v>1434</v>
      </c>
      <c r="AF316" s="189" t="s">
        <v>1427</v>
      </c>
      <c r="AG316" s="189" t="s">
        <v>1046</v>
      </c>
      <c r="AH316" s="189" t="s">
        <v>1427</v>
      </c>
      <c r="AI316" s="189" t="s">
        <v>1427</v>
      </c>
      <c r="AJ316" s="189" t="s">
        <v>1427</v>
      </c>
      <c r="AK316" s="189" t="s">
        <v>1427</v>
      </c>
      <c r="AL316" s="189" t="s">
        <v>1427</v>
      </c>
      <c r="AM316" s="189" t="s">
        <v>1427</v>
      </c>
      <c r="AN316" s="189" t="s">
        <v>1427</v>
      </c>
      <c r="AO316" s="189" t="s">
        <v>1427</v>
      </c>
      <c r="AP316" s="189" t="s">
        <v>1427</v>
      </c>
      <c r="AQ316" s="189" t="s">
        <v>1427</v>
      </c>
      <c r="AR316" s="189" t="s">
        <v>1427</v>
      </c>
      <c r="AS316" s="189" t="s">
        <v>1427</v>
      </c>
      <c r="AT316" s="189" t="s">
        <v>1427</v>
      </c>
      <c r="AU316" s="189" t="s">
        <v>1427</v>
      </c>
      <c r="AV316" s="189" t="s">
        <v>1427</v>
      </c>
      <c r="AW316" s="189" t="s">
        <v>1427</v>
      </c>
      <c r="AX316" s="189" t="s">
        <v>1427</v>
      </c>
      <c r="AY316" s="189" t="s">
        <v>1427</v>
      </c>
      <c r="AZ316" s="189" t="s">
        <v>1427</v>
      </c>
      <c r="BA316" s="192">
        <v>0</v>
      </c>
      <c r="BB316" s="192">
        <v>0</v>
      </c>
      <c r="BC316" s="192">
        <v>0</v>
      </c>
      <c r="BD316" s="192">
        <v>0</v>
      </c>
      <c r="BE316" s="192">
        <v>0</v>
      </c>
      <c r="BF316" s="192">
        <v>0</v>
      </c>
      <c r="BG316" s="189" t="s">
        <v>1427</v>
      </c>
      <c r="BH316" s="189" t="s">
        <v>1427</v>
      </c>
      <c r="BI316" s="189" t="s">
        <v>1427</v>
      </c>
      <c r="BJ316" s="189" t="s">
        <v>1435</v>
      </c>
      <c r="BK316" s="189" t="s">
        <v>2179</v>
      </c>
    </row>
    <row r="317" s="185" customFormat="1" ht="15" spans="1:63">
      <c r="A317" s="189">
        <v>313</v>
      </c>
      <c r="B317" s="189" t="s">
        <v>1425</v>
      </c>
      <c r="C317" s="189" t="s">
        <v>1426</v>
      </c>
      <c r="D317" s="189" t="s">
        <v>80</v>
      </c>
      <c r="E317" s="189" t="s">
        <v>1427</v>
      </c>
      <c r="F317" s="189" t="s">
        <v>1045</v>
      </c>
      <c r="G317" s="189" t="s">
        <v>1045</v>
      </c>
      <c r="H317" s="189" t="s">
        <v>2166</v>
      </c>
      <c r="I317" s="189" t="s">
        <v>2180</v>
      </c>
      <c r="J317" s="189" t="s">
        <v>1090</v>
      </c>
      <c r="K317" s="189"/>
      <c r="L317" s="189"/>
      <c r="M317" s="189"/>
      <c r="N317" s="189"/>
      <c r="O317" s="189" t="s">
        <v>1089</v>
      </c>
      <c r="P317" s="192">
        <v>40</v>
      </c>
      <c r="Q317" s="192">
        <v>40</v>
      </c>
      <c r="R317" s="192">
        <v>40</v>
      </c>
      <c r="S317" s="192">
        <v>0</v>
      </c>
      <c r="T317" s="192">
        <v>40</v>
      </c>
      <c r="U317" s="192">
        <v>0</v>
      </c>
      <c r="V317" s="192">
        <v>40</v>
      </c>
      <c r="W317" s="192">
        <v>0</v>
      </c>
      <c r="X317" s="192">
        <v>0</v>
      </c>
      <c r="Y317" s="192">
        <v>0</v>
      </c>
      <c r="Z317" s="189" t="s">
        <v>1471</v>
      </c>
      <c r="AA317" s="192">
        <v>2025</v>
      </c>
      <c r="AB317" s="189" t="s">
        <v>1432</v>
      </c>
      <c r="AC317" s="189" t="s">
        <v>1433</v>
      </c>
      <c r="AD317" s="189" t="s">
        <v>1432</v>
      </c>
      <c r="AE317" s="189" t="s">
        <v>1434</v>
      </c>
      <c r="AF317" s="189" t="s">
        <v>1427</v>
      </c>
      <c r="AG317" s="189" t="s">
        <v>1046</v>
      </c>
      <c r="AH317" s="189" t="s">
        <v>1046</v>
      </c>
      <c r="AI317" s="189" t="s">
        <v>1427</v>
      </c>
      <c r="AJ317" s="192">
        <v>20250228</v>
      </c>
      <c r="AK317" s="192">
        <v>20250415</v>
      </c>
      <c r="AL317" s="192">
        <v>20251231</v>
      </c>
      <c r="AM317" s="189" t="s">
        <v>1427</v>
      </c>
      <c r="AN317" s="189" t="s">
        <v>1427</v>
      </c>
      <c r="AO317" s="189" t="s">
        <v>1427</v>
      </c>
      <c r="AP317" s="189" t="s">
        <v>1427</v>
      </c>
      <c r="AQ317" s="189" t="s">
        <v>1427</v>
      </c>
      <c r="AR317" s="189" t="s">
        <v>1427</v>
      </c>
      <c r="AS317" s="189" t="s">
        <v>1427</v>
      </c>
      <c r="AT317" s="189" t="s">
        <v>1427</v>
      </c>
      <c r="AU317" s="189" t="s">
        <v>1427</v>
      </c>
      <c r="AV317" s="189" t="s">
        <v>1427</v>
      </c>
      <c r="AW317" s="189" t="s">
        <v>1427</v>
      </c>
      <c r="AX317" s="189" t="s">
        <v>1427</v>
      </c>
      <c r="AY317" s="189" t="s">
        <v>1427</v>
      </c>
      <c r="AZ317" s="189" t="s">
        <v>1427</v>
      </c>
      <c r="BA317" s="192">
        <v>0</v>
      </c>
      <c r="BB317" s="192">
        <v>0</v>
      </c>
      <c r="BC317" s="192">
        <v>0</v>
      </c>
      <c r="BD317" s="192">
        <v>0</v>
      </c>
      <c r="BE317" s="192">
        <v>0</v>
      </c>
      <c r="BF317" s="192">
        <v>40</v>
      </c>
      <c r="BG317" s="189" t="s">
        <v>1427</v>
      </c>
      <c r="BH317" s="189" t="s">
        <v>1427</v>
      </c>
      <c r="BI317" s="192">
        <v>1308</v>
      </c>
      <c r="BJ317" s="189" t="s">
        <v>1435</v>
      </c>
      <c r="BK317" s="189" t="s">
        <v>2181</v>
      </c>
    </row>
    <row r="318" s="185" customFormat="1" ht="15" spans="1:63">
      <c r="A318" s="189">
        <v>314</v>
      </c>
      <c r="B318" s="189" t="s">
        <v>1425</v>
      </c>
      <c r="C318" s="189" t="s">
        <v>1426</v>
      </c>
      <c r="D318" s="189" t="s">
        <v>80</v>
      </c>
      <c r="E318" s="189" t="s">
        <v>1427</v>
      </c>
      <c r="F318" s="189" t="s">
        <v>1045</v>
      </c>
      <c r="G318" s="189" t="s">
        <v>1045</v>
      </c>
      <c r="H318" s="189" t="s">
        <v>2166</v>
      </c>
      <c r="I318" s="189" t="s">
        <v>2182</v>
      </c>
      <c r="J318" s="189" t="s">
        <v>2183</v>
      </c>
      <c r="K318" s="189"/>
      <c r="L318" s="189"/>
      <c r="M318" s="189"/>
      <c r="N318" s="189"/>
      <c r="O318" s="189" t="s">
        <v>412</v>
      </c>
      <c r="P318" s="192">
        <v>20</v>
      </c>
      <c r="Q318" s="192">
        <v>0</v>
      </c>
      <c r="R318" s="192">
        <v>0</v>
      </c>
      <c r="S318" s="192">
        <v>0</v>
      </c>
      <c r="T318" s="192">
        <v>0</v>
      </c>
      <c r="U318" s="192">
        <v>0</v>
      </c>
      <c r="V318" s="192">
        <v>0</v>
      </c>
      <c r="W318" s="192">
        <v>0</v>
      </c>
      <c r="X318" s="192">
        <v>0</v>
      </c>
      <c r="Y318" s="192">
        <v>0</v>
      </c>
      <c r="Z318" s="189" t="s">
        <v>1448</v>
      </c>
      <c r="AA318" s="192">
        <v>2025</v>
      </c>
      <c r="AB318" s="189" t="s">
        <v>1433</v>
      </c>
      <c r="AC318" s="189" t="s">
        <v>1433</v>
      </c>
      <c r="AD318" s="189" t="s">
        <v>1432</v>
      </c>
      <c r="AE318" s="189" t="s">
        <v>1434</v>
      </c>
      <c r="AF318" s="189" t="s">
        <v>1427</v>
      </c>
      <c r="AG318" s="189" t="s">
        <v>1046</v>
      </c>
      <c r="AH318" s="189" t="s">
        <v>1427</v>
      </c>
      <c r="AI318" s="189" t="s">
        <v>1427</v>
      </c>
      <c r="AJ318" s="189" t="s">
        <v>1427</v>
      </c>
      <c r="AK318" s="189" t="s">
        <v>1427</v>
      </c>
      <c r="AL318" s="189" t="s">
        <v>1427</v>
      </c>
      <c r="AM318" s="189" t="s">
        <v>1427</v>
      </c>
      <c r="AN318" s="189" t="s">
        <v>1427</v>
      </c>
      <c r="AO318" s="189" t="s">
        <v>1427</v>
      </c>
      <c r="AP318" s="189" t="s">
        <v>1427</v>
      </c>
      <c r="AQ318" s="189" t="s">
        <v>1427</v>
      </c>
      <c r="AR318" s="189" t="s">
        <v>1427</v>
      </c>
      <c r="AS318" s="189" t="s">
        <v>1427</v>
      </c>
      <c r="AT318" s="189" t="s">
        <v>1427</v>
      </c>
      <c r="AU318" s="189" t="s">
        <v>1427</v>
      </c>
      <c r="AV318" s="189" t="s">
        <v>1427</v>
      </c>
      <c r="AW318" s="189" t="s">
        <v>1427</v>
      </c>
      <c r="AX318" s="189" t="s">
        <v>1427</v>
      </c>
      <c r="AY318" s="189" t="s">
        <v>1427</v>
      </c>
      <c r="AZ318" s="189" t="s">
        <v>1427</v>
      </c>
      <c r="BA318" s="192">
        <v>0</v>
      </c>
      <c r="BB318" s="192">
        <v>0</v>
      </c>
      <c r="BC318" s="192">
        <v>0</v>
      </c>
      <c r="BD318" s="192">
        <v>0</v>
      </c>
      <c r="BE318" s="192">
        <v>0</v>
      </c>
      <c r="BF318" s="192">
        <v>0</v>
      </c>
      <c r="BG318" s="189" t="s">
        <v>1427</v>
      </c>
      <c r="BH318" s="189" t="s">
        <v>1427</v>
      </c>
      <c r="BI318" s="189" t="s">
        <v>1427</v>
      </c>
      <c r="BJ318" s="189" t="s">
        <v>1435</v>
      </c>
      <c r="BK318" s="189" t="s">
        <v>2184</v>
      </c>
    </row>
    <row r="319" s="185" customFormat="1" ht="15" spans="1:63">
      <c r="A319" s="189">
        <v>315</v>
      </c>
      <c r="B319" s="189" t="s">
        <v>1425</v>
      </c>
      <c r="C319" s="189" t="s">
        <v>1426</v>
      </c>
      <c r="D319" s="189" t="s">
        <v>80</v>
      </c>
      <c r="E319" s="189" t="s">
        <v>1427</v>
      </c>
      <c r="F319" s="189" t="s">
        <v>1045</v>
      </c>
      <c r="G319" s="189" t="s">
        <v>1045</v>
      </c>
      <c r="H319" s="189" t="s">
        <v>2166</v>
      </c>
      <c r="I319" s="189" t="s">
        <v>2185</v>
      </c>
      <c r="J319" s="189" t="s">
        <v>2186</v>
      </c>
      <c r="K319" s="189"/>
      <c r="L319" s="189"/>
      <c r="M319" s="189"/>
      <c r="N319" s="189"/>
      <c r="O319" s="189" t="s">
        <v>412</v>
      </c>
      <c r="P319" s="192">
        <v>30</v>
      </c>
      <c r="Q319" s="192">
        <v>0</v>
      </c>
      <c r="R319" s="192">
        <v>0</v>
      </c>
      <c r="S319" s="192">
        <v>0</v>
      </c>
      <c r="T319" s="192">
        <v>0</v>
      </c>
      <c r="U319" s="192">
        <v>0</v>
      </c>
      <c r="V319" s="192">
        <v>0</v>
      </c>
      <c r="W319" s="192">
        <v>0</v>
      </c>
      <c r="X319" s="192">
        <v>0</v>
      </c>
      <c r="Y319" s="192">
        <v>0</v>
      </c>
      <c r="Z319" s="189" t="s">
        <v>1448</v>
      </c>
      <c r="AA319" s="192">
        <v>2025</v>
      </c>
      <c r="AB319" s="189" t="s">
        <v>1433</v>
      </c>
      <c r="AC319" s="189" t="s">
        <v>1433</v>
      </c>
      <c r="AD319" s="189" t="s">
        <v>1432</v>
      </c>
      <c r="AE319" s="189" t="s">
        <v>1434</v>
      </c>
      <c r="AF319" s="189" t="s">
        <v>1427</v>
      </c>
      <c r="AG319" s="189" t="s">
        <v>1046</v>
      </c>
      <c r="AH319" s="189" t="s">
        <v>1427</v>
      </c>
      <c r="AI319" s="189" t="s">
        <v>1427</v>
      </c>
      <c r="AJ319" s="189" t="s">
        <v>1427</v>
      </c>
      <c r="AK319" s="189" t="s">
        <v>1427</v>
      </c>
      <c r="AL319" s="189" t="s">
        <v>1427</v>
      </c>
      <c r="AM319" s="189" t="s">
        <v>1427</v>
      </c>
      <c r="AN319" s="189" t="s">
        <v>1427</v>
      </c>
      <c r="AO319" s="189" t="s">
        <v>1427</v>
      </c>
      <c r="AP319" s="189" t="s">
        <v>1427</v>
      </c>
      <c r="AQ319" s="189" t="s">
        <v>1427</v>
      </c>
      <c r="AR319" s="189" t="s">
        <v>1427</v>
      </c>
      <c r="AS319" s="189" t="s">
        <v>1427</v>
      </c>
      <c r="AT319" s="189" t="s">
        <v>1427</v>
      </c>
      <c r="AU319" s="189" t="s">
        <v>1427</v>
      </c>
      <c r="AV319" s="189" t="s">
        <v>1427</v>
      </c>
      <c r="AW319" s="189" t="s">
        <v>1427</v>
      </c>
      <c r="AX319" s="189" t="s">
        <v>1427</v>
      </c>
      <c r="AY319" s="189" t="s">
        <v>1427</v>
      </c>
      <c r="AZ319" s="189" t="s">
        <v>1427</v>
      </c>
      <c r="BA319" s="192">
        <v>0</v>
      </c>
      <c r="BB319" s="192">
        <v>0</v>
      </c>
      <c r="BC319" s="192">
        <v>0</v>
      </c>
      <c r="BD319" s="192">
        <v>0</v>
      </c>
      <c r="BE319" s="192">
        <v>0</v>
      </c>
      <c r="BF319" s="192">
        <v>0</v>
      </c>
      <c r="BG319" s="189" t="s">
        <v>1427</v>
      </c>
      <c r="BH319" s="189" t="s">
        <v>1427</v>
      </c>
      <c r="BI319" s="189" t="s">
        <v>1427</v>
      </c>
      <c r="BJ319" s="189" t="s">
        <v>1435</v>
      </c>
      <c r="BK319" s="189" t="s">
        <v>2187</v>
      </c>
    </row>
    <row r="320" s="185" customFormat="1" ht="15" spans="1:63">
      <c r="A320" s="189">
        <v>316</v>
      </c>
      <c r="B320" s="189" t="s">
        <v>1425</v>
      </c>
      <c r="C320" s="189" t="s">
        <v>1426</v>
      </c>
      <c r="D320" s="189" t="s">
        <v>80</v>
      </c>
      <c r="E320" s="189" t="s">
        <v>1427</v>
      </c>
      <c r="F320" s="189" t="s">
        <v>1045</v>
      </c>
      <c r="G320" s="189" t="s">
        <v>1045</v>
      </c>
      <c r="H320" s="189" t="s">
        <v>2166</v>
      </c>
      <c r="I320" s="189" t="s">
        <v>2188</v>
      </c>
      <c r="J320" s="189" t="s">
        <v>1068</v>
      </c>
      <c r="K320" s="189"/>
      <c r="L320" s="189"/>
      <c r="M320" s="189"/>
      <c r="N320" s="189"/>
      <c r="O320" s="189" t="s">
        <v>412</v>
      </c>
      <c r="P320" s="192">
        <v>24.764712</v>
      </c>
      <c r="Q320" s="192">
        <v>24.764712</v>
      </c>
      <c r="R320" s="192">
        <v>24.764712</v>
      </c>
      <c r="S320" s="192">
        <v>0</v>
      </c>
      <c r="T320" s="192">
        <v>24.764712</v>
      </c>
      <c r="U320" s="192">
        <v>0</v>
      </c>
      <c r="V320" s="192">
        <v>24.764712</v>
      </c>
      <c r="W320" s="192">
        <v>0</v>
      </c>
      <c r="X320" s="192">
        <v>0</v>
      </c>
      <c r="Y320" s="192">
        <v>0</v>
      </c>
      <c r="Z320" s="189" t="s">
        <v>1471</v>
      </c>
      <c r="AA320" s="192">
        <v>2025</v>
      </c>
      <c r="AB320" s="189" t="s">
        <v>1432</v>
      </c>
      <c r="AC320" s="189" t="s">
        <v>1433</v>
      </c>
      <c r="AD320" s="189" t="s">
        <v>1432</v>
      </c>
      <c r="AE320" s="189" t="s">
        <v>1434</v>
      </c>
      <c r="AF320" s="189" t="s">
        <v>1427</v>
      </c>
      <c r="AG320" s="189" t="s">
        <v>1046</v>
      </c>
      <c r="AH320" s="189" t="s">
        <v>1046</v>
      </c>
      <c r="AI320" s="189" t="s">
        <v>1427</v>
      </c>
      <c r="AJ320" s="192">
        <v>20250228</v>
      </c>
      <c r="AK320" s="192">
        <v>20250415</v>
      </c>
      <c r="AL320" s="192">
        <v>20251231</v>
      </c>
      <c r="AM320" s="189" t="s">
        <v>1427</v>
      </c>
      <c r="AN320" s="189" t="s">
        <v>1427</v>
      </c>
      <c r="AO320" s="189" t="s">
        <v>1427</v>
      </c>
      <c r="AP320" s="189" t="s">
        <v>1427</v>
      </c>
      <c r="AQ320" s="189" t="s">
        <v>1427</v>
      </c>
      <c r="AR320" s="189" t="s">
        <v>1427</v>
      </c>
      <c r="AS320" s="189" t="s">
        <v>1427</v>
      </c>
      <c r="AT320" s="189" t="s">
        <v>1427</v>
      </c>
      <c r="AU320" s="189" t="s">
        <v>1427</v>
      </c>
      <c r="AV320" s="189" t="s">
        <v>1427</v>
      </c>
      <c r="AW320" s="189" t="s">
        <v>1427</v>
      </c>
      <c r="AX320" s="189" t="s">
        <v>1427</v>
      </c>
      <c r="AY320" s="189" t="s">
        <v>1427</v>
      </c>
      <c r="AZ320" s="189" t="s">
        <v>1427</v>
      </c>
      <c r="BA320" s="192">
        <v>0</v>
      </c>
      <c r="BB320" s="192">
        <v>0</v>
      </c>
      <c r="BC320" s="192">
        <v>0</v>
      </c>
      <c r="BD320" s="192">
        <v>0</v>
      </c>
      <c r="BE320" s="192">
        <v>0</v>
      </c>
      <c r="BF320" s="192">
        <v>24.764712</v>
      </c>
      <c r="BG320" s="189" t="s">
        <v>1427</v>
      </c>
      <c r="BH320" s="189" t="s">
        <v>1427</v>
      </c>
      <c r="BI320" s="192">
        <v>441</v>
      </c>
      <c r="BJ320" s="189" t="s">
        <v>1435</v>
      </c>
      <c r="BK320" s="189" t="s">
        <v>2189</v>
      </c>
    </row>
    <row r="321" s="185" customFormat="1" ht="15" spans="1:63">
      <c r="A321" s="189">
        <v>317</v>
      </c>
      <c r="B321" s="189" t="s">
        <v>1425</v>
      </c>
      <c r="C321" s="189" t="s">
        <v>1426</v>
      </c>
      <c r="D321" s="189" t="s">
        <v>80</v>
      </c>
      <c r="E321" s="189" t="s">
        <v>1427</v>
      </c>
      <c r="F321" s="189" t="s">
        <v>1045</v>
      </c>
      <c r="G321" s="189" t="s">
        <v>1045</v>
      </c>
      <c r="H321" s="189" t="s">
        <v>2166</v>
      </c>
      <c r="I321" s="189" t="s">
        <v>2190</v>
      </c>
      <c r="J321" s="189" t="s">
        <v>1051</v>
      </c>
      <c r="K321" s="189"/>
      <c r="L321" s="189"/>
      <c r="M321" s="189"/>
      <c r="N321" s="189"/>
      <c r="O321" s="189" t="s">
        <v>1050</v>
      </c>
      <c r="P321" s="192">
        <v>20.16</v>
      </c>
      <c r="Q321" s="192">
        <v>20.16</v>
      </c>
      <c r="R321" s="192">
        <v>20.16</v>
      </c>
      <c r="S321" s="192">
        <v>0</v>
      </c>
      <c r="T321" s="192">
        <v>20.16</v>
      </c>
      <c r="U321" s="192">
        <v>0</v>
      </c>
      <c r="V321" s="192">
        <v>20.16</v>
      </c>
      <c r="W321" s="192">
        <v>0</v>
      </c>
      <c r="X321" s="192">
        <v>0</v>
      </c>
      <c r="Y321" s="192">
        <v>0</v>
      </c>
      <c r="Z321" s="189" t="s">
        <v>1471</v>
      </c>
      <c r="AA321" s="192">
        <v>2025</v>
      </c>
      <c r="AB321" s="189" t="s">
        <v>1432</v>
      </c>
      <c r="AC321" s="189" t="s">
        <v>1433</v>
      </c>
      <c r="AD321" s="189" t="s">
        <v>1432</v>
      </c>
      <c r="AE321" s="189" t="s">
        <v>1434</v>
      </c>
      <c r="AF321" s="189" t="s">
        <v>1427</v>
      </c>
      <c r="AG321" s="189" t="s">
        <v>1046</v>
      </c>
      <c r="AH321" s="189" t="s">
        <v>1046</v>
      </c>
      <c r="AI321" s="189" t="s">
        <v>1427</v>
      </c>
      <c r="AJ321" s="192">
        <v>20250228</v>
      </c>
      <c r="AK321" s="192">
        <v>20250415</v>
      </c>
      <c r="AL321" s="192">
        <v>20251231</v>
      </c>
      <c r="AM321" s="189" t="s">
        <v>1427</v>
      </c>
      <c r="AN321" s="189" t="s">
        <v>1427</v>
      </c>
      <c r="AO321" s="189" t="s">
        <v>1427</v>
      </c>
      <c r="AP321" s="189" t="s">
        <v>1427</v>
      </c>
      <c r="AQ321" s="189" t="s">
        <v>1427</v>
      </c>
      <c r="AR321" s="189" t="s">
        <v>1427</v>
      </c>
      <c r="AS321" s="189" t="s">
        <v>1427</v>
      </c>
      <c r="AT321" s="189" t="s">
        <v>1427</v>
      </c>
      <c r="AU321" s="189" t="s">
        <v>1427</v>
      </c>
      <c r="AV321" s="189" t="s">
        <v>1427</v>
      </c>
      <c r="AW321" s="189" t="s">
        <v>1427</v>
      </c>
      <c r="AX321" s="189" t="s">
        <v>1427</v>
      </c>
      <c r="AY321" s="189" t="s">
        <v>1427</v>
      </c>
      <c r="AZ321" s="189" t="s">
        <v>1427</v>
      </c>
      <c r="BA321" s="192">
        <v>0</v>
      </c>
      <c r="BB321" s="192">
        <v>0</v>
      </c>
      <c r="BC321" s="192">
        <v>0</v>
      </c>
      <c r="BD321" s="192">
        <v>0</v>
      </c>
      <c r="BE321" s="192">
        <v>0</v>
      </c>
      <c r="BF321" s="192">
        <v>20.16</v>
      </c>
      <c r="BG321" s="189" t="s">
        <v>1427</v>
      </c>
      <c r="BH321" s="189" t="s">
        <v>1427</v>
      </c>
      <c r="BI321" s="192">
        <v>6166</v>
      </c>
      <c r="BJ321" s="189" t="s">
        <v>1435</v>
      </c>
      <c r="BK321" s="189" t="s">
        <v>2191</v>
      </c>
    </row>
    <row r="322" s="185" customFormat="1" ht="15" spans="1:63">
      <c r="A322" s="189">
        <v>318</v>
      </c>
      <c r="B322" s="189" t="s">
        <v>1425</v>
      </c>
      <c r="C322" s="189" t="s">
        <v>1426</v>
      </c>
      <c r="D322" s="189" t="s">
        <v>80</v>
      </c>
      <c r="E322" s="189" t="s">
        <v>1427</v>
      </c>
      <c r="F322" s="189" t="s">
        <v>1045</v>
      </c>
      <c r="G322" s="189" t="s">
        <v>1045</v>
      </c>
      <c r="H322" s="189" t="s">
        <v>2166</v>
      </c>
      <c r="I322" s="189" t="s">
        <v>2192</v>
      </c>
      <c r="J322" s="189" t="s">
        <v>1044</v>
      </c>
      <c r="K322" s="189"/>
      <c r="L322" s="189"/>
      <c r="M322" s="189"/>
      <c r="N322" s="189"/>
      <c r="O322" s="189" t="s">
        <v>1043</v>
      </c>
      <c r="P322" s="192">
        <v>70</v>
      </c>
      <c r="Q322" s="192">
        <v>70</v>
      </c>
      <c r="R322" s="192">
        <v>70</v>
      </c>
      <c r="S322" s="192">
        <v>0</v>
      </c>
      <c r="T322" s="192">
        <v>70</v>
      </c>
      <c r="U322" s="192">
        <v>0</v>
      </c>
      <c r="V322" s="192">
        <v>70</v>
      </c>
      <c r="W322" s="192">
        <v>0</v>
      </c>
      <c r="X322" s="192">
        <v>0</v>
      </c>
      <c r="Y322" s="192">
        <v>0</v>
      </c>
      <c r="Z322" s="189" t="s">
        <v>1471</v>
      </c>
      <c r="AA322" s="192">
        <v>2025</v>
      </c>
      <c r="AB322" s="189" t="s">
        <v>1432</v>
      </c>
      <c r="AC322" s="189" t="s">
        <v>1433</v>
      </c>
      <c r="AD322" s="189" t="s">
        <v>1432</v>
      </c>
      <c r="AE322" s="189" t="s">
        <v>1434</v>
      </c>
      <c r="AF322" s="189" t="s">
        <v>1427</v>
      </c>
      <c r="AG322" s="189" t="s">
        <v>1046</v>
      </c>
      <c r="AH322" s="189" t="s">
        <v>1046</v>
      </c>
      <c r="AI322" s="189" t="s">
        <v>1427</v>
      </c>
      <c r="AJ322" s="192">
        <v>20250228</v>
      </c>
      <c r="AK322" s="192">
        <v>20250415</v>
      </c>
      <c r="AL322" s="192">
        <v>20251231</v>
      </c>
      <c r="AM322" s="189" t="s">
        <v>1427</v>
      </c>
      <c r="AN322" s="189" t="s">
        <v>1427</v>
      </c>
      <c r="AO322" s="189" t="s">
        <v>1427</v>
      </c>
      <c r="AP322" s="189" t="s">
        <v>1427</v>
      </c>
      <c r="AQ322" s="189" t="s">
        <v>1427</v>
      </c>
      <c r="AR322" s="189" t="s">
        <v>1427</v>
      </c>
      <c r="AS322" s="189" t="s">
        <v>1427</v>
      </c>
      <c r="AT322" s="189" t="s">
        <v>1427</v>
      </c>
      <c r="AU322" s="189" t="s">
        <v>1427</v>
      </c>
      <c r="AV322" s="189" t="s">
        <v>1427</v>
      </c>
      <c r="AW322" s="189" t="s">
        <v>1427</v>
      </c>
      <c r="AX322" s="189" t="s">
        <v>1427</v>
      </c>
      <c r="AY322" s="189" t="s">
        <v>1427</v>
      </c>
      <c r="AZ322" s="189" t="s">
        <v>1427</v>
      </c>
      <c r="BA322" s="192">
        <v>0</v>
      </c>
      <c r="BB322" s="192">
        <v>0</v>
      </c>
      <c r="BC322" s="192">
        <v>0</v>
      </c>
      <c r="BD322" s="192">
        <v>0</v>
      </c>
      <c r="BE322" s="192">
        <v>0</v>
      </c>
      <c r="BF322" s="192">
        <v>70</v>
      </c>
      <c r="BG322" s="189" t="s">
        <v>1427</v>
      </c>
      <c r="BH322" s="189" t="s">
        <v>1427</v>
      </c>
      <c r="BI322" s="192">
        <v>2585</v>
      </c>
      <c r="BJ322" s="189" t="s">
        <v>1435</v>
      </c>
      <c r="BK322" s="189" t="s">
        <v>2193</v>
      </c>
    </row>
    <row r="323" s="185" customFormat="1" ht="15" spans="1:63">
      <c r="A323" s="189">
        <v>319</v>
      </c>
      <c r="B323" s="189" t="s">
        <v>1425</v>
      </c>
      <c r="C323" s="189" t="s">
        <v>1426</v>
      </c>
      <c r="D323" s="189" t="s">
        <v>80</v>
      </c>
      <c r="E323" s="189" t="s">
        <v>1427</v>
      </c>
      <c r="F323" s="189" t="s">
        <v>1045</v>
      </c>
      <c r="G323" s="189" t="s">
        <v>1045</v>
      </c>
      <c r="H323" s="189" t="s">
        <v>2166</v>
      </c>
      <c r="I323" s="189" t="s">
        <v>2194</v>
      </c>
      <c r="J323" s="189" t="s">
        <v>1084</v>
      </c>
      <c r="K323" s="189"/>
      <c r="L323" s="189"/>
      <c r="M323" s="189"/>
      <c r="N323" s="189"/>
      <c r="O323" s="189" t="s">
        <v>500</v>
      </c>
      <c r="P323" s="192">
        <v>8</v>
      </c>
      <c r="Q323" s="192">
        <v>8</v>
      </c>
      <c r="R323" s="192">
        <v>8</v>
      </c>
      <c r="S323" s="192">
        <v>0</v>
      </c>
      <c r="T323" s="192">
        <v>8</v>
      </c>
      <c r="U323" s="192">
        <v>0</v>
      </c>
      <c r="V323" s="192">
        <v>8</v>
      </c>
      <c r="W323" s="192">
        <v>0</v>
      </c>
      <c r="X323" s="192">
        <v>0</v>
      </c>
      <c r="Y323" s="192">
        <v>0</v>
      </c>
      <c r="Z323" s="189" t="s">
        <v>1471</v>
      </c>
      <c r="AA323" s="192">
        <v>2025</v>
      </c>
      <c r="AB323" s="189" t="s">
        <v>1432</v>
      </c>
      <c r="AC323" s="189" t="s">
        <v>1433</v>
      </c>
      <c r="AD323" s="189" t="s">
        <v>1432</v>
      </c>
      <c r="AE323" s="189" t="s">
        <v>1434</v>
      </c>
      <c r="AF323" s="189" t="s">
        <v>1427</v>
      </c>
      <c r="AG323" s="189" t="s">
        <v>1046</v>
      </c>
      <c r="AH323" s="189" t="s">
        <v>1046</v>
      </c>
      <c r="AI323" s="189" t="s">
        <v>1427</v>
      </c>
      <c r="AJ323" s="192">
        <v>20250228</v>
      </c>
      <c r="AK323" s="192">
        <v>20250415</v>
      </c>
      <c r="AL323" s="192">
        <v>20251231</v>
      </c>
      <c r="AM323" s="189" t="s">
        <v>1427</v>
      </c>
      <c r="AN323" s="189" t="s">
        <v>1427</v>
      </c>
      <c r="AO323" s="189" t="s">
        <v>1427</v>
      </c>
      <c r="AP323" s="189" t="s">
        <v>1427</v>
      </c>
      <c r="AQ323" s="189" t="s">
        <v>1427</v>
      </c>
      <c r="AR323" s="189" t="s">
        <v>1427</v>
      </c>
      <c r="AS323" s="189" t="s">
        <v>1427</v>
      </c>
      <c r="AT323" s="189" t="s">
        <v>1427</v>
      </c>
      <c r="AU323" s="189" t="s">
        <v>1427</v>
      </c>
      <c r="AV323" s="189" t="s">
        <v>1427</v>
      </c>
      <c r="AW323" s="189" t="s">
        <v>1427</v>
      </c>
      <c r="AX323" s="189" t="s">
        <v>1427</v>
      </c>
      <c r="AY323" s="189" t="s">
        <v>1427</v>
      </c>
      <c r="AZ323" s="189" t="s">
        <v>1427</v>
      </c>
      <c r="BA323" s="192">
        <v>0</v>
      </c>
      <c r="BB323" s="192">
        <v>0</v>
      </c>
      <c r="BC323" s="192">
        <v>0</v>
      </c>
      <c r="BD323" s="192">
        <v>0</v>
      </c>
      <c r="BE323" s="192">
        <v>0</v>
      </c>
      <c r="BF323" s="192">
        <v>8</v>
      </c>
      <c r="BG323" s="189" t="s">
        <v>1427</v>
      </c>
      <c r="BH323" s="189" t="s">
        <v>1427</v>
      </c>
      <c r="BI323" s="192">
        <v>181</v>
      </c>
      <c r="BJ323" s="189" t="s">
        <v>1435</v>
      </c>
      <c r="BK323" s="189" t="s">
        <v>2195</v>
      </c>
    </row>
    <row r="324" s="185" customFormat="1" ht="15" spans="1:63">
      <c r="A324" s="189">
        <v>320</v>
      </c>
      <c r="B324" s="189" t="s">
        <v>1425</v>
      </c>
      <c r="C324" s="189" t="s">
        <v>1426</v>
      </c>
      <c r="D324" s="189" t="s">
        <v>80</v>
      </c>
      <c r="E324" s="189" t="s">
        <v>1427</v>
      </c>
      <c r="F324" s="189" t="s">
        <v>1045</v>
      </c>
      <c r="G324" s="189" t="s">
        <v>1045</v>
      </c>
      <c r="H324" s="189" t="s">
        <v>2166</v>
      </c>
      <c r="I324" s="189" t="s">
        <v>2196</v>
      </c>
      <c r="J324" s="189" t="s">
        <v>1056</v>
      </c>
      <c r="K324" s="189"/>
      <c r="L324" s="189"/>
      <c r="M324" s="189"/>
      <c r="N324" s="189"/>
      <c r="O324" s="189" t="s">
        <v>1055</v>
      </c>
      <c r="P324" s="192">
        <v>43</v>
      </c>
      <c r="Q324" s="192">
        <v>43</v>
      </c>
      <c r="R324" s="192">
        <v>43</v>
      </c>
      <c r="S324" s="192">
        <v>0</v>
      </c>
      <c r="T324" s="192">
        <v>43</v>
      </c>
      <c r="U324" s="192">
        <v>0</v>
      </c>
      <c r="V324" s="192">
        <v>43</v>
      </c>
      <c r="W324" s="192">
        <v>0</v>
      </c>
      <c r="X324" s="192">
        <v>0</v>
      </c>
      <c r="Y324" s="192">
        <v>0</v>
      </c>
      <c r="Z324" s="189" t="s">
        <v>1471</v>
      </c>
      <c r="AA324" s="192">
        <v>2025</v>
      </c>
      <c r="AB324" s="189" t="s">
        <v>1432</v>
      </c>
      <c r="AC324" s="189" t="s">
        <v>1433</v>
      </c>
      <c r="AD324" s="189" t="s">
        <v>1432</v>
      </c>
      <c r="AE324" s="189" t="s">
        <v>1434</v>
      </c>
      <c r="AF324" s="189" t="s">
        <v>1427</v>
      </c>
      <c r="AG324" s="189" t="s">
        <v>1046</v>
      </c>
      <c r="AH324" s="189" t="s">
        <v>1046</v>
      </c>
      <c r="AI324" s="189" t="s">
        <v>1427</v>
      </c>
      <c r="AJ324" s="192">
        <v>20250228</v>
      </c>
      <c r="AK324" s="192">
        <v>20250415</v>
      </c>
      <c r="AL324" s="192">
        <v>20251231</v>
      </c>
      <c r="AM324" s="189" t="s">
        <v>1427</v>
      </c>
      <c r="AN324" s="189" t="s">
        <v>1427</v>
      </c>
      <c r="AO324" s="189" t="s">
        <v>1427</v>
      </c>
      <c r="AP324" s="189" t="s">
        <v>1427</v>
      </c>
      <c r="AQ324" s="189" t="s">
        <v>1427</v>
      </c>
      <c r="AR324" s="189" t="s">
        <v>1427</v>
      </c>
      <c r="AS324" s="189" t="s">
        <v>1427</v>
      </c>
      <c r="AT324" s="189" t="s">
        <v>1427</v>
      </c>
      <c r="AU324" s="189" t="s">
        <v>1427</v>
      </c>
      <c r="AV324" s="189" t="s">
        <v>1427</v>
      </c>
      <c r="AW324" s="189" t="s">
        <v>1427</v>
      </c>
      <c r="AX324" s="189" t="s">
        <v>1427</v>
      </c>
      <c r="AY324" s="189" t="s">
        <v>1427</v>
      </c>
      <c r="AZ324" s="189" t="s">
        <v>1427</v>
      </c>
      <c r="BA324" s="192">
        <v>0</v>
      </c>
      <c r="BB324" s="192">
        <v>0</v>
      </c>
      <c r="BC324" s="192">
        <v>0</v>
      </c>
      <c r="BD324" s="192">
        <v>0</v>
      </c>
      <c r="BE324" s="192">
        <v>0</v>
      </c>
      <c r="BF324" s="192">
        <v>43</v>
      </c>
      <c r="BG324" s="189" t="s">
        <v>1427</v>
      </c>
      <c r="BH324" s="189" t="s">
        <v>1427</v>
      </c>
      <c r="BI324" s="192">
        <v>610</v>
      </c>
      <c r="BJ324" s="189" t="s">
        <v>1435</v>
      </c>
      <c r="BK324" s="189" t="s">
        <v>2197</v>
      </c>
    </row>
    <row r="325" s="185" customFormat="1" ht="15" spans="1:63">
      <c r="A325" s="189">
        <v>321</v>
      </c>
      <c r="B325" s="189" t="s">
        <v>1425</v>
      </c>
      <c r="C325" s="189" t="s">
        <v>1426</v>
      </c>
      <c r="D325" s="189" t="s">
        <v>80</v>
      </c>
      <c r="E325" s="189" t="s">
        <v>1427</v>
      </c>
      <c r="F325" s="189" t="s">
        <v>1045</v>
      </c>
      <c r="G325" s="189" t="s">
        <v>1045</v>
      </c>
      <c r="H325" s="189" t="s">
        <v>2166</v>
      </c>
      <c r="I325" s="189" t="s">
        <v>2198</v>
      </c>
      <c r="J325" s="189" t="s">
        <v>1060</v>
      </c>
      <c r="K325" s="189"/>
      <c r="L325" s="189"/>
      <c r="M325" s="189"/>
      <c r="N325" s="189"/>
      <c r="O325" s="189" t="s">
        <v>1055</v>
      </c>
      <c r="P325" s="192">
        <v>7.16</v>
      </c>
      <c r="Q325" s="192">
        <v>7.16</v>
      </c>
      <c r="R325" s="192">
        <v>7.16</v>
      </c>
      <c r="S325" s="192">
        <v>0</v>
      </c>
      <c r="T325" s="192">
        <v>7.16</v>
      </c>
      <c r="U325" s="192">
        <v>0</v>
      </c>
      <c r="V325" s="192">
        <v>7.16</v>
      </c>
      <c r="W325" s="192">
        <v>0</v>
      </c>
      <c r="X325" s="192">
        <v>0</v>
      </c>
      <c r="Y325" s="192">
        <v>0</v>
      </c>
      <c r="Z325" s="189" t="s">
        <v>1471</v>
      </c>
      <c r="AA325" s="192">
        <v>2025</v>
      </c>
      <c r="AB325" s="189" t="s">
        <v>1432</v>
      </c>
      <c r="AC325" s="189" t="s">
        <v>1433</v>
      </c>
      <c r="AD325" s="189" t="s">
        <v>1432</v>
      </c>
      <c r="AE325" s="189" t="s">
        <v>1434</v>
      </c>
      <c r="AF325" s="189" t="s">
        <v>1427</v>
      </c>
      <c r="AG325" s="189" t="s">
        <v>1046</v>
      </c>
      <c r="AH325" s="189" t="s">
        <v>2199</v>
      </c>
      <c r="AI325" s="189" t="s">
        <v>1427</v>
      </c>
      <c r="AJ325" s="192">
        <v>20250228</v>
      </c>
      <c r="AK325" s="192">
        <v>20250415</v>
      </c>
      <c r="AL325" s="192">
        <v>20251231</v>
      </c>
      <c r="AM325" s="189" t="s">
        <v>1427</v>
      </c>
      <c r="AN325" s="189" t="s">
        <v>1427</v>
      </c>
      <c r="AO325" s="189" t="s">
        <v>1427</v>
      </c>
      <c r="AP325" s="189" t="s">
        <v>1427</v>
      </c>
      <c r="AQ325" s="189" t="s">
        <v>1427</v>
      </c>
      <c r="AR325" s="189" t="s">
        <v>1427</v>
      </c>
      <c r="AS325" s="189" t="s">
        <v>1427</v>
      </c>
      <c r="AT325" s="189" t="s">
        <v>1427</v>
      </c>
      <c r="AU325" s="189" t="s">
        <v>1427</v>
      </c>
      <c r="AV325" s="189" t="s">
        <v>1427</v>
      </c>
      <c r="AW325" s="189" t="s">
        <v>1427</v>
      </c>
      <c r="AX325" s="189" t="s">
        <v>1427</v>
      </c>
      <c r="AY325" s="189" t="s">
        <v>1427</v>
      </c>
      <c r="AZ325" s="189" t="s">
        <v>1427</v>
      </c>
      <c r="BA325" s="192">
        <v>0</v>
      </c>
      <c r="BB325" s="192">
        <v>0</v>
      </c>
      <c r="BC325" s="192">
        <v>0</v>
      </c>
      <c r="BD325" s="192">
        <v>0</v>
      </c>
      <c r="BE325" s="192">
        <v>0</v>
      </c>
      <c r="BF325" s="192">
        <v>7.16</v>
      </c>
      <c r="BG325" s="189" t="s">
        <v>1427</v>
      </c>
      <c r="BH325" s="189" t="s">
        <v>1427</v>
      </c>
      <c r="BI325" s="192">
        <v>528</v>
      </c>
      <c r="BJ325" s="189" t="s">
        <v>1435</v>
      </c>
      <c r="BK325" s="189" t="s">
        <v>2200</v>
      </c>
    </row>
    <row r="326" s="185" customFormat="1" ht="15" spans="1:63">
      <c r="A326" s="189">
        <v>322</v>
      </c>
      <c r="B326" s="189" t="s">
        <v>1425</v>
      </c>
      <c r="C326" s="189" t="s">
        <v>1426</v>
      </c>
      <c r="D326" s="189" t="s">
        <v>80</v>
      </c>
      <c r="E326" s="189" t="s">
        <v>1427</v>
      </c>
      <c r="F326" s="189" t="s">
        <v>1045</v>
      </c>
      <c r="G326" s="189" t="s">
        <v>1045</v>
      </c>
      <c r="H326" s="189" t="s">
        <v>2166</v>
      </c>
      <c r="I326" s="189" t="s">
        <v>2201</v>
      </c>
      <c r="J326" s="189" t="s">
        <v>1072</v>
      </c>
      <c r="K326" s="189"/>
      <c r="L326" s="189"/>
      <c r="M326" s="189"/>
      <c r="N326" s="189"/>
      <c r="O326" s="189" t="s">
        <v>444</v>
      </c>
      <c r="P326" s="192">
        <v>60.9031</v>
      </c>
      <c r="Q326" s="192">
        <v>60.9031</v>
      </c>
      <c r="R326" s="192">
        <v>60.9031</v>
      </c>
      <c r="S326" s="192">
        <v>0</v>
      </c>
      <c r="T326" s="192">
        <v>60.9031</v>
      </c>
      <c r="U326" s="192">
        <v>0</v>
      </c>
      <c r="V326" s="192">
        <v>60.9031</v>
      </c>
      <c r="W326" s="192">
        <v>0</v>
      </c>
      <c r="X326" s="192">
        <v>0</v>
      </c>
      <c r="Y326" s="192">
        <v>0</v>
      </c>
      <c r="Z326" s="189" t="s">
        <v>1471</v>
      </c>
      <c r="AA326" s="192">
        <v>2025</v>
      </c>
      <c r="AB326" s="189" t="s">
        <v>1432</v>
      </c>
      <c r="AC326" s="189" t="s">
        <v>1433</v>
      </c>
      <c r="AD326" s="189" t="s">
        <v>1432</v>
      </c>
      <c r="AE326" s="189" t="s">
        <v>1434</v>
      </c>
      <c r="AF326" s="189" t="s">
        <v>1427</v>
      </c>
      <c r="AG326" s="189" t="s">
        <v>1046</v>
      </c>
      <c r="AH326" s="189" t="s">
        <v>1046</v>
      </c>
      <c r="AI326" s="189" t="s">
        <v>1427</v>
      </c>
      <c r="AJ326" s="192">
        <v>20250228</v>
      </c>
      <c r="AK326" s="192">
        <v>20250415</v>
      </c>
      <c r="AL326" s="192">
        <v>20251231</v>
      </c>
      <c r="AM326" s="189" t="s">
        <v>1427</v>
      </c>
      <c r="AN326" s="189" t="s">
        <v>1427</v>
      </c>
      <c r="AO326" s="189" t="s">
        <v>1427</v>
      </c>
      <c r="AP326" s="189" t="s">
        <v>1427</v>
      </c>
      <c r="AQ326" s="189" t="s">
        <v>1427</v>
      </c>
      <c r="AR326" s="189" t="s">
        <v>1427</v>
      </c>
      <c r="AS326" s="189" t="s">
        <v>1427</v>
      </c>
      <c r="AT326" s="189" t="s">
        <v>1427</v>
      </c>
      <c r="AU326" s="189" t="s">
        <v>1427</v>
      </c>
      <c r="AV326" s="189" t="s">
        <v>1427</v>
      </c>
      <c r="AW326" s="189" t="s">
        <v>1427</v>
      </c>
      <c r="AX326" s="189" t="s">
        <v>1427</v>
      </c>
      <c r="AY326" s="189" t="s">
        <v>1427</v>
      </c>
      <c r="AZ326" s="189" t="s">
        <v>1427</v>
      </c>
      <c r="BA326" s="192">
        <v>0</v>
      </c>
      <c r="BB326" s="192">
        <v>0</v>
      </c>
      <c r="BC326" s="192">
        <v>0</v>
      </c>
      <c r="BD326" s="192">
        <v>0</v>
      </c>
      <c r="BE326" s="192">
        <v>0</v>
      </c>
      <c r="BF326" s="192">
        <v>60.9031</v>
      </c>
      <c r="BG326" s="189" t="s">
        <v>1427</v>
      </c>
      <c r="BH326" s="189" t="s">
        <v>1427</v>
      </c>
      <c r="BI326" s="192">
        <v>196</v>
      </c>
      <c r="BJ326" s="189" t="s">
        <v>1435</v>
      </c>
      <c r="BK326" s="189" t="s">
        <v>2202</v>
      </c>
    </row>
    <row r="327" s="185" customFormat="1" ht="15" spans="1:63">
      <c r="A327" s="189">
        <v>323</v>
      </c>
      <c r="B327" s="189" t="s">
        <v>1425</v>
      </c>
      <c r="C327" s="189" t="s">
        <v>1426</v>
      </c>
      <c r="D327" s="189" t="s">
        <v>80</v>
      </c>
      <c r="E327" s="189" t="s">
        <v>1427</v>
      </c>
      <c r="F327" s="189" t="s">
        <v>1045</v>
      </c>
      <c r="G327" s="189" t="s">
        <v>1045</v>
      </c>
      <c r="H327" s="189" t="s">
        <v>2166</v>
      </c>
      <c r="I327" s="189" t="s">
        <v>2203</v>
      </c>
      <c r="J327" s="189" t="s">
        <v>1064</v>
      </c>
      <c r="K327" s="189"/>
      <c r="L327" s="189"/>
      <c r="M327" s="189"/>
      <c r="N327" s="189"/>
      <c r="O327" s="189" t="s">
        <v>391</v>
      </c>
      <c r="P327" s="192">
        <v>22</v>
      </c>
      <c r="Q327" s="192">
        <v>22</v>
      </c>
      <c r="R327" s="192">
        <v>22</v>
      </c>
      <c r="S327" s="192">
        <v>0</v>
      </c>
      <c r="T327" s="192">
        <v>22</v>
      </c>
      <c r="U327" s="192">
        <v>0</v>
      </c>
      <c r="V327" s="192">
        <v>22</v>
      </c>
      <c r="W327" s="192">
        <v>0</v>
      </c>
      <c r="X327" s="192">
        <v>0</v>
      </c>
      <c r="Y327" s="192">
        <v>0</v>
      </c>
      <c r="Z327" s="189" t="s">
        <v>1471</v>
      </c>
      <c r="AA327" s="192">
        <v>2025</v>
      </c>
      <c r="AB327" s="189" t="s">
        <v>1432</v>
      </c>
      <c r="AC327" s="189" t="s">
        <v>1433</v>
      </c>
      <c r="AD327" s="189" t="s">
        <v>1432</v>
      </c>
      <c r="AE327" s="189" t="s">
        <v>1434</v>
      </c>
      <c r="AF327" s="189" t="s">
        <v>1427</v>
      </c>
      <c r="AG327" s="189" t="s">
        <v>1046</v>
      </c>
      <c r="AH327" s="189" t="s">
        <v>1046</v>
      </c>
      <c r="AI327" s="189" t="s">
        <v>1427</v>
      </c>
      <c r="AJ327" s="192">
        <v>20250228</v>
      </c>
      <c r="AK327" s="192">
        <v>20250415</v>
      </c>
      <c r="AL327" s="192">
        <v>20251231</v>
      </c>
      <c r="AM327" s="189" t="s">
        <v>1427</v>
      </c>
      <c r="AN327" s="189" t="s">
        <v>1427</v>
      </c>
      <c r="AO327" s="189" t="s">
        <v>1427</v>
      </c>
      <c r="AP327" s="189" t="s">
        <v>1427</v>
      </c>
      <c r="AQ327" s="189" t="s">
        <v>1427</v>
      </c>
      <c r="AR327" s="189" t="s">
        <v>1427</v>
      </c>
      <c r="AS327" s="189" t="s">
        <v>1427</v>
      </c>
      <c r="AT327" s="189" t="s">
        <v>1427</v>
      </c>
      <c r="AU327" s="189" t="s">
        <v>1427</v>
      </c>
      <c r="AV327" s="189" t="s">
        <v>1427</v>
      </c>
      <c r="AW327" s="189" t="s">
        <v>1427</v>
      </c>
      <c r="AX327" s="189" t="s">
        <v>1427</v>
      </c>
      <c r="AY327" s="189" t="s">
        <v>1427</v>
      </c>
      <c r="AZ327" s="189" t="s">
        <v>1427</v>
      </c>
      <c r="BA327" s="192">
        <v>0</v>
      </c>
      <c r="BB327" s="192">
        <v>0</v>
      </c>
      <c r="BC327" s="192">
        <v>0</v>
      </c>
      <c r="BD327" s="192">
        <v>0</v>
      </c>
      <c r="BE327" s="192">
        <v>0</v>
      </c>
      <c r="BF327" s="192">
        <v>22</v>
      </c>
      <c r="BG327" s="189" t="s">
        <v>1427</v>
      </c>
      <c r="BH327" s="189" t="s">
        <v>1427</v>
      </c>
      <c r="BI327" s="192">
        <v>2277</v>
      </c>
      <c r="BJ327" s="189" t="s">
        <v>1435</v>
      </c>
      <c r="BK327" s="189" t="s">
        <v>2204</v>
      </c>
    </row>
    <row r="328" s="185" customFormat="1" ht="15" spans="1:63">
      <c r="A328" s="189">
        <v>324</v>
      </c>
      <c r="B328" s="189" t="s">
        <v>1425</v>
      </c>
      <c r="C328" s="189" t="s">
        <v>1426</v>
      </c>
      <c r="D328" s="189" t="s">
        <v>80</v>
      </c>
      <c r="E328" s="189" t="s">
        <v>1427</v>
      </c>
      <c r="F328" s="189" t="s">
        <v>1045</v>
      </c>
      <c r="G328" s="189" t="s">
        <v>1045</v>
      </c>
      <c r="H328" s="189" t="s">
        <v>2205</v>
      </c>
      <c r="I328" s="189" t="s">
        <v>2206</v>
      </c>
      <c r="J328" s="189" t="s">
        <v>1094</v>
      </c>
      <c r="K328" s="189"/>
      <c r="L328" s="189"/>
      <c r="M328" s="189"/>
      <c r="N328" s="189"/>
      <c r="O328" s="189" t="s">
        <v>80</v>
      </c>
      <c r="P328" s="192">
        <v>105</v>
      </c>
      <c r="Q328" s="192">
        <v>105</v>
      </c>
      <c r="R328" s="192">
        <v>105</v>
      </c>
      <c r="S328" s="192">
        <v>0</v>
      </c>
      <c r="T328" s="192">
        <v>105</v>
      </c>
      <c r="U328" s="192">
        <v>105</v>
      </c>
      <c r="V328" s="192">
        <v>0</v>
      </c>
      <c r="W328" s="192">
        <v>0</v>
      </c>
      <c r="X328" s="192">
        <v>0</v>
      </c>
      <c r="Y328" s="192">
        <v>0</v>
      </c>
      <c r="Z328" s="189" t="s">
        <v>1431</v>
      </c>
      <c r="AA328" s="192">
        <v>2025</v>
      </c>
      <c r="AB328" s="189" t="s">
        <v>1432</v>
      </c>
      <c r="AC328" s="189" t="s">
        <v>1432</v>
      </c>
      <c r="AD328" s="189" t="s">
        <v>1432</v>
      </c>
      <c r="AE328" s="189" t="s">
        <v>1434</v>
      </c>
      <c r="AF328" s="189" t="s">
        <v>1427</v>
      </c>
      <c r="AG328" s="189" t="s">
        <v>1046</v>
      </c>
      <c r="AH328" s="189" t="s">
        <v>1046</v>
      </c>
      <c r="AI328" s="189" t="s">
        <v>1427</v>
      </c>
      <c r="AJ328" s="192">
        <v>20250228</v>
      </c>
      <c r="AK328" s="192">
        <v>20250301</v>
      </c>
      <c r="AL328" s="192">
        <v>20251231</v>
      </c>
      <c r="AM328" s="192">
        <v>20250301</v>
      </c>
      <c r="AN328" s="189" t="s">
        <v>1427</v>
      </c>
      <c r="AO328" s="189" t="s">
        <v>1432</v>
      </c>
      <c r="AP328" s="189" t="s">
        <v>1433</v>
      </c>
      <c r="AQ328" s="189" t="s">
        <v>1427</v>
      </c>
      <c r="AR328" s="189" t="s">
        <v>1427</v>
      </c>
      <c r="AS328" s="189" t="s">
        <v>1427</v>
      </c>
      <c r="AT328" s="189" t="s">
        <v>1427</v>
      </c>
      <c r="AU328" s="189" t="s">
        <v>1427</v>
      </c>
      <c r="AV328" s="189" t="s">
        <v>1427</v>
      </c>
      <c r="AW328" s="189" t="s">
        <v>1427</v>
      </c>
      <c r="AX328" s="192">
        <v>24.736678</v>
      </c>
      <c r="AY328" s="192">
        <v>0</v>
      </c>
      <c r="AZ328" s="192">
        <v>24.736678</v>
      </c>
      <c r="BA328" s="192">
        <v>24.736678</v>
      </c>
      <c r="BB328" s="192">
        <v>0</v>
      </c>
      <c r="BC328" s="192">
        <v>0</v>
      </c>
      <c r="BD328" s="192">
        <v>0</v>
      </c>
      <c r="BE328" s="192">
        <v>0</v>
      </c>
      <c r="BF328" s="192">
        <v>105</v>
      </c>
      <c r="BG328" s="192">
        <v>80.263322</v>
      </c>
      <c r="BH328" s="189" t="s">
        <v>1427</v>
      </c>
      <c r="BI328" s="192">
        <v>7521</v>
      </c>
      <c r="BJ328" s="189" t="s">
        <v>1435</v>
      </c>
      <c r="BK328" s="189" t="s">
        <v>2207</v>
      </c>
    </row>
    <row r="329" s="185" customFormat="1" ht="15" spans="1:63">
      <c r="A329" s="189">
        <v>325</v>
      </c>
      <c r="B329" s="189" t="s">
        <v>1425</v>
      </c>
      <c r="C329" s="189" t="s">
        <v>1426</v>
      </c>
      <c r="D329" s="189" t="s">
        <v>80</v>
      </c>
      <c r="E329" s="189" t="s">
        <v>1427</v>
      </c>
      <c r="F329" s="189" t="s">
        <v>1030</v>
      </c>
      <c r="G329" s="189" t="s">
        <v>2208</v>
      </c>
      <c r="H329" s="189" t="s">
        <v>2209</v>
      </c>
      <c r="I329" s="189" t="s">
        <v>2210</v>
      </c>
      <c r="J329" s="189" t="s">
        <v>1029</v>
      </c>
      <c r="K329" s="189"/>
      <c r="L329" s="189"/>
      <c r="M329" s="189"/>
      <c r="N329" s="189"/>
      <c r="O329" s="189" t="s">
        <v>80</v>
      </c>
      <c r="P329" s="192">
        <v>600</v>
      </c>
      <c r="Q329" s="192">
        <v>400</v>
      </c>
      <c r="R329" s="192">
        <v>400</v>
      </c>
      <c r="S329" s="192">
        <v>0</v>
      </c>
      <c r="T329" s="192">
        <v>400</v>
      </c>
      <c r="U329" s="192">
        <v>400</v>
      </c>
      <c r="V329" s="192">
        <v>0</v>
      </c>
      <c r="W329" s="192">
        <v>0</v>
      </c>
      <c r="X329" s="192">
        <v>0</v>
      </c>
      <c r="Y329" s="192">
        <v>0</v>
      </c>
      <c r="Z329" s="189" t="s">
        <v>1431</v>
      </c>
      <c r="AA329" s="192">
        <v>2025</v>
      </c>
      <c r="AB329" s="189" t="s">
        <v>1432</v>
      </c>
      <c r="AC329" s="189" t="s">
        <v>1432</v>
      </c>
      <c r="AD329" s="189" t="s">
        <v>1433</v>
      </c>
      <c r="AE329" s="189" t="s">
        <v>1434</v>
      </c>
      <c r="AF329" s="189" t="s">
        <v>1427</v>
      </c>
      <c r="AG329" s="189" t="s">
        <v>782</v>
      </c>
      <c r="AH329" s="189" t="s">
        <v>782</v>
      </c>
      <c r="AI329" s="189" t="s">
        <v>1427</v>
      </c>
      <c r="AJ329" s="192">
        <v>20250228</v>
      </c>
      <c r="AK329" s="192">
        <v>20250301</v>
      </c>
      <c r="AL329" s="192">
        <v>20251231</v>
      </c>
      <c r="AM329" s="192">
        <v>20250301</v>
      </c>
      <c r="AN329" s="189" t="s">
        <v>1427</v>
      </c>
      <c r="AO329" s="189" t="s">
        <v>1432</v>
      </c>
      <c r="AP329" s="189" t="s">
        <v>1433</v>
      </c>
      <c r="AQ329" s="189" t="s">
        <v>1427</v>
      </c>
      <c r="AR329" s="189" t="s">
        <v>1427</v>
      </c>
      <c r="AS329" s="189" t="s">
        <v>1427</v>
      </c>
      <c r="AT329" s="189" t="s">
        <v>1427</v>
      </c>
      <c r="AU329" s="189" t="s">
        <v>1427</v>
      </c>
      <c r="AV329" s="189" t="s">
        <v>1427</v>
      </c>
      <c r="AW329" s="189" t="s">
        <v>1427</v>
      </c>
      <c r="AX329" s="192">
        <v>106.43</v>
      </c>
      <c r="AY329" s="192">
        <v>0</v>
      </c>
      <c r="AZ329" s="192">
        <v>106.43</v>
      </c>
      <c r="BA329" s="192">
        <v>106.43</v>
      </c>
      <c r="BB329" s="192">
        <v>0</v>
      </c>
      <c r="BC329" s="192">
        <v>0</v>
      </c>
      <c r="BD329" s="192">
        <v>0</v>
      </c>
      <c r="BE329" s="192">
        <v>0</v>
      </c>
      <c r="BF329" s="192">
        <v>400</v>
      </c>
      <c r="BG329" s="192">
        <v>293.57</v>
      </c>
      <c r="BH329" s="189" t="s">
        <v>1427</v>
      </c>
      <c r="BI329" s="192">
        <v>2527</v>
      </c>
      <c r="BJ329" s="189" t="s">
        <v>1435</v>
      </c>
      <c r="BK329" s="189" t="s">
        <v>2211</v>
      </c>
    </row>
    <row r="330" s="185" customFormat="1" ht="15" spans="1:63">
      <c r="A330" s="189">
        <v>326</v>
      </c>
      <c r="B330" s="189" t="s">
        <v>1425</v>
      </c>
      <c r="C330" s="189" t="s">
        <v>1426</v>
      </c>
      <c r="D330" s="189" t="s">
        <v>80</v>
      </c>
      <c r="E330" s="189" t="s">
        <v>1427</v>
      </c>
      <c r="F330" s="189" t="s">
        <v>187</v>
      </c>
      <c r="G330" s="189" t="s">
        <v>187</v>
      </c>
      <c r="H330" s="189" t="s">
        <v>187</v>
      </c>
      <c r="I330" s="189" t="s">
        <v>2212</v>
      </c>
      <c r="J330" s="189" t="s">
        <v>1036</v>
      </c>
      <c r="K330" s="189"/>
      <c r="L330" s="189"/>
      <c r="M330" s="189"/>
      <c r="N330" s="189"/>
      <c r="O330" s="189" t="s">
        <v>80</v>
      </c>
      <c r="P330" s="192">
        <v>282</v>
      </c>
      <c r="Q330" s="192">
        <v>282</v>
      </c>
      <c r="R330" s="192">
        <v>282</v>
      </c>
      <c r="S330" s="192">
        <v>0</v>
      </c>
      <c r="T330" s="192">
        <v>282</v>
      </c>
      <c r="U330" s="192">
        <v>0</v>
      </c>
      <c r="V330" s="192">
        <v>282</v>
      </c>
      <c r="W330" s="192">
        <v>0</v>
      </c>
      <c r="X330" s="192">
        <v>0</v>
      </c>
      <c r="Y330" s="192">
        <v>0</v>
      </c>
      <c r="Z330" s="189" t="s">
        <v>1431</v>
      </c>
      <c r="AA330" s="192">
        <v>2025</v>
      </c>
      <c r="AB330" s="189" t="s">
        <v>1432</v>
      </c>
      <c r="AC330" s="189" t="s">
        <v>1433</v>
      </c>
      <c r="AD330" s="189" t="s">
        <v>1433</v>
      </c>
      <c r="AE330" s="189" t="s">
        <v>1427</v>
      </c>
      <c r="AF330" s="189" t="s">
        <v>1427</v>
      </c>
      <c r="AG330" s="189" t="s">
        <v>782</v>
      </c>
      <c r="AH330" s="189" t="s">
        <v>782</v>
      </c>
      <c r="AI330" s="189" t="s">
        <v>1427</v>
      </c>
      <c r="AJ330" s="192">
        <v>20250228</v>
      </c>
      <c r="AK330" s="192">
        <v>20250301</v>
      </c>
      <c r="AL330" s="192">
        <v>20251231</v>
      </c>
      <c r="AM330" s="192">
        <v>20250301</v>
      </c>
      <c r="AN330" s="189" t="s">
        <v>1427</v>
      </c>
      <c r="AO330" s="189" t="s">
        <v>1432</v>
      </c>
      <c r="AP330" s="189" t="s">
        <v>1433</v>
      </c>
      <c r="AQ330" s="189" t="s">
        <v>1427</v>
      </c>
      <c r="AR330" s="189" t="s">
        <v>1427</v>
      </c>
      <c r="AS330" s="189" t="s">
        <v>1427</v>
      </c>
      <c r="AT330" s="189" t="s">
        <v>1427</v>
      </c>
      <c r="AU330" s="189" t="s">
        <v>1427</v>
      </c>
      <c r="AV330" s="189" t="s">
        <v>1427</v>
      </c>
      <c r="AW330" s="189" t="s">
        <v>1427</v>
      </c>
      <c r="AX330" s="189" t="s">
        <v>1427</v>
      </c>
      <c r="AY330" s="189" t="s">
        <v>1427</v>
      </c>
      <c r="AZ330" s="189" t="s">
        <v>1427</v>
      </c>
      <c r="BA330" s="192">
        <v>0</v>
      </c>
      <c r="BB330" s="192">
        <v>0</v>
      </c>
      <c r="BC330" s="192">
        <v>0</v>
      </c>
      <c r="BD330" s="192">
        <v>0</v>
      </c>
      <c r="BE330" s="192">
        <v>0</v>
      </c>
      <c r="BF330" s="192">
        <v>282</v>
      </c>
      <c r="BG330" s="189" t="s">
        <v>1427</v>
      </c>
      <c r="BH330" s="189" t="s">
        <v>1427</v>
      </c>
      <c r="BI330" s="189" t="s">
        <v>1427</v>
      </c>
      <c r="BJ330" s="189" t="s">
        <v>1435</v>
      </c>
      <c r="BK330" s="189" t="s">
        <v>2213</v>
      </c>
    </row>
    <row r="331" s="185" customFormat="1" ht="15" spans="1:63">
      <c r="A331" s="189">
        <v>327</v>
      </c>
      <c r="B331" s="189" t="s">
        <v>1425</v>
      </c>
      <c r="C331" s="189" t="s">
        <v>1426</v>
      </c>
      <c r="D331" s="189" t="s">
        <v>80</v>
      </c>
      <c r="E331" s="189" t="s">
        <v>1427</v>
      </c>
      <c r="F331" s="189" t="s">
        <v>187</v>
      </c>
      <c r="G331" s="189" t="s">
        <v>187</v>
      </c>
      <c r="H331" s="189" t="s">
        <v>187</v>
      </c>
      <c r="I331" s="189" t="s">
        <v>2214</v>
      </c>
      <c r="J331" s="189" t="s">
        <v>319</v>
      </c>
      <c r="K331" s="189"/>
      <c r="L331" s="189"/>
      <c r="M331" s="189"/>
      <c r="N331" s="189"/>
      <c r="O331" s="189" t="s">
        <v>80</v>
      </c>
      <c r="P331" s="192">
        <v>50</v>
      </c>
      <c r="Q331" s="192">
        <v>0</v>
      </c>
      <c r="R331" s="192">
        <v>0</v>
      </c>
      <c r="S331" s="192">
        <v>0</v>
      </c>
      <c r="T331" s="192">
        <v>0</v>
      </c>
      <c r="U331" s="192">
        <v>0</v>
      </c>
      <c r="V331" s="192">
        <v>0</v>
      </c>
      <c r="W331" s="192">
        <v>0</v>
      </c>
      <c r="X331" s="192">
        <v>0</v>
      </c>
      <c r="Y331" s="192">
        <v>0</v>
      </c>
      <c r="Z331" s="189" t="s">
        <v>1448</v>
      </c>
      <c r="AA331" s="192">
        <v>2025</v>
      </c>
      <c r="AB331" s="189" t="s">
        <v>1432</v>
      </c>
      <c r="AC331" s="189" t="s">
        <v>1433</v>
      </c>
      <c r="AD331" s="189" t="s">
        <v>1433</v>
      </c>
      <c r="AE331" s="189" t="s">
        <v>1427</v>
      </c>
      <c r="AF331" s="189" t="s">
        <v>1427</v>
      </c>
      <c r="AG331" s="189" t="s">
        <v>196</v>
      </c>
      <c r="AH331" s="189" t="s">
        <v>1427</v>
      </c>
      <c r="AI331" s="189" t="s">
        <v>1427</v>
      </c>
      <c r="AJ331" s="189" t="s">
        <v>1427</v>
      </c>
      <c r="AK331" s="189" t="s">
        <v>1427</v>
      </c>
      <c r="AL331" s="189" t="s">
        <v>1427</v>
      </c>
      <c r="AM331" s="189" t="s">
        <v>1427</v>
      </c>
      <c r="AN331" s="189" t="s">
        <v>1427</v>
      </c>
      <c r="AO331" s="189" t="s">
        <v>1427</v>
      </c>
      <c r="AP331" s="189" t="s">
        <v>1427</v>
      </c>
      <c r="AQ331" s="189" t="s">
        <v>1427</v>
      </c>
      <c r="AR331" s="189" t="s">
        <v>1427</v>
      </c>
      <c r="AS331" s="189" t="s">
        <v>1427</v>
      </c>
      <c r="AT331" s="189" t="s">
        <v>1427</v>
      </c>
      <c r="AU331" s="189" t="s">
        <v>1427</v>
      </c>
      <c r="AV331" s="189" t="s">
        <v>1427</v>
      </c>
      <c r="AW331" s="189" t="s">
        <v>1427</v>
      </c>
      <c r="AX331" s="189" t="s">
        <v>1427</v>
      </c>
      <c r="AY331" s="189" t="s">
        <v>1427</v>
      </c>
      <c r="AZ331" s="189" t="s">
        <v>1427</v>
      </c>
      <c r="BA331" s="192">
        <v>0</v>
      </c>
      <c r="BB331" s="192">
        <v>0</v>
      </c>
      <c r="BC331" s="192">
        <v>0</v>
      </c>
      <c r="BD331" s="192">
        <v>0</v>
      </c>
      <c r="BE331" s="192">
        <v>0</v>
      </c>
      <c r="BF331" s="192">
        <v>0</v>
      </c>
      <c r="BG331" s="189" t="s">
        <v>1427</v>
      </c>
      <c r="BH331" s="189" t="s">
        <v>1427</v>
      </c>
      <c r="BI331" s="189" t="s">
        <v>1427</v>
      </c>
      <c r="BJ331" s="189" t="s">
        <v>1435</v>
      </c>
      <c r="BK331" s="189" t="s">
        <v>2215</v>
      </c>
    </row>
    <row r="332" s="185" customFormat="1" ht="15" spans="1:63">
      <c r="A332" s="189">
        <v>328</v>
      </c>
      <c r="B332" s="189" t="s">
        <v>1425</v>
      </c>
      <c r="C332" s="189" t="s">
        <v>1426</v>
      </c>
      <c r="D332" s="189" t="s">
        <v>80</v>
      </c>
      <c r="E332" s="189" t="s">
        <v>1427</v>
      </c>
      <c r="F332" s="189" t="s">
        <v>187</v>
      </c>
      <c r="G332" s="189" t="s">
        <v>187</v>
      </c>
      <c r="H332" s="189" t="s">
        <v>187</v>
      </c>
      <c r="I332" s="189" t="s">
        <v>2216</v>
      </c>
      <c r="J332" s="189" t="s">
        <v>629</v>
      </c>
      <c r="K332" s="189"/>
      <c r="L332" s="189"/>
      <c r="M332" s="189"/>
      <c r="N332" s="189"/>
      <c r="O332" s="189" t="s">
        <v>545</v>
      </c>
      <c r="P332" s="192">
        <v>25</v>
      </c>
      <c r="Q332" s="192">
        <v>0</v>
      </c>
      <c r="R332" s="192">
        <v>0</v>
      </c>
      <c r="S332" s="192">
        <v>0</v>
      </c>
      <c r="T332" s="192">
        <v>0</v>
      </c>
      <c r="U332" s="192">
        <v>0</v>
      </c>
      <c r="V332" s="192">
        <v>0</v>
      </c>
      <c r="W332" s="192">
        <v>0</v>
      </c>
      <c r="X332" s="192">
        <v>0</v>
      </c>
      <c r="Y332" s="192">
        <v>0</v>
      </c>
      <c r="Z332" s="189" t="s">
        <v>1448</v>
      </c>
      <c r="AA332" s="192">
        <v>2025</v>
      </c>
      <c r="AB332" s="189" t="s">
        <v>1432</v>
      </c>
      <c r="AC332" s="189" t="s">
        <v>1433</v>
      </c>
      <c r="AD332" s="189" t="s">
        <v>1433</v>
      </c>
      <c r="AE332" s="189" t="s">
        <v>1427</v>
      </c>
      <c r="AF332" s="189" t="s">
        <v>1427</v>
      </c>
      <c r="AG332" s="189" t="s">
        <v>547</v>
      </c>
      <c r="AH332" s="189" t="s">
        <v>1427</v>
      </c>
      <c r="AI332" s="189" t="s">
        <v>1427</v>
      </c>
      <c r="AJ332" s="189" t="s">
        <v>1427</v>
      </c>
      <c r="AK332" s="189" t="s">
        <v>1427</v>
      </c>
      <c r="AL332" s="189" t="s">
        <v>1427</v>
      </c>
      <c r="AM332" s="189" t="s">
        <v>1427</v>
      </c>
      <c r="AN332" s="189" t="s">
        <v>1427</v>
      </c>
      <c r="AO332" s="189" t="s">
        <v>1427</v>
      </c>
      <c r="AP332" s="189" t="s">
        <v>1427</v>
      </c>
      <c r="AQ332" s="189" t="s">
        <v>1427</v>
      </c>
      <c r="AR332" s="189" t="s">
        <v>1427</v>
      </c>
      <c r="AS332" s="189" t="s">
        <v>1427</v>
      </c>
      <c r="AT332" s="189" t="s">
        <v>1427</v>
      </c>
      <c r="AU332" s="189" t="s">
        <v>1427</v>
      </c>
      <c r="AV332" s="189" t="s">
        <v>1427</v>
      </c>
      <c r="AW332" s="189" t="s">
        <v>1427</v>
      </c>
      <c r="AX332" s="189" t="s">
        <v>1427</v>
      </c>
      <c r="AY332" s="189" t="s">
        <v>1427</v>
      </c>
      <c r="AZ332" s="189" t="s">
        <v>1427</v>
      </c>
      <c r="BA332" s="192">
        <v>0</v>
      </c>
      <c r="BB332" s="192">
        <v>0</v>
      </c>
      <c r="BC332" s="192">
        <v>0</v>
      </c>
      <c r="BD332" s="192">
        <v>0</v>
      </c>
      <c r="BE332" s="192">
        <v>0</v>
      </c>
      <c r="BF332" s="192">
        <v>0</v>
      </c>
      <c r="BG332" s="189" t="s">
        <v>1427</v>
      </c>
      <c r="BH332" s="189" t="s">
        <v>1427</v>
      </c>
      <c r="BI332" s="189" t="s">
        <v>1427</v>
      </c>
      <c r="BJ332" s="189" t="s">
        <v>1435</v>
      </c>
      <c r="BK332" s="189" t="s">
        <v>2217</v>
      </c>
    </row>
    <row r="333" s="185" customFormat="1" ht="15" spans="1:63">
      <c r="A333" s="189">
        <v>329</v>
      </c>
      <c r="B333" s="189" t="s">
        <v>1425</v>
      </c>
      <c r="C333" s="189" t="s">
        <v>1426</v>
      </c>
      <c r="D333" s="189" t="s">
        <v>80</v>
      </c>
      <c r="E333" s="189" t="s">
        <v>1427</v>
      </c>
      <c r="F333" s="189" t="s">
        <v>187</v>
      </c>
      <c r="G333" s="189" t="s">
        <v>187</v>
      </c>
      <c r="H333" s="189" t="s">
        <v>187</v>
      </c>
      <c r="I333" s="189" t="s">
        <v>2218</v>
      </c>
      <c r="J333" s="189" t="s">
        <v>186</v>
      </c>
      <c r="K333" s="189"/>
      <c r="L333" s="189"/>
      <c r="M333" s="189"/>
      <c r="N333" s="189"/>
      <c r="O333" s="189" t="s">
        <v>81</v>
      </c>
      <c r="P333" s="192">
        <v>50</v>
      </c>
      <c r="Q333" s="192">
        <v>0</v>
      </c>
      <c r="R333" s="192">
        <v>0</v>
      </c>
      <c r="S333" s="192">
        <v>0</v>
      </c>
      <c r="T333" s="192">
        <v>0</v>
      </c>
      <c r="U333" s="192">
        <v>0</v>
      </c>
      <c r="V333" s="192">
        <v>0</v>
      </c>
      <c r="W333" s="192">
        <v>0</v>
      </c>
      <c r="X333" s="192">
        <v>0</v>
      </c>
      <c r="Y333" s="192">
        <v>0</v>
      </c>
      <c r="Z333" s="189" t="s">
        <v>1448</v>
      </c>
      <c r="AA333" s="192">
        <v>2025</v>
      </c>
      <c r="AB333" s="189" t="s">
        <v>1432</v>
      </c>
      <c r="AC333" s="189" t="s">
        <v>1433</v>
      </c>
      <c r="AD333" s="189" t="s">
        <v>1433</v>
      </c>
      <c r="AE333" s="189" t="s">
        <v>1427</v>
      </c>
      <c r="AF333" s="189" t="s">
        <v>1427</v>
      </c>
      <c r="AG333" s="189" t="s">
        <v>88</v>
      </c>
      <c r="AH333" s="189" t="s">
        <v>1427</v>
      </c>
      <c r="AI333" s="189" t="s">
        <v>1427</v>
      </c>
      <c r="AJ333" s="189" t="s">
        <v>1427</v>
      </c>
      <c r="AK333" s="189" t="s">
        <v>1427</v>
      </c>
      <c r="AL333" s="189" t="s">
        <v>1427</v>
      </c>
      <c r="AM333" s="189" t="s">
        <v>1427</v>
      </c>
      <c r="AN333" s="189" t="s">
        <v>1427</v>
      </c>
      <c r="AO333" s="189" t="s">
        <v>1427</v>
      </c>
      <c r="AP333" s="189" t="s">
        <v>1427</v>
      </c>
      <c r="AQ333" s="189" t="s">
        <v>1427</v>
      </c>
      <c r="AR333" s="189" t="s">
        <v>1427</v>
      </c>
      <c r="AS333" s="189" t="s">
        <v>1427</v>
      </c>
      <c r="AT333" s="189" t="s">
        <v>1427</v>
      </c>
      <c r="AU333" s="189" t="s">
        <v>1427</v>
      </c>
      <c r="AV333" s="189" t="s">
        <v>1427</v>
      </c>
      <c r="AW333" s="189" t="s">
        <v>1427</v>
      </c>
      <c r="AX333" s="189" t="s">
        <v>1427</v>
      </c>
      <c r="AY333" s="189" t="s">
        <v>1427</v>
      </c>
      <c r="AZ333" s="189" t="s">
        <v>1427</v>
      </c>
      <c r="BA333" s="192">
        <v>0</v>
      </c>
      <c r="BB333" s="192">
        <v>0</v>
      </c>
      <c r="BC333" s="192">
        <v>0</v>
      </c>
      <c r="BD333" s="192">
        <v>0</v>
      </c>
      <c r="BE333" s="192">
        <v>0</v>
      </c>
      <c r="BF333" s="192">
        <v>0</v>
      </c>
      <c r="BG333" s="189" t="s">
        <v>1427</v>
      </c>
      <c r="BH333" s="189" t="s">
        <v>1427</v>
      </c>
      <c r="BI333" s="189" t="s">
        <v>1427</v>
      </c>
      <c r="BJ333" s="189" t="s">
        <v>1435</v>
      </c>
      <c r="BK333" s="189" t="s">
        <v>2219</v>
      </c>
    </row>
    <row r="334" s="185" customFormat="1" ht="15" spans="1:63">
      <c r="A334" s="189">
        <v>330</v>
      </c>
      <c r="B334" s="189" t="s">
        <v>1425</v>
      </c>
      <c r="C334" s="189" t="s">
        <v>1426</v>
      </c>
      <c r="D334" s="189" t="s">
        <v>80</v>
      </c>
      <c r="E334" s="189" t="s">
        <v>1427</v>
      </c>
      <c r="F334" s="189" t="s">
        <v>187</v>
      </c>
      <c r="G334" s="189" t="s">
        <v>187</v>
      </c>
      <c r="H334" s="189" t="s">
        <v>187</v>
      </c>
      <c r="I334" s="189" t="s">
        <v>2220</v>
      </c>
      <c r="J334" s="189" t="s">
        <v>433</v>
      </c>
      <c r="K334" s="189"/>
      <c r="L334" s="189"/>
      <c r="M334" s="189"/>
      <c r="N334" s="189"/>
      <c r="O334" s="189" t="s">
        <v>398</v>
      </c>
      <c r="P334" s="192">
        <v>10</v>
      </c>
      <c r="Q334" s="192">
        <v>0</v>
      </c>
      <c r="R334" s="192">
        <v>0</v>
      </c>
      <c r="S334" s="192">
        <v>0</v>
      </c>
      <c r="T334" s="192">
        <v>0</v>
      </c>
      <c r="U334" s="192">
        <v>0</v>
      </c>
      <c r="V334" s="192">
        <v>0</v>
      </c>
      <c r="W334" s="192">
        <v>0</v>
      </c>
      <c r="X334" s="192">
        <v>0</v>
      </c>
      <c r="Y334" s="192">
        <v>0</v>
      </c>
      <c r="Z334" s="189" t="s">
        <v>1448</v>
      </c>
      <c r="AA334" s="192">
        <v>2025</v>
      </c>
      <c r="AB334" s="189" t="s">
        <v>1432</v>
      </c>
      <c r="AC334" s="189" t="s">
        <v>1433</v>
      </c>
      <c r="AD334" s="189" t="s">
        <v>1433</v>
      </c>
      <c r="AE334" s="189" t="s">
        <v>1427</v>
      </c>
      <c r="AF334" s="189" t="s">
        <v>1427</v>
      </c>
      <c r="AG334" s="189" t="s">
        <v>400</v>
      </c>
      <c r="AH334" s="189" t="s">
        <v>1427</v>
      </c>
      <c r="AI334" s="189" t="s">
        <v>1427</v>
      </c>
      <c r="AJ334" s="189" t="s">
        <v>1427</v>
      </c>
      <c r="AK334" s="189" t="s">
        <v>1427</v>
      </c>
      <c r="AL334" s="189" t="s">
        <v>1427</v>
      </c>
      <c r="AM334" s="189" t="s">
        <v>1427</v>
      </c>
      <c r="AN334" s="189" t="s">
        <v>1427</v>
      </c>
      <c r="AO334" s="189" t="s">
        <v>1427</v>
      </c>
      <c r="AP334" s="189" t="s">
        <v>1427</v>
      </c>
      <c r="AQ334" s="189" t="s">
        <v>1427</v>
      </c>
      <c r="AR334" s="189" t="s">
        <v>1427</v>
      </c>
      <c r="AS334" s="189" t="s">
        <v>1427</v>
      </c>
      <c r="AT334" s="189" t="s">
        <v>1427</v>
      </c>
      <c r="AU334" s="189" t="s">
        <v>1427</v>
      </c>
      <c r="AV334" s="189" t="s">
        <v>1427</v>
      </c>
      <c r="AW334" s="189" t="s">
        <v>1427</v>
      </c>
      <c r="AX334" s="189" t="s">
        <v>1427</v>
      </c>
      <c r="AY334" s="189" t="s">
        <v>1427</v>
      </c>
      <c r="AZ334" s="189" t="s">
        <v>1427</v>
      </c>
      <c r="BA334" s="192">
        <v>0</v>
      </c>
      <c r="BB334" s="192">
        <v>0</v>
      </c>
      <c r="BC334" s="192">
        <v>0</v>
      </c>
      <c r="BD334" s="192">
        <v>0</v>
      </c>
      <c r="BE334" s="192">
        <v>0</v>
      </c>
      <c r="BF334" s="192">
        <v>0</v>
      </c>
      <c r="BG334" s="189" t="s">
        <v>1427</v>
      </c>
      <c r="BH334" s="189" t="s">
        <v>1427</v>
      </c>
      <c r="BI334" s="189" t="s">
        <v>1427</v>
      </c>
      <c r="BJ334" s="189" t="s">
        <v>1435</v>
      </c>
      <c r="BK334" s="189" t="s">
        <v>2221</v>
      </c>
    </row>
    <row r="335" s="185" customFormat="1" ht="15" spans="1:63">
      <c r="A335" s="189">
        <v>331</v>
      </c>
      <c r="B335" s="189" t="s">
        <v>1425</v>
      </c>
      <c r="C335" s="189" t="s">
        <v>1426</v>
      </c>
      <c r="D335" s="189" t="s">
        <v>80</v>
      </c>
      <c r="E335" s="189" t="s">
        <v>1427</v>
      </c>
      <c r="F335" s="189" t="s">
        <v>187</v>
      </c>
      <c r="G335" s="189" t="s">
        <v>187</v>
      </c>
      <c r="H335" s="189" t="s">
        <v>187</v>
      </c>
      <c r="I335" s="189" t="s">
        <v>2222</v>
      </c>
      <c r="J335" s="189" t="s">
        <v>543</v>
      </c>
      <c r="K335" s="189"/>
      <c r="L335" s="189"/>
      <c r="M335" s="189"/>
      <c r="N335" s="189"/>
      <c r="O335" s="189" t="s">
        <v>496</v>
      </c>
      <c r="P335" s="192">
        <v>20</v>
      </c>
      <c r="Q335" s="192">
        <v>0</v>
      </c>
      <c r="R335" s="192">
        <v>0</v>
      </c>
      <c r="S335" s="192">
        <v>0</v>
      </c>
      <c r="T335" s="192">
        <v>0</v>
      </c>
      <c r="U335" s="192">
        <v>0</v>
      </c>
      <c r="V335" s="192">
        <v>0</v>
      </c>
      <c r="W335" s="192">
        <v>0</v>
      </c>
      <c r="X335" s="192">
        <v>0</v>
      </c>
      <c r="Y335" s="192">
        <v>0</v>
      </c>
      <c r="Z335" s="189" t="s">
        <v>1448</v>
      </c>
      <c r="AA335" s="192">
        <v>2025</v>
      </c>
      <c r="AB335" s="189" t="s">
        <v>1432</v>
      </c>
      <c r="AC335" s="189" t="s">
        <v>1433</v>
      </c>
      <c r="AD335" s="189" t="s">
        <v>1433</v>
      </c>
      <c r="AE335" s="189" t="s">
        <v>1427</v>
      </c>
      <c r="AF335" s="189" t="s">
        <v>1427</v>
      </c>
      <c r="AG335" s="189" t="s">
        <v>498</v>
      </c>
      <c r="AH335" s="189" t="s">
        <v>1427</v>
      </c>
      <c r="AI335" s="189" t="s">
        <v>1427</v>
      </c>
      <c r="AJ335" s="189" t="s">
        <v>1427</v>
      </c>
      <c r="AK335" s="189" t="s">
        <v>1427</v>
      </c>
      <c r="AL335" s="189" t="s">
        <v>1427</v>
      </c>
      <c r="AM335" s="189" t="s">
        <v>1427</v>
      </c>
      <c r="AN335" s="189" t="s">
        <v>1427</v>
      </c>
      <c r="AO335" s="189" t="s">
        <v>1427</v>
      </c>
      <c r="AP335" s="189" t="s">
        <v>1427</v>
      </c>
      <c r="AQ335" s="189" t="s">
        <v>1427</v>
      </c>
      <c r="AR335" s="189" t="s">
        <v>1427</v>
      </c>
      <c r="AS335" s="189" t="s">
        <v>1427</v>
      </c>
      <c r="AT335" s="189" t="s">
        <v>1427</v>
      </c>
      <c r="AU335" s="189" t="s">
        <v>1427</v>
      </c>
      <c r="AV335" s="189" t="s">
        <v>1427</v>
      </c>
      <c r="AW335" s="189" t="s">
        <v>1427</v>
      </c>
      <c r="AX335" s="189" t="s">
        <v>1427</v>
      </c>
      <c r="AY335" s="189" t="s">
        <v>1427</v>
      </c>
      <c r="AZ335" s="189" t="s">
        <v>1427</v>
      </c>
      <c r="BA335" s="192">
        <v>0</v>
      </c>
      <c r="BB335" s="192">
        <v>0</v>
      </c>
      <c r="BC335" s="192">
        <v>0</v>
      </c>
      <c r="BD335" s="192">
        <v>0</v>
      </c>
      <c r="BE335" s="192">
        <v>0</v>
      </c>
      <c r="BF335" s="192">
        <v>0</v>
      </c>
      <c r="BG335" s="189" t="s">
        <v>1427</v>
      </c>
      <c r="BH335" s="189" t="s">
        <v>1427</v>
      </c>
      <c r="BI335" s="189" t="s">
        <v>1427</v>
      </c>
      <c r="BJ335" s="189" t="s">
        <v>1435</v>
      </c>
      <c r="BK335" s="189" t="s">
        <v>2223</v>
      </c>
    </row>
    <row r="336" s="185" customFormat="1" ht="15" spans="1:63">
      <c r="A336" s="189">
        <v>332</v>
      </c>
      <c r="B336" s="189" t="s">
        <v>1425</v>
      </c>
      <c r="C336" s="189" t="s">
        <v>1426</v>
      </c>
      <c r="D336" s="189" t="s">
        <v>80</v>
      </c>
      <c r="E336" s="189" t="s">
        <v>1427</v>
      </c>
      <c r="F336" s="189" t="s">
        <v>187</v>
      </c>
      <c r="G336" s="189" t="s">
        <v>187</v>
      </c>
      <c r="H336" s="189" t="s">
        <v>187</v>
      </c>
      <c r="I336" s="189" t="s">
        <v>2224</v>
      </c>
      <c r="J336" s="189" t="s">
        <v>658</v>
      </c>
      <c r="K336" s="189"/>
      <c r="L336" s="189"/>
      <c r="M336" s="189"/>
      <c r="N336" s="189"/>
      <c r="O336" s="189" t="s">
        <v>631</v>
      </c>
      <c r="P336" s="192">
        <v>10</v>
      </c>
      <c r="Q336" s="192">
        <v>0</v>
      </c>
      <c r="R336" s="192">
        <v>0</v>
      </c>
      <c r="S336" s="192">
        <v>0</v>
      </c>
      <c r="T336" s="192">
        <v>0</v>
      </c>
      <c r="U336" s="192">
        <v>0</v>
      </c>
      <c r="V336" s="192">
        <v>0</v>
      </c>
      <c r="W336" s="192">
        <v>0</v>
      </c>
      <c r="X336" s="192">
        <v>0</v>
      </c>
      <c r="Y336" s="192">
        <v>0</v>
      </c>
      <c r="Z336" s="189" t="s">
        <v>1448</v>
      </c>
      <c r="AA336" s="192">
        <v>2025</v>
      </c>
      <c r="AB336" s="189" t="s">
        <v>1432</v>
      </c>
      <c r="AC336" s="189" t="s">
        <v>1433</v>
      </c>
      <c r="AD336" s="189" t="s">
        <v>1433</v>
      </c>
      <c r="AE336" s="189" t="s">
        <v>1427</v>
      </c>
      <c r="AF336" s="189" t="s">
        <v>1427</v>
      </c>
      <c r="AG336" s="189" t="s">
        <v>633</v>
      </c>
      <c r="AH336" s="189" t="s">
        <v>1427</v>
      </c>
      <c r="AI336" s="189" t="s">
        <v>1427</v>
      </c>
      <c r="AJ336" s="189" t="s">
        <v>1427</v>
      </c>
      <c r="AK336" s="189" t="s">
        <v>1427</v>
      </c>
      <c r="AL336" s="189" t="s">
        <v>1427</v>
      </c>
      <c r="AM336" s="189" t="s">
        <v>1427</v>
      </c>
      <c r="AN336" s="189" t="s">
        <v>1427</v>
      </c>
      <c r="AO336" s="189" t="s">
        <v>1427</v>
      </c>
      <c r="AP336" s="189" t="s">
        <v>1427</v>
      </c>
      <c r="AQ336" s="189" t="s">
        <v>1427</v>
      </c>
      <c r="AR336" s="189" t="s">
        <v>1427</v>
      </c>
      <c r="AS336" s="189" t="s">
        <v>1427</v>
      </c>
      <c r="AT336" s="189" t="s">
        <v>1427</v>
      </c>
      <c r="AU336" s="189" t="s">
        <v>1427</v>
      </c>
      <c r="AV336" s="189" t="s">
        <v>1427</v>
      </c>
      <c r="AW336" s="189" t="s">
        <v>1427</v>
      </c>
      <c r="AX336" s="189" t="s">
        <v>1427</v>
      </c>
      <c r="AY336" s="189" t="s">
        <v>1427</v>
      </c>
      <c r="AZ336" s="189" t="s">
        <v>1427</v>
      </c>
      <c r="BA336" s="192">
        <v>0</v>
      </c>
      <c r="BB336" s="192">
        <v>0</v>
      </c>
      <c r="BC336" s="192">
        <v>0</v>
      </c>
      <c r="BD336" s="192">
        <v>0</v>
      </c>
      <c r="BE336" s="192">
        <v>0</v>
      </c>
      <c r="BF336" s="192">
        <v>0</v>
      </c>
      <c r="BG336" s="189" t="s">
        <v>1427</v>
      </c>
      <c r="BH336" s="189" t="s">
        <v>1427</v>
      </c>
      <c r="BI336" s="189" t="s">
        <v>1427</v>
      </c>
      <c r="BJ336" s="189" t="s">
        <v>1435</v>
      </c>
      <c r="BK336" s="189" t="s">
        <v>2225</v>
      </c>
    </row>
    <row r="337" s="185" customFormat="1" ht="15" spans="1:63">
      <c r="A337" s="189">
        <v>333</v>
      </c>
      <c r="B337" s="189" t="s">
        <v>1425</v>
      </c>
      <c r="C337" s="189" t="s">
        <v>1426</v>
      </c>
      <c r="D337" s="189" t="s">
        <v>80</v>
      </c>
      <c r="E337" s="189" t="s">
        <v>1427</v>
      </c>
      <c r="F337" s="189" t="s">
        <v>187</v>
      </c>
      <c r="G337" s="189" t="s">
        <v>187</v>
      </c>
      <c r="H337" s="189" t="s">
        <v>187</v>
      </c>
      <c r="I337" s="189" t="s">
        <v>2226</v>
      </c>
      <c r="J337" s="189" t="s">
        <v>494</v>
      </c>
      <c r="K337" s="189"/>
      <c r="L337" s="189"/>
      <c r="M337" s="189"/>
      <c r="N337" s="189"/>
      <c r="O337" s="189" t="s">
        <v>435</v>
      </c>
      <c r="P337" s="192">
        <v>20</v>
      </c>
      <c r="Q337" s="192">
        <v>0</v>
      </c>
      <c r="R337" s="192">
        <v>0</v>
      </c>
      <c r="S337" s="192">
        <v>0</v>
      </c>
      <c r="T337" s="192">
        <v>0</v>
      </c>
      <c r="U337" s="192">
        <v>0</v>
      </c>
      <c r="V337" s="192">
        <v>0</v>
      </c>
      <c r="W337" s="192">
        <v>0</v>
      </c>
      <c r="X337" s="192">
        <v>0</v>
      </c>
      <c r="Y337" s="192">
        <v>0</v>
      </c>
      <c r="Z337" s="189" t="s">
        <v>1448</v>
      </c>
      <c r="AA337" s="192">
        <v>2025</v>
      </c>
      <c r="AB337" s="189" t="s">
        <v>1432</v>
      </c>
      <c r="AC337" s="189" t="s">
        <v>1433</v>
      </c>
      <c r="AD337" s="189" t="s">
        <v>1433</v>
      </c>
      <c r="AE337" s="189" t="s">
        <v>1427</v>
      </c>
      <c r="AF337" s="189" t="s">
        <v>1427</v>
      </c>
      <c r="AG337" s="189" t="s">
        <v>437</v>
      </c>
      <c r="AH337" s="189" t="s">
        <v>1427</v>
      </c>
      <c r="AI337" s="189" t="s">
        <v>1427</v>
      </c>
      <c r="AJ337" s="189" t="s">
        <v>1427</v>
      </c>
      <c r="AK337" s="189" t="s">
        <v>1427</v>
      </c>
      <c r="AL337" s="189" t="s">
        <v>1427</v>
      </c>
      <c r="AM337" s="189" t="s">
        <v>1427</v>
      </c>
      <c r="AN337" s="189" t="s">
        <v>1427</v>
      </c>
      <c r="AO337" s="189" t="s">
        <v>1427</v>
      </c>
      <c r="AP337" s="189" t="s">
        <v>1427</v>
      </c>
      <c r="AQ337" s="189" t="s">
        <v>1427</v>
      </c>
      <c r="AR337" s="189" t="s">
        <v>1427</v>
      </c>
      <c r="AS337" s="189" t="s">
        <v>1427</v>
      </c>
      <c r="AT337" s="189" t="s">
        <v>1427</v>
      </c>
      <c r="AU337" s="189" t="s">
        <v>1427</v>
      </c>
      <c r="AV337" s="189" t="s">
        <v>1427</v>
      </c>
      <c r="AW337" s="189" t="s">
        <v>1427</v>
      </c>
      <c r="AX337" s="189" t="s">
        <v>1427</v>
      </c>
      <c r="AY337" s="189" t="s">
        <v>1427</v>
      </c>
      <c r="AZ337" s="189" t="s">
        <v>1427</v>
      </c>
      <c r="BA337" s="192">
        <v>0</v>
      </c>
      <c r="BB337" s="192">
        <v>0</v>
      </c>
      <c r="BC337" s="192">
        <v>0</v>
      </c>
      <c r="BD337" s="192">
        <v>0</v>
      </c>
      <c r="BE337" s="192">
        <v>0</v>
      </c>
      <c r="BF337" s="192">
        <v>0</v>
      </c>
      <c r="BG337" s="189" t="s">
        <v>1427</v>
      </c>
      <c r="BH337" s="189" t="s">
        <v>1427</v>
      </c>
      <c r="BI337" s="189" t="s">
        <v>1427</v>
      </c>
      <c r="BJ337" s="189" t="s">
        <v>1435</v>
      </c>
      <c r="BK337" s="189" t="s">
        <v>2227</v>
      </c>
    </row>
    <row r="338" s="185" customFormat="1" ht="15" spans="1:63">
      <c r="A338" s="189">
        <v>334</v>
      </c>
      <c r="B338" s="189" t="s">
        <v>1425</v>
      </c>
      <c r="C338" s="189" t="s">
        <v>1426</v>
      </c>
      <c r="D338" s="189" t="s">
        <v>80</v>
      </c>
      <c r="E338" s="189" t="s">
        <v>1427</v>
      </c>
      <c r="F338" s="189" t="s">
        <v>187</v>
      </c>
      <c r="G338" s="189" t="s">
        <v>187</v>
      </c>
      <c r="H338" s="189" t="s">
        <v>187</v>
      </c>
      <c r="I338" s="189" t="s">
        <v>2228</v>
      </c>
      <c r="J338" s="189" t="s">
        <v>1035</v>
      </c>
      <c r="K338" s="189"/>
      <c r="L338" s="189"/>
      <c r="M338" s="189"/>
      <c r="N338" s="189"/>
      <c r="O338" s="189" t="s">
        <v>80</v>
      </c>
      <c r="P338" s="192">
        <v>220</v>
      </c>
      <c r="Q338" s="192">
        <v>116.877206</v>
      </c>
      <c r="R338" s="192">
        <v>116.877206</v>
      </c>
      <c r="S338" s="192">
        <v>0</v>
      </c>
      <c r="T338" s="192">
        <v>116.877206</v>
      </c>
      <c r="U338" s="192">
        <v>60.778199</v>
      </c>
      <c r="V338" s="192">
        <v>56.099007</v>
      </c>
      <c r="W338" s="192">
        <v>0</v>
      </c>
      <c r="X338" s="192">
        <v>0</v>
      </c>
      <c r="Y338" s="192">
        <v>0</v>
      </c>
      <c r="Z338" s="189" t="s">
        <v>1431</v>
      </c>
      <c r="AA338" s="192">
        <v>2025</v>
      </c>
      <c r="AB338" s="189" t="s">
        <v>1432</v>
      </c>
      <c r="AC338" s="189" t="s">
        <v>1433</v>
      </c>
      <c r="AD338" s="189" t="s">
        <v>1433</v>
      </c>
      <c r="AE338" s="189" t="s">
        <v>1427</v>
      </c>
      <c r="AF338" s="189" t="s">
        <v>1427</v>
      </c>
      <c r="AG338" s="189" t="s">
        <v>782</v>
      </c>
      <c r="AH338" s="189" t="s">
        <v>782</v>
      </c>
      <c r="AI338" s="189" t="s">
        <v>1427</v>
      </c>
      <c r="AJ338" s="192">
        <v>20250228</v>
      </c>
      <c r="AK338" s="192">
        <v>20250301</v>
      </c>
      <c r="AL338" s="192">
        <v>20251231</v>
      </c>
      <c r="AM338" s="192">
        <v>20250301</v>
      </c>
      <c r="AN338" s="189" t="s">
        <v>1427</v>
      </c>
      <c r="AO338" s="189" t="s">
        <v>1432</v>
      </c>
      <c r="AP338" s="189" t="s">
        <v>1433</v>
      </c>
      <c r="AQ338" s="189" t="s">
        <v>1427</v>
      </c>
      <c r="AR338" s="189" t="s">
        <v>1427</v>
      </c>
      <c r="AS338" s="189" t="s">
        <v>1427</v>
      </c>
      <c r="AT338" s="189" t="s">
        <v>1427</v>
      </c>
      <c r="AU338" s="189" t="s">
        <v>1427</v>
      </c>
      <c r="AV338" s="189" t="s">
        <v>1427</v>
      </c>
      <c r="AW338" s="189" t="s">
        <v>1427</v>
      </c>
      <c r="AX338" s="192">
        <v>0</v>
      </c>
      <c r="AY338" s="192">
        <v>0</v>
      </c>
      <c r="AZ338" s="192">
        <v>0</v>
      </c>
      <c r="BA338" s="192">
        <v>0</v>
      </c>
      <c r="BB338" s="192">
        <v>0</v>
      </c>
      <c r="BC338" s="192">
        <v>0</v>
      </c>
      <c r="BD338" s="192">
        <v>0</v>
      </c>
      <c r="BE338" s="192">
        <v>0</v>
      </c>
      <c r="BF338" s="192">
        <v>116.877206</v>
      </c>
      <c r="BG338" s="192">
        <v>116.877206</v>
      </c>
      <c r="BH338" s="189" t="s">
        <v>1427</v>
      </c>
      <c r="BI338" s="189" t="s">
        <v>1427</v>
      </c>
      <c r="BJ338" s="189" t="s">
        <v>1435</v>
      </c>
      <c r="BK338" s="189" t="s">
        <v>2229</v>
      </c>
    </row>
    <row r="339" s="185" customFormat="1" ht="15" spans="1:63">
      <c r="A339" s="189">
        <v>335</v>
      </c>
      <c r="B339" s="189" t="s">
        <v>1425</v>
      </c>
      <c r="C339" s="189" t="s">
        <v>1426</v>
      </c>
      <c r="D339" s="189" t="s">
        <v>80</v>
      </c>
      <c r="E339" s="189" t="s">
        <v>1427</v>
      </c>
      <c r="F339" s="189" t="s">
        <v>187</v>
      </c>
      <c r="G339" s="189" t="s">
        <v>187</v>
      </c>
      <c r="H339" s="189" t="s">
        <v>187</v>
      </c>
      <c r="I339" s="189" t="s">
        <v>2230</v>
      </c>
      <c r="J339" s="189" t="s">
        <v>778</v>
      </c>
      <c r="K339" s="189"/>
      <c r="L339" s="189"/>
      <c r="M339" s="189"/>
      <c r="N339" s="189"/>
      <c r="O339" s="189" t="s">
        <v>80</v>
      </c>
      <c r="P339" s="192">
        <v>70</v>
      </c>
      <c r="Q339" s="192">
        <v>0</v>
      </c>
      <c r="R339" s="192">
        <v>0</v>
      </c>
      <c r="S339" s="192">
        <v>0</v>
      </c>
      <c r="T339" s="192">
        <v>0</v>
      </c>
      <c r="U339" s="192">
        <v>0</v>
      </c>
      <c r="V339" s="192">
        <v>0</v>
      </c>
      <c r="W339" s="192">
        <v>0</v>
      </c>
      <c r="X339" s="192">
        <v>0</v>
      </c>
      <c r="Y339" s="192">
        <v>0</v>
      </c>
      <c r="Z339" s="189" t="s">
        <v>1448</v>
      </c>
      <c r="AA339" s="192">
        <v>2025</v>
      </c>
      <c r="AB339" s="189" t="s">
        <v>1432</v>
      </c>
      <c r="AC339" s="189" t="s">
        <v>1433</v>
      </c>
      <c r="AD339" s="189" t="s">
        <v>1433</v>
      </c>
      <c r="AE339" s="189" t="s">
        <v>1427</v>
      </c>
      <c r="AF339" s="189" t="s">
        <v>1427</v>
      </c>
      <c r="AG339" s="189" t="s">
        <v>733</v>
      </c>
      <c r="AH339" s="189" t="s">
        <v>1427</v>
      </c>
      <c r="AI339" s="189" t="s">
        <v>1427</v>
      </c>
      <c r="AJ339" s="189" t="s">
        <v>1427</v>
      </c>
      <c r="AK339" s="189" t="s">
        <v>1427</v>
      </c>
      <c r="AL339" s="189" t="s">
        <v>1427</v>
      </c>
      <c r="AM339" s="189" t="s">
        <v>1427</v>
      </c>
      <c r="AN339" s="189" t="s">
        <v>1427</v>
      </c>
      <c r="AO339" s="189" t="s">
        <v>1427</v>
      </c>
      <c r="AP339" s="189" t="s">
        <v>1427</v>
      </c>
      <c r="AQ339" s="189" t="s">
        <v>1427</v>
      </c>
      <c r="AR339" s="189" t="s">
        <v>1427</v>
      </c>
      <c r="AS339" s="189" t="s">
        <v>1427</v>
      </c>
      <c r="AT339" s="189" t="s">
        <v>1427</v>
      </c>
      <c r="AU339" s="189" t="s">
        <v>1427</v>
      </c>
      <c r="AV339" s="189" t="s">
        <v>1427</v>
      </c>
      <c r="AW339" s="189" t="s">
        <v>1427</v>
      </c>
      <c r="AX339" s="189" t="s">
        <v>1427</v>
      </c>
      <c r="AY339" s="189" t="s">
        <v>1427</v>
      </c>
      <c r="AZ339" s="189" t="s">
        <v>1427</v>
      </c>
      <c r="BA339" s="192">
        <v>0</v>
      </c>
      <c r="BB339" s="192">
        <v>0</v>
      </c>
      <c r="BC339" s="192">
        <v>0</v>
      </c>
      <c r="BD339" s="192">
        <v>0</v>
      </c>
      <c r="BE339" s="192">
        <v>0</v>
      </c>
      <c r="BF339" s="192">
        <v>0</v>
      </c>
      <c r="BG339" s="189" t="s">
        <v>1427</v>
      </c>
      <c r="BH339" s="189" t="s">
        <v>1427</v>
      </c>
      <c r="BI339" s="189" t="s">
        <v>1427</v>
      </c>
      <c r="BJ339" s="189" t="s">
        <v>1435</v>
      </c>
      <c r="BK339" s="189" t="s">
        <v>2231</v>
      </c>
    </row>
    <row r="340" s="185" customFormat="1" ht="15" spans="1:63">
      <c r="A340" s="189">
        <v>336</v>
      </c>
      <c r="B340" s="189" t="s">
        <v>1425</v>
      </c>
      <c r="C340" s="189" t="s">
        <v>1426</v>
      </c>
      <c r="D340" s="189" t="s">
        <v>80</v>
      </c>
      <c r="E340" s="189" t="s">
        <v>1427</v>
      </c>
      <c r="F340" s="189" t="s">
        <v>187</v>
      </c>
      <c r="G340" s="189" t="s">
        <v>187</v>
      </c>
      <c r="H340" s="189" t="s">
        <v>187</v>
      </c>
      <c r="I340" s="189" t="s">
        <v>2232</v>
      </c>
      <c r="J340" s="189" t="s">
        <v>729</v>
      </c>
      <c r="K340" s="189"/>
      <c r="L340" s="189"/>
      <c r="M340" s="189"/>
      <c r="N340" s="189"/>
      <c r="O340" s="189" t="s">
        <v>80</v>
      </c>
      <c r="P340" s="192">
        <v>126.43</v>
      </c>
      <c r="Q340" s="192">
        <v>0</v>
      </c>
      <c r="R340" s="192">
        <v>0</v>
      </c>
      <c r="S340" s="192">
        <v>0</v>
      </c>
      <c r="T340" s="192">
        <v>0</v>
      </c>
      <c r="U340" s="192">
        <v>0</v>
      </c>
      <c r="V340" s="192">
        <v>0</v>
      </c>
      <c r="W340" s="192">
        <v>0</v>
      </c>
      <c r="X340" s="192">
        <v>0</v>
      </c>
      <c r="Y340" s="192">
        <v>0</v>
      </c>
      <c r="Z340" s="189" t="s">
        <v>1448</v>
      </c>
      <c r="AA340" s="192">
        <v>2025</v>
      </c>
      <c r="AB340" s="189" t="s">
        <v>1432</v>
      </c>
      <c r="AC340" s="189" t="s">
        <v>1433</v>
      </c>
      <c r="AD340" s="189" t="s">
        <v>1433</v>
      </c>
      <c r="AE340" s="189" t="s">
        <v>1427</v>
      </c>
      <c r="AF340" s="189" t="s">
        <v>1427</v>
      </c>
      <c r="AG340" s="189" t="s">
        <v>680</v>
      </c>
      <c r="AH340" s="189" t="s">
        <v>1427</v>
      </c>
      <c r="AI340" s="189" t="s">
        <v>1427</v>
      </c>
      <c r="AJ340" s="189" t="s">
        <v>1427</v>
      </c>
      <c r="AK340" s="189" t="s">
        <v>1427</v>
      </c>
      <c r="AL340" s="189" t="s">
        <v>1427</v>
      </c>
      <c r="AM340" s="189" t="s">
        <v>1427</v>
      </c>
      <c r="AN340" s="189" t="s">
        <v>1427</v>
      </c>
      <c r="AO340" s="189" t="s">
        <v>1427</v>
      </c>
      <c r="AP340" s="189" t="s">
        <v>1427</v>
      </c>
      <c r="AQ340" s="189" t="s">
        <v>1427</v>
      </c>
      <c r="AR340" s="189" t="s">
        <v>1427</v>
      </c>
      <c r="AS340" s="189" t="s">
        <v>1427</v>
      </c>
      <c r="AT340" s="189" t="s">
        <v>1427</v>
      </c>
      <c r="AU340" s="189" t="s">
        <v>1427</v>
      </c>
      <c r="AV340" s="189" t="s">
        <v>1427</v>
      </c>
      <c r="AW340" s="189" t="s">
        <v>1427</v>
      </c>
      <c r="AX340" s="189" t="s">
        <v>1427</v>
      </c>
      <c r="AY340" s="189" t="s">
        <v>1427</v>
      </c>
      <c r="AZ340" s="189" t="s">
        <v>1427</v>
      </c>
      <c r="BA340" s="192">
        <v>0</v>
      </c>
      <c r="BB340" s="192">
        <v>0</v>
      </c>
      <c r="BC340" s="192">
        <v>0</v>
      </c>
      <c r="BD340" s="192">
        <v>0</v>
      </c>
      <c r="BE340" s="192">
        <v>0</v>
      </c>
      <c r="BF340" s="192">
        <v>0</v>
      </c>
      <c r="BG340" s="189" t="s">
        <v>1427</v>
      </c>
      <c r="BH340" s="189" t="s">
        <v>1427</v>
      </c>
      <c r="BI340" s="189" t="s">
        <v>1427</v>
      </c>
      <c r="BJ340" s="189" t="s">
        <v>1435</v>
      </c>
      <c r="BK340" s="189" t="s">
        <v>2233</v>
      </c>
    </row>
    <row r="341" s="185" customFormat="1" ht="15" spans="1:63">
      <c r="A341" s="189">
        <v>337</v>
      </c>
      <c r="B341" s="189" t="s">
        <v>1425</v>
      </c>
      <c r="C341" s="189" t="s">
        <v>1426</v>
      </c>
      <c r="D341" s="189" t="s">
        <v>80</v>
      </c>
      <c r="E341" s="189" t="s">
        <v>1427</v>
      </c>
      <c r="F341" s="189" t="s">
        <v>187</v>
      </c>
      <c r="G341" s="189" t="s">
        <v>187</v>
      </c>
      <c r="H341" s="189" t="s">
        <v>187</v>
      </c>
      <c r="I341" s="189" t="s">
        <v>2234</v>
      </c>
      <c r="J341" s="189" t="s">
        <v>676</v>
      </c>
      <c r="K341" s="189"/>
      <c r="L341" s="189"/>
      <c r="M341" s="189"/>
      <c r="N341" s="189"/>
      <c r="O341" s="189" t="s">
        <v>80</v>
      </c>
      <c r="P341" s="192">
        <v>30</v>
      </c>
      <c r="Q341" s="192">
        <v>0</v>
      </c>
      <c r="R341" s="192">
        <v>0</v>
      </c>
      <c r="S341" s="192">
        <v>0</v>
      </c>
      <c r="T341" s="192">
        <v>0</v>
      </c>
      <c r="U341" s="192">
        <v>0</v>
      </c>
      <c r="V341" s="192">
        <v>0</v>
      </c>
      <c r="W341" s="192">
        <v>0</v>
      </c>
      <c r="X341" s="192">
        <v>0</v>
      </c>
      <c r="Y341" s="192">
        <v>0</v>
      </c>
      <c r="Z341" s="189" t="s">
        <v>1448</v>
      </c>
      <c r="AA341" s="192">
        <v>2025</v>
      </c>
      <c r="AB341" s="189" t="s">
        <v>1432</v>
      </c>
      <c r="AC341" s="189" t="s">
        <v>1433</v>
      </c>
      <c r="AD341" s="189" t="s">
        <v>1433</v>
      </c>
      <c r="AE341" s="189" t="s">
        <v>1427</v>
      </c>
      <c r="AF341" s="189" t="s">
        <v>1427</v>
      </c>
      <c r="AG341" s="189" t="s">
        <v>662</v>
      </c>
      <c r="AH341" s="189" t="s">
        <v>1427</v>
      </c>
      <c r="AI341" s="189" t="s">
        <v>1427</v>
      </c>
      <c r="AJ341" s="189" t="s">
        <v>1427</v>
      </c>
      <c r="AK341" s="189" t="s">
        <v>1427</v>
      </c>
      <c r="AL341" s="189" t="s">
        <v>1427</v>
      </c>
      <c r="AM341" s="189" t="s">
        <v>1427</v>
      </c>
      <c r="AN341" s="189" t="s">
        <v>1427</v>
      </c>
      <c r="AO341" s="189" t="s">
        <v>1427</v>
      </c>
      <c r="AP341" s="189" t="s">
        <v>1427</v>
      </c>
      <c r="AQ341" s="189" t="s">
        <v>1427</v>
      </c>
      <c r="AR341" s="189" t="s">
        <v>1427</v>
      </c>
      <c r="AS341" s="189" t="s">
        <v>1427</v>
      </c>
      <c r="AT341" s="189" t="s">
        <v>1427</v>
      </c>
      <c r="AU341" s="189" t="s">
        <v>1427</v>
      </c>
      <c r="AV341" s="189" t="s">
        <v>1427</v>
      </c>
      <c r="AW341" s="189" t="s">
        <v>1427</v>
      </c>
      <c r="AX341" s="189" t="s">
        <v>1427</v>
      </c>
      <c r="AY341" s="189" t="s">
        <v>1427</v>
      </c>
      <c r="AZ341" s="189" t="s">
        <v>1427</v>
      </c>
      <c r="BA341" s="192">
        <v>0</v>
      </c>
      <c r="BB341" s="192">
        <v>0</v>
      </c>
      <c r="BC341" s="192">
        <v>0</v>
      </c>
      <c r="BD341" s="192">
        <v>0</v>
      </c>
      <c r="BE341" s="192">
        <v>0</v>
      </c>
      <c r="BF341" s="192">
        <v>0</v>
      </c>
      <c r="BG341" s="189" t="s">
        <v>1427</v>
      </c>
      <c r="BH341" s="189" t="s">
        <v>1427</v>
      </c>
      <c r="BI341" s="189" t="s">
        <v>1427</v>
      </c>
      <c r="BJ341" s="189" t="s">
        <v>1435</v>
      </c>
      <c r="BK341" s="189" t="s">
        <v>2235</v>
      </c>
    </row>
    <row r="342" s="185" customFormat="1" ht="15" spans="1:63">
      <c r="A342" s="189">
        <v>338</v>
      </c>
      <c r="B342" s="189" t="s">
        <v>1425</v>
      </c>
      <c r="C342" s="189" t="s">
        <v>1426</v>
      </c>
      <c r="D342" s="189" t="s">
        <v>80</v>
      </c>
      <c r="E342" s="189" t="s">
        <v>1427</v>
      </c>
      <c r="F342" s="189" t="s">
        <v>187</v>
      </c>
      <c r="G342" s="189" t="s">
        <v>187</v>
      </c>
      <c r="H342" s="189" t="s">
        <v>187</v>
      </c>
      <c r="I342" s="189" t="s">
        <v>2236</v>
      </c>
      <c r="J342" s="189" t="s">
        <v>1338</v>
      </c>
      <c r="K342" s="189"/>
      <c r="L342" s="189"/>
      <c r="M342" s="189"/>
      <c r="N342" s="189"/>
      <c r="O342" s="189" t="s">
        <v>80</v>
      </c>
      <c r="P342" s="192">
        <v>25</v>
      </c>
      <c r="Q342" s="192">
        <v>0</v>
      </c>
      <c r="R342" s="192">
        <v>0</v>
      </c>
      <c r="S342" s="192">
        <v>0</v>
      </c>
      <c r="T342" s="192">
        <v>0</v>
      </c>
      <c r="U342" s="192">
        <v>0</v>
      </c>
      <c r="V342" s="192">
        <v>0</v>
      </c>
      <c r="W342" s="192">
        <v>0</v>
      </c>
      <c r="X342" s="192">
        <v>0</v>
      </c>
      <c r="Y342" s="192">
        <v>0</v>
      </c>
      <c r="Z342" s="189" t="s">
        <v>1448</v>
      </c>
      <c r="AA342" s="192">
        <v>2025</v>
      </c>
      <c r="AB342" s="189" t="s">
        <v>1432</v>
      </c>
      <c r="AC342" s="189" t="s">
        <v>1433</v>
      </c>
      <c r="AD342" s="189" t="s">
        <v>1433</v>
      </c>
      <c r="AE342" s="189" t="s">
        <v>1427</v>
      </c>
      <c r="AF342" s="189" t="s">
        <v>1427</v>
      </c>
      <c r="AG342" s="189" t="s">
        <v>1103</v>
      </c>
      <c r="AH342" s="189" t="s">
        <v>1427</v>
      </c>
      <c r="AI342" s="189" t="s">
        <v>1427</v>
      </c>
      <c r="AJ342" s="189" t="s">
        <v>1427</v>
      </c>
      <c r="AK342" s="189" t="s">
        <v>1427</v>
      </c>
      <c r="AL342" s="189" t="s">
        <v>1427</v>
      </c>
      <c r="AM342" s="189" t="s">
        <v>1427</v>
      </c>
      <c r="AN342" s="189" t="s">
        <v>1427</v>
      </c>
      <c r="AO342" s="189" t="s">
        <v>1427</v>
      </c>
      <c r="AP342" s="189" t="s">
        <v>1427</v>
      </c>
      <c r="AQ342" s="189" t="s">
        <v>1427</v>
      </c>
      <c r="AR342" s="189" t="s">
        <v>1427</v>
      </c>
      <c r="AS342" s="189" t="s">
        <v>1427</v>
      </c>
      <c r="AT342" s="189" t="s">
        <v>1427</v>
      </c>
      <c r="AU342" s="189" t="s">
        <v>1427</v>
      </c>
      <c r="AV342" s="189" t="s">
        <v>1427</v>
      </c>
      <c r="AW342" s="189" t="s">
        <v>1427</v>
      </c>
      <c r="AX342" s="189" t="s">
        <v>1427</v>
      </c>
      <c r="AY342" s="189" t="s">
        <v>1427</v>
      </c>
      <c r="AZ342" s="189" t="s">
        <v>1427</v>
      </c>
      <c r="BA342" s="192">
        <v>0</v>
      </c>
      <c r="BB342" s="192">
        <v>0</v>
      </c>
      <c r="BC342" s="192">
        <v>0</v>
      </c>
      <c r="BD342" s="192">
        <v>0</v>
      </c>
      <c r="BE342" s="192">
        <v>0</v>
      </c>
      <c r="BF342" s="192">
        <v>0</v>
      </c>
      <c r="BG342" s="189" t="s">
        <v>1427</v>
      </c>
      <c r="BH342" s="189" t="s">
        <v>1427</v>
      </c>
      <c r="BI342" s="189" t="s">
        <v>1427</v>
      </c>
      <c r="BJ342" s="189" t="s">
        <v>1435</v>
      </c>
      <c r="BK342" s="189" t="s">
        <v>2237</v>
      </c>
    </row>
    <row r="343" s="185" customFormat="1" ht="15" spans="1:63">
      <c r="A343" s="189">
        <v>339</v>
      </c>
      <c r="B343" s="189" t="s">
        <v>1425</v>
      </c>
      <c r="C343" s="189" t="s">
        <v>1426</v>
      </c>
      <c r="D343" s="189" t="s">
        <v>80</v>
      </c>
      <c r="E343" s="189" t="s">
        <v>1427</v>
      </c>
      <c r="F343" s="189" t="s">
        <v>187</v>
      </c>
      <c r="G343" s="189" t="s">
        <v>187</v>
      </c>
      <c r="H343" s="189" t="s">
        <v>187</v>
      </c>
      <c r="I343" s="189" t="s">
        <v>2238</v>
      </c>
      <c r="J343" s="189" t="s">
        <v>1099</v>
      </c>
      <c r="K343" s="189"/>
      <c r="L343" s="189"/>
      <c r="M343" s="189"/>
      <c r="N343" s="189"/>
      <c r="O343" s="189" t="s">
        <v>80</v>
      </c>
      <c r="P343" s="192">
        <v>15</v>
      </c>
      <c r="Q343" s="192">
        <v>0</v>
      </c>
      <c r="R343" s="192">
        <v>0</v>
      </c>
      <c r="S343" s="192">
        <v>0</v>
      </c>
      <c r="T343" s="192">
        <v>0</v>
      </c>
      <c r="U343" s="192">
        <v>0</v>
      </c>
      <c r="V343" s="192">
        <v>0</v>
      </c>
      <c r="W343" s="192">
        <v>0</v>
      </c>
      <c r="X343" s="192">
        <v>0</v>
      </c>
      <c r="Y343" s="192">
        <v>0</v>
      </c>
      <c r="Z343" s="189" t="s">
        <v>1448</v>
      </c>
      <c r="AA343" s="192">
        <v>2025</v>
      </c>
      <c r="AB343" s="189" t="s">
        <v>1432</v>
      </c>
      <c r="AC343" s="189" t="s">
        <v>1433</v>
      </c>
      <c r="AD343" s="189" t="s">
        <v>1433</v>
      </c>
      <c r="AE343" s="189" t="s">
        <v>1427</v>
      </c>
      <c r="AF343" s="189" t="s">
        <v>1427</v>
      </c>
      <c r="AG343" s="189" t="s">
        <v>1046</v>
      </c>
      <c r="AH343" s="189" t="s">
        <v>1427</v>
      </c>
      <c r="AI343" s="189" t="s">
        <v>1427</v>
      </c>
      <c r="AJ343" s="189" t="s">
        <v>1427</v>
      </c>
      <c r="AK343" s="189" t="s">
        <v>1427</v>
      </c>
      <c r="AL343" s="189" t="s">
        <v>1427</v>
      </c>
      <c r="AM343" s="189" t="s">
        <v>1427</v>
      </c>
      <c r="AN343" s="189" t="s">
        <v>1427</v>
      </c>
      <c r="AO343" s="189" t="s">
        <v>1427</v>
      </c>
      <c r="AP343" s="189" t="s">
        <v>1427</v>
      </c>
      <c r="AQ343" s="189" t="s">
        <v>1427</v>
      </c>
      <c r="AR343" s="189" t="s">
        <v>1427</v>
      </c>
      <c r="AS343" s="189" t="s">
        <v>1427</v>
      </c>
      <c r="AT343" s="189" t="s">
        <v>1427</v>
      </c>
      <c r="AU343" s="189" t="s">
        <v>1427</v>
      </c>
      <c r="AV343" s="189" t="s">
        <v>1427</v>
      </c>
      <c r="AW343" s="189" t="s">
        <v>1427</v>
      </c>
      <c r="AX343" s="189" t="s">
        <v>1427</v>
      </c>
      <c r="AY343" s="189" t="s">
        <v>1427</v>
      </c>
      <c r="AZ343" s="189" t="s">
        <v>1427</v>
      </c>
      <c r="BA343" s="192">
        <v>0</v>
      </c>
      <c r="BB343" s="192">
        <v>0</v>
      </c>
      <c r="BC343" s="192">
        <v>0</v>
      </c>
      <c r="BD343" s="192">
        <v>0</v>
      </c>
      <c r="BE343" s="192">
        <v>0</v>
      </c>
      <c r="BF343" s="192">
        <v>0</v>
      </c>
      <c r="BG343" s="189" t="s">
        <v>1427</v>
      </c>
      <c r="BH343" s="189" t="s">
        <v>1427</v>
      </c>
      <c r="BI343" s="189" t="s">
        <v>1427</v>
      </c>
      <c r="BJ343" s="189" t="s">
        <v>1435</v>
      </c>
      <c r="BK343" s="189" t="s">
        <v>2239</v>
      </c>
    </row>
    <row r="344" s="185" customFormat="1" ht="15" spans="1:63">
      <c r="A344" s="189">
        <v>340</v>
      </c>
      <c r="B344" s="189" t="s">
        <v>1425</v>
      </c>
      <c r="C344" s="189" t="s">
        <v>1426</v>
      </c>
      <c r="D344" s="189" t="s">
        <v>80</v>
      </c>
      <c r="E344" s="189" t="s">
        <v>1427</v>
      </c>
      <c r="F344" s="189" t="s">
        <v>187</v>
      </c>
      <c r="G344" s="189" t="s">
        <v>187</v>
      </c>
      <c r="H344" s="189" t="s">
        <v>187</v>
      </c>
      <c r="I344" s="189" t="s">
        <v>2240</v>
      </c>
      <c r="J344" s="189" t="s">
        <v>396</v>
      </c>
      <c r="K344" s="189"/>
      <c r="L344" s="189"/>
      <c r="M344" s="189"/>
      <c r="N344" s="189"/>
      <c r="O344" s="189" t="s">
        <v>321</v>
      </c>
      <c r="P344" s="192">
        <v>45</v>
      </c>
      <c r="Q344" s="192">
        <v>0</v>
      </c>
      <c r="R344" s="192">
        <v>0</v>
      </c>
      <c r="S344" s="192">
        <v>0</v>
      </c>
      <c r="T344" s="192">
        <v>0</v>
      </c>
      <c r="U344" s="192">
        <v>0</v>
      </c>
      <c r="V344" s="192">
        <v>0</v>
      </c>
      <c r="W344" s="192">
        <v>0</v>
      </c>
      <c r="X344" s="192">
        <v>0</v>
      </c>
      <c r="Y344" s="192">
        <v>0</v>
      </c>
      <c r="Z344" s="189" t="s">
        <v>1448</v>
      </c>
      <c r="AA344" s="192">
        <v>2025</v>
      </c>
      <c r="AB344" s="189" t="s">
        <v>1432</v>
      </c>
      <c r="AC344" s="189" t="s">
        <v>1433</v>
      </c>
      <c r="AD344" s="189" t="s">
        <v>1433</v>
      </c>
      <c r="AE344" s="189" t="s">
        <v>1427</v>
      </c>
      <c r="AF344" s="189" t="s">
        <v>1427</v>
      </c>
      <c r="AG344" s="189" t="s">
        <v>323</v>
      </c>
      <c r="AH344" s="189" t="s">
        <v>1427</v>
      </c>
      <c r="AI344" s="189" t="s">
        <v>1427</v>
      </c>
      <c r="AJ344" s="189" t="s">
        <v>1427</v>
      </c>
      <c r="AK344" s="189" t="s">
        <v>1427</v>
      </c>
      <c r="AL344" s="189" t="s">
        <v>1427</v>
      </c>
      <c r="AM344" s="189" t="s">
        <v>1427</v>
      </c>
      <c r="AN344" s="189" t="s">
        <v>1427</v>
      </c>
      <c r="AO344" s="189" t="s">
        <v>1427</v>
      </c>
      <c r="AP344" s="189" t="s">
        <v>1427</v>
      </c>
      <c r="AQ344" s="189" t="s">
        <v>1427</v>
      </c>
      <c r="AR344" s="189" t="s">
        <v>1427</v>
      </c>
      <c r="AS344" s="189" t="s">
        <v>1427</v>
      </c>
      <c r="AT344" s="189" t="s">
        <v>1427</v>
      </c>
      <c r="AU344" s="189" t="s">
        <v>1427</v>
      </c>
      <c r="AV344" s="189" t="s">
        <v>1427</v>
      </c>
      <c r="AW344" s="189" t="s">
        <v>1427</v>
      </c>
      <c r="AX344" s="189" t="s">
        <v>1427</v>
      </c>
      <c r="AY344" s="189" t="s">
        <v>1427</v>
      </c>
      <c r="AZ344" s="189" t="s">
        <v>1427</v>
      </c>
      <c r="BA344" s="192">
        <v>0</v>
      </c>
      <c r="BB344" s="192">
        <v>0</v>
      </c>
      <c r="BC344" s="192">
        <v>0</v>
      </c>
      <c r="BD344" s="192">
        <v>0</v>
      </c>
      <c r="BE344" s="192">
        <v>0</v>
      </c>
      <c r="BF344" s="192">
        <v>0</v>
      </c>
      <c r="BG344" s="189" t="s">
        <v>1427</v>
      </c>
      <c r="BH344" s="189" t="s">
        <v>1427</v>
      </c>
      <c r="BI344" s="189" t="s">
        <v>1427</v>
      </c>
      <c r="BJ344" s="189" t="s">
        <v>1435</v>
      </c>
      <c r="BK344" s="189" t="s">
        <v>2241</v>
      </c>
    </row>
    <row r="345" s="185" customFormat="1" ht="15" spans="1:63">
      <c r="A345" s="189">
        <v>341</v>
      </c>
      <c r="B345" s="189" t="s">
        <v>1425</v>
      </c>
      <c r="C345" s="189" t="s">
        <v>1426</v>
      </c>
      <c r="D345" s="189" t="s">
        <v>80</v>
      </c>
      <c r="E345" s="189" t="s">
        <v>435</v>
      </c>
      <c r="F345" s="189" t="s">
        <v>135</v>
      </c>
      <c r="G345" s="189" t="s">
        <v>2080</v>
      </c>
      <c r="H345" s="189" t="s">
        <v>2081</v>
      </c>
      <c r="I345" s="189" t="s">
        <v>2242</v>
      </c>
      <c r="J345" s="189" t="s">
        <v>484</v>
      </c>
      <c r="K345" s="189"/>
      <c r="L345" s="189"/>
      <c r="M345" s="189"/>
      <c r="N345" s="189"/>
      <c r="O345" s="189" t="s">
        <v>483</v>
      </c>
      <c r="P345" s="192">
        <v>20</v>
      </c>
      <c r="Q345" s="192">
        <v>12</v>
      </c>
      <c r="R345" s="192">
        <v>12</v>
      </c>
      <c r="S345" s="192">
        <v>0</v>
      </c>
      <c r="T345" s="192">
        <v>12</v>
      </c>
      <c r="U345" s="192">
        <v>0</v>
      </c>
      <c r="V345" s="192">
        <v>12</v>
      </c>
      <c r="W345" s="192">
        <v>0</v>
      </c>
      <c r="X345" s="192">
        <v>0</v>
      </c>
      <c r="Y345" s="192">
        <v>0</v>
      </c>
      <c r="Z345" s="189" t="s">
        <v>1471</v>
      </c>
      <c r="AA345" s="192">
        <v>2025</v>
      </c>
      <c r="AB345" s="189" t="s">
        <v>1432</v>
      </c>
      <c r="AC345" s="189" t="s">
        <v>1433</v>
      </c>
      <c r="AD345" s="189" t="s">
        <v>1433</v>
      </c>
      <c r="AE345" s="189" t="s">
        <v>1434</v>
      </c>
      <c r="AF345" s="189" t="s">
        <v>1427</v>
      </c>
      <c r="AG345" s="189" t="s">
        <v>437</v>
      </c>
      <c r="AH345" s="189" t="s">
        <v>437</v>
      </c>
      <c r="AI345" s="189" t="s">
        <v>1427</v>
      </c>
      <c r="AJ345" s="192">
        <v>20250228</v>
      </c>
      <c r="AK345" s="192">
        <v>20250415</v>
      </c>
      <c r="AL345" s="192">
        <v>20251231</v>
      </c>
      <c r="AM345" s="189" t="s">
        <v>1427</v>
      </c>
      <c r="AN345" s="189" t="s">
        <v>1427</v>
      </c>
      <c r="AO345" s="189" t="s">
        <v>1427</v>
      </c>
      <c r="AP345" s="189" t="s">
        <v>1427</v>
      </c>
      <c r="AQ345" s="189" t="s">
        <v>1427</v>
      </c>
      <c r="AR345" s="189" t="s">
        <v>1427</v>
      </c>
      <c r="AS345" s="189" t="s">
        <v>1427</v>
      </c>
      <c r="AT345" s="189" t="s">
        <v>1427</v>
      </c>
      <c r="AU345" s="189" t="s">
        <v>1427</v>
      </c>
      <c r="AV345" s="189" t="s">
        <v>1427</v>
      </c>
      <c r="AW345" s="189" t="s">
        <v>1427</v>
      </c>
      <c r="AX345" s="189" t="s">
        <v>1427</v>
      </c>
      <c r="AY345" s="189" t="s">
        <v>1427</v>
      </c>
      <c r="AZ345" s="189" t="s">
        <v>1427</v>
      </c>
      <c r="BA345" s="192">
        <v>0</v>
      </c>
      <c r="BB345" s="192">
        <v>0</v>
      </c>
      <c r="BC345" s="192">
        <v>0</v>
      </c>
      <c r="BD345" s="192">
        <v>0</v>
      </c>
      <c r="BE345" s="192">
        <v>0</v>
      </c>
      <c r="BF345" s="192">
        <v>12</v>
      </c>
      <c r="BG345" s="189" t="s">
        <v>1427</v>
      </c>
      <c r="BH345" s="189" t="s">
        <v>1427</v>
      </c>
      <c r="BI345" s="192">
        <v>126</v>
      </c>
      <c r="BJ345" s="189" t="s">
        <v>1490</v>
      </c>
      <c r="BK345" s="189" t="s">
        <v>2243</v>
      </c>
    </row>
  </sheetData>
  <autoFilter xmlns:etc="http://www.wps.cn/officeDocument/2017/etCustomData" ref="A3:BK345" etc:filterBottomFollowUsedRange="0">
    <extLst/>
  </autoFilter>
  <mergeCells count="1">
    <mergeCell ref="A1:BK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8"/>
  <sheetViews>
    <sheetView zoomScale="85" zoomScaleNormal="85" topLeftCell="L246" workbookViewId="0">
      <selection activeCell="Q5" sqref="Q5:Q267"/>
    </sheetView>
  </sheetViews>
  <sheetFormatPr defaultColWidth="9" defaultRowHeight="13.5"/>
  <cols>
    <col min="1" max="1" width="4.625" style="1" customWidth="1"/>
    <col min="2" max="2" width="21.25" style="44" customWidth="1"/>
    <col min="3" max="3" width="70.875" style="1" customWidth="1"/>
    <col min="4" max="4" width="18.75" style="126" customWidth="1"/>
    <col min="5" max="6" width="17.875" style="127" hidden="1" customWidth="1"/>
    <col min="7" max="7" width="16.625" style="127" hidden="1" customWidth="1"/>
    <col min="8" max="8" width="18.1166666666667" style="127" hidden="1" customWidth="1"/>
    <col min="9" max="9" width="19.125" style="127" customWidth="1"/>
    <col min="10" max="10" width="24.0583333333333" style="44" hidden="1" customWidth="1"/>
    <col min="11" max="11" width="9.25" style="1" customWidth="1"/>
    <col min="12" max="13" width="16.625" style="39" customWidth="1"/>
    <col min="14" max="20" width="14.5" style="44" customWidth="1"/>
    <col min="21" max="21" width="9" style="1"/>
    <col min="22" max="23" width="17.875" style="127" customWidth="1"/>
    <col min="24" max="25" width="17.875" style="127" hidden="1" customWidth="1"/>
    <col min="26" max="16384" width="9" style="49"/>
  </cols>
  <sheetData>
    <row r="1" s="1" customFormat="1" ht="10" customHeight="1" spans="2:25">
      <c r="B1" s="44"/>
      <c r="D1" s="126"/>
      <c r="E1" s="127"/>
      <c r="F1" s="127"/>
      <c r="G1" s="127"/>
      <c r="H1" s="127"/>
      <c r="I1" s="127"/>
      <c r="J1" s="44"/>
      <c r="L1" s="39"/>
      <c r="M1" s="39"/>
      <c r="N1" s="44"/>
      <c r="O1" s="44"/>
      <c r="P1" s="44"/>
      <c r="Q1" s="44"/>
      <c r="R1" s="44"/>
      <c r="S1" s="44"/>
      <c r="T1" s="44"/>
      <c r="V1" s="127"/>
      <c r="W1" s="127"/>
      <c r="X1" s="127"/>
      <c r="Y1" s="127"/>
    </row>
    <row r="2" s="1" customFormat="1" ht="41" customHeight="1" spans="2:25">
      <c r="B2" s="128" t="s">
        <v>2244</v>
      </c>
      <c r="C2" s="128"/>
      <c r="D2" s="129"/>
      <c r="E2" s="130"/>
      <c r="F2" s="130"/>
      <c r="G2" s="130"/>
      <c r="H2" s="130"/>
      <c r="I2" s="130"/>
      <c r="J2" s="128"/>
      <c r="K2" s="128"/>
      <c r="L2" s="39"/>
      <c r="M2" s="39"/>
      <c r="N2" s="44"/>
      <c r="O2" s="44"/>
      <c r="P2" s="44"/>
      <c r="Q2" s="44"/>
      <c r="R2" s="44"/>
      <c r="S2" s="44"/>
      <c r="T2" s="44"/>
      <c r="V2" s="130"/>
      <c r="W2" s="130"/>
      <c r="X2" s="130"/>
      <c r="Y2" s="130"/>
    </row>
    <row r="3" s="1" customFormat="1" ht="24" customHeight="1" spans="1:25">
      <c r="A3" s="9" t="s">
        <v>2245</v>
      </c>
      <c r="B3" s="9"/>
      <c r="C3" s="9" t="s">
        <v>2246</v>
      </c>
      <c r="D3" s="9"/>
      <c r="E3" s="9"/>
      <c r="F3" s="9"/>
      <c r="G3" s="9"/>
      <c r="H3" s="9"/>
      <c r="I3" s="9"/>
      <c r="J3" s="9"/>
      <c r="K3" s="9"/>
      <c r="L3" s="74"/>
      <c r="M3" s="74"/>
      <c r="N3" s="44"/>
      <c r="O3" s="44"/>
      <c r="P3" s="44"/>
      <c r="Q3" s="44"/>
      <c r="R3" s="44"/>
      <c r="S3" s="44"/>
      <c r="T3" s="44"/>
      <c r="V3" s="9"/>
      <c r="W3" s="9"/>
      <c r="X3" s="9"/>
      <c r="Y3" s="9"/>
    </row>
    <row r="4" s="1" customFormat="1" ht="29" customHeight="1" spans="1:25">
      <c r="A4" s="55" t="s">
        <v>3</v>
      </c>
      <c r="B4" s="55" t="s">
        <v>2247</v>
      </c>
      <c r="C4" s="55" t="s">
        <v>2248</v>
      </c>
      <c r="D4" s="131" t="s">
        <v>2249</v>
      </c>
      <c r="E4" s="132" t="s">
        <v>61</v>
      </c>
      <c r="F4" s="132" t="s">
        <v>62</v>
      </c>
      <c r="G4" s="132" t="s">
        <v>63</v>
      </c>
      <c r="H4" s="132" t="s">
        <v>64</v>
      </c>
      <c r="I4" s="132" t="s">
        <v>2250</v>
      </c>
      <c r="J4" s="55" t="s">
        <v>2251</v>
      </c>
      <c r="K4" s="75" t="s">
        <v>2252</v>
      </c>
      <c r="L4" s="76"/>
      <c r="M4" s="140" t="s">
        <v>2253</v>
      </c>
      <c r="N4" s="141" t="s">
        <v>2254</v>
      </c>
      <c r="O4" s="141" t="s">
        <v>2255</v>
      </c>
      <c r="P4" s="141" t="s">
        <v>2256</v>
      </c>
      <c r="Q4" s="141" t="s">
        <v>2257</v>
      </c>
      <c r="R4" s="141" t="s">
        <v>2258</v>
      </c>
      <c r="S4" s="141" t="s">
        <v>2259</v>
      </c>
      <c r="T4" s="151" t="s">
        <v>2260</v>
      </c>
      <c r="V4" s="132" t="s">
        <v>61</v>
      </c>
      <c r="W4" s="132" t="s">
        <v>62</v>
      </c>
      <c r="X4" s="132" t="s">
        <v>63</v>
      </c>
      <c r="Y4" s="132" t="s">
        <v>64</v>
      </c>
    </row>
    <row r="5" s="1" customFormat="1" ht="32" customHeight="1" spans="1:25">
      <c r="A5" s="133" t="s">
        <v>2261</v>
      </c>
      <c r="B5" s="133"/>
      <c r="C5" s="133"/>
      <c r="D5" s="134">
        <f t="shared" ref="D5:J5" si="0">D6+D54+D66+D78+D88+D143+D159+D186+D204+D212+D227+D237+D257+D266+D139</f>
        <v>152170000</v>
      </c>
      <c r="E5" s="134">
        <f t="shared" si="0"/>
        <v>78320000</v>
      </c>
      <c r="F5" s="134">
        <f t="shared" si="0"/>
        <v>56470000</v>
      </c>
      <c r="G5" s="134">
        <f t="shared" si="0"/>
        <v>0</v>
      </c>
      <c r="H5" s="134">
        <f t="shared" si="0"/>
        <v>17380000</v>
      </c>
      <c r="I5" s="134">
        <f t="shared" si="0"/>
        <v>9617963.8</v>
      </c>
      <c r="J5" s="142">
        <f t="shared" si="0"/>
        <v>142552036.2</v>
      </c>
      <c r="K5" s="143">
        <f t="shared" ref="K5:K68" si="1">I5/D5</f>
        <v>0.0632053873956759</v>
      </c>
      <c r="L5" s="142">
        <f>L6+L54+L66+L78+L88+L143+L159+L186+L204+L212+L227+L237+L257+L266+L139</f>
        <v>479515.48</v>
      </c>
      <c r="M5" s="144"/>
      <c r="N5" s="44">
        <f t="shared" ref="N5:N68" si="2">D5/10000</f>
        <v>15217</v>
      </c>
      <c r="O5" s="44">
        <f t="shared" ref="O5:O68" si="3">I5/10000</f>
        <v>961.79638</v>
      </c>
      <c r="P5" s="44">
        <f t="shared" ref="P5:P68" si="4">L5/10000</f>
        <v>47.951548</v>
      </c>
      <c r="Q5" s="44">
        <f t="shared" ref="Q5:Q68" si="5">O5-P5</f>
        <v>913.844832</v>
      </c>
      <c r="R5" s="44">
        <v>831.144432</v>
      </c>
      <c r="S5" s="44">
        <f t="shared" ref="S5:S68" si="6">Q5-R5</f>
        <v>82.7003999999998</v>
      </c>
      <c r="T5" s="44">
        <v>1</v>
      </c>
      <c r="V5" s="152">
        <f>V6+V54+V66+V78+V88+V143+V159+V186+V204+V212+V227+V237+V257+V266+V139</f>
        <v>631.119656</v>
      </c>
      <c r="W5" s="152">
        <f t="shared" ref="V5:Y5" si="7">W6+W54+W66+W78+W88+W143+W159+W186+W204+W212+W227+W237+W257+W266+W139</f>
        <v>282.725176</v>
      </c>
      <c r="X5" s="152">
        <f t="shared" si="7"/>
        <v>0</v>
      </c>
      <c r="Y5" s="152">
        <f t="shared" si="7"/>
        <v>0</v>
      </c>
    </row>
    <row r="6" s="1" customFormat="1" ht="32" customHeight="1" spans="1:25">
      <c r="A6" s="135" t="s">
        <v>2262</v>
      </c>
      <c r="B6" s="135"/>
      <c r="C6" s="135"/>
      <c r="D6" s="136">
        <f t="shared" ref="D6:J6" si="8">SUM(D7:D53)</f>
        <v>46611782.21</v>
      </c>
      <c r="E6" s="136">
        <f t="shared" si="8"/>
        <v>25076781.99</v>
      </c>
      <c r="F6" s="136">
        <f t="shared" si="8"/>
        <v>21535000.22</v>
      </c>
      <c r="G6" s="136">
        <f t="shared" si="8"/>
        <v>0</v>
      </c>
      <c r="H6" s="136">
        <f t="shared" si="8"/>
        <v>0</v>
      </c>
      <c r="I6" s="136">
        <f t="shared" si="8"/>
        <v>3255003.93</v>
      </c>
      <c r="J6" s="136">
        <f t="shared" si="8"/>
        <v>43356778.28</v>
      </c>
      <c r="K6" s="145">
        <f t="shared" si="1"/>
        <v>0.0698322135664162</v>
      </c>
      <c r="L6" s="136">
        <f>SUM(L7:L53)</f>
        <v>0</v>
      </c>
      <c r="M6" s="146"/>
      <c r="N6" s="44">
        <f t="shared" si="2"/>
        <v>4661.178221</v>
      </c>
      <c r="O6" s="44">
        <f t="shared" si="3"/>
        <v>325.500393</v>
      </c>
      <c r="P6" s="44">
        <f t="shared" si="4"/>
        <v>0</v>
      </c>
      <c r="Q6" s="44">
        <f t="shared" si="5"/>
        <v>325.500393</v>
      </c>
      <c r="R6" s="44">
        <v>325.500393</v>
      </c>
      <c r="S6" s="44">
        <f t="shared" si="6"/>
        <v>0</v>
      </c>
      <c r="T6" s="44"/>
      <c r="V6" s="153">
        <f t="shared" ref="V6:Y6" si="9">SUM(V7:V53)</f>
        <v>270.481078</v>
      </c>
      <c r="W6" s="153">
        <f t="shared" si="9"/>
        <v>55.019315</v>
      </c>
      <c r="X6" s="153">
        <f t="shared" si="9"/>
        <v>0</v>
      </c>
      <c r="Y6" s="153">
        <f t="shared" si="9"/>
        <v>0</v>
      </c>
    </row>
    <row r="7" s="39" customFormat="1" ht="32" customHeight="1" spans="1:25">
      <c r="A7" s="62">
        <v>1</v>
      </c>
      <c r="B7" s="63" t="s">
        <v>782</v>
      </c>
      <c r="C7" s="183" t="s">
        <v>2263</v>
      </c>
      <c r="D7" s="82">
        <v>58000</v>
      </c>
      <c r="E7" s="82"/>
      <c r="F7" s="82">
        <v>58000</v>
      </c>
      <c r="G7" s="82"/>
      <c r="H7" s="82"/>
      <c r="I7" s="82"/>
      <c r="J7" s="82">
        <f t="shared" ref="J7:J53" si="10">D7-I7</f>
        <v>58000</v>
      </c>
      <c r="K7" s="147">
        <f t="shared" si="1"/>
        <v>0</v>
      </c>
      <c r="L7" s="148"/>
      <c r="M7" s="149" t="s">
        <v>787</v>
      </c>
      <c r="N7" s="44">
        <f t="shared" si="2"/>
        <v>5.8</v>
      </c>
      <c r="O7" s="44">
        <f t="shared" si="3"/>
        <v>0</v>
      </c>
      <c r="P7" s="44">
        <f t="shared" si="4"/>
        <v>0</v>
      </c>
      <c r="Q7" s="44">
        <f t="shared" si="5"/>
        <v>0</v>
      </c>
      <c r="R7" s="44">
        <v>0</v>
      </c>
      <c r="S7" s="44">
        <f t="shared" si="6"/>
        <v>0</v>
      </c>
      <c r="T7" s="154"/>
      <c r="V7" s="155"/>
      <c r="W7" s="155">
        <f t="shared" ref="W7:W13" si="11">Q7</f>
        <v>0</v>
      </c>
      <c r="X7" s="155"/>
      <c r="Y7" s="155"/>
    </row>
    <row r="8" s="39" customFormat="1" ht="32" customHeight="1" spans="1:25">
      <c r="A8" s="62">
        <v>2</v>
      </c>
      <c r="B8" s="63" t="s">
        <v>782</v>
      </c>
      <c r="C8" s="183" t="s">
        <v>2264</v>
      </c>
      <c r="D8" s="82">
        <v>4200000</v>
      </c>
      <c r="E8" s="82">
        <v>4200000</v>
      </c>
      <c r="F8" s="82"/>
      <c r="G8" s="82"/>
      <c r="H8" s="82"/>
      <c r="I8" s="82"/>
      <c r="J8" s="82">
        <f t="shared" si="10"/>
        <v>4200000</v>
      </c>
      <c r="K8" s="147">
        <f t="shared" si="1"/>
        <v>0</v>
      </c>
      <c r="L8" s="148"/>
      <c r="M8" s="149" t="s">
        <v>860</v>
      </c>
      <c r="N8" s="44">
        <f t="shared" si="2"/>
        <v>420</v>
      </c>
      <c r="O8" s="44">
        <f t="shared" si="3"/>
        <v>0</v>
      </c>
      <c r="P8" s="44">
        <f t="shared" si="4"/>
        <v>0</v>
      </c>
      <c r="Q8" s="44">
        <f t="shared" si="5"/>
        <v>0</v>
      </c>
      <c r="R8" s="44">
        <v>0</v>
      </c>
      <c r="S8" s="44">
        <f t="shared" si="6"/>
        <v>0</v>
      </c>
      <c r="T8" s="154"/>
      <c r="V8" s="155">
        <f>Q8</f>
        <v>0</v>
      </c>
      <c r="W8" s="155"/>
      <c r="X8" s="155"/>
      <c r="Y8" s="155"/>
    </row>
    <row r="9" s="39" customFormat="1" ht="32" customHeight="1" spans="1:25">
      <c r="A9" s="62">
        <v>3</v>
      </c>
      <c r="B9" s="63" t="s">
        <v>782</v>
      </c>
      <c r="C9" s="183" t="s">
        <v>2265</v>
      </c>
      <c r="D9" s="82">
        <v>661000</v>
      </c>
      <c r="E9" s="82"/>
      <c r="F9" s="82">
        <v>661000</v>
      </c>
      <c r="G9" s="82"/>
      <c r="H9" s="82"/>
      <c r="I9" s="82"/>
      <c r="J9" s="82">
        <f t="shared" si="10"/>
        <v>661000</v>
      </c>
      <c r="K9" s="147">
        <f t="shared" si="1"/>
        <v>0</v>
      </c>
      <c r="L9" s="148"/>
      <c r="M9" s="149" t="s">
        <v>889</v>
      </c>
      <c r="N9" s="44">
        <f t="shared" si="2"/>
        <v>66.1</v>
      </c>
      <c r="O9" s="44">
        <f t="shared" si="3"/>
        <v>0</v>
      </c>
      <c r="P9" s="44">
        <f t="shared" si="4"/>
        <v>0</v>
      </c>
      <c r="Q9" s="44">
        <f t="shared" si="5"/>
        <v>0</v>
      </c>
      <c r="R9" s="44">
        <v>0</v>
      </c>
      <c r="S9" s="44">
        <f t="shared" si="6"/>
        <v>0</v>
      </c>
      <c r="T9" s="154"/>
      <c r="V9" s="155"/>
      <c r="W9" s="155">
        <f t="shared" si="11"/>
        <v>0</v>
      </c>
      <c r="X9" s="155"/>
      <c r="Y9" s="155"/>
    </row>
    <row r="10" s="39" customFormat="1" ht="32" customHeight="1" spans="1:25">
      <c r="A10" s="62">
        <v>4</v>
      </c>
      <c r="B10" s="63" t="s">
        <v>782</v>
      </c>
      <c r="C10" s="183" t="s">
        <v>2266</v>
      </c>
      <c r="D10" s="82">
        <v>839000</v>
      </c>
      <c r="E10" s="82">
        <v>839000</v>
      </c>
      <c r="F10" s="82"/>
      <c r="G10" s="82"/>
      <c r="H10" s="82"/>
      <c r="I10" s="82"/>
      <c r="J10" s="82">
        <f t="shared" si="10"/>
        <v>839000</v>
      </c>
      <c r="K10" s="147">
        <f t="shared" si="1"/>
        <v>0</v>
      </c>
      <c r="L10" s="148"/>
      <c r="M10" s="149" t="s">
        <v>889</v>
      </c>
      <c r="N10" s="44">
        <f t="shared" si="2"/>
        <v>83.9</v>
      </c>
      <c r="O10" s="44">
        <f t="shared" si="3"/>
        <v>0</v>
      </c>
      <c r="P10" s="44">
        <f t="shared" si="4"/>
        <v>0</v>
      </c>
      <c r="Q10" s="44">
        <f t="shared" si="5"/>
        <v>0</v>
      </c>
      <c r="R10" s="44">
        <v>0</v>
      </c>
      <c r="S10" s="44">
        <f t="shared" si="6"/>
        <v>0</v>
      </c>
      <c r="T10" s="154"/>
      <c r="V10" s="155">
        <f>Q10</f>
        <v>0</v>
      </c>
      <c r="W10" s="155"/>
      <c r="X10" s="155"/>
      <c r="Y10" s="155"/>
    </row>
    <row r="11" s="39" customFormat="1" ht="32" customHeight="1" spans="1:25">
      <c r="A11" s="62">
        <v>5</v>
      </c>
      <c r="B11" s="63" t="s">
        <v>782</v>
      </c>
      <c r="C11" s="183" t="s">
        <v>2267</v>
      </c>
      <c r="D11" s="82">
        <v>11000</v>
      </c>
      <c r="E11" s="82"/>
      <c r="F11" s="82">
        <v>11000</v>
      </c>
      <c r="G11" s="82"/>
      <c r="H11" s="82"/>
      <c r="I11" s="82">
        <v>11000</v>
      </c>
      <c r="J11" s="82">
        <f t="shared" si="10"/>
        <v>0</v>
      </c>
      <c r="K11" s="147">
        <f t="shared" si="1"/>
        <v>1</v>
      </c>
      <c r="L11" s="148"/>
      <c r="M11" s="149" t="s">
        <v>1024</v>
      </c>
      <c r="N11" s="44">
        <f t="shared" si="2"/>
        <v>1.1</v>
      </c>
      <c r="O11" s="44">
        <f t="shared" si="3"/>
        <v>1.1</v>
      </c>
      <c r="P11" s="44">
        <f t="shared" si="4"/>
        <v>0</v>
      </c>
      <c r="Q11" s="44">
        <f t="shared" si="5"/>
        <v>1.1</v>
      </c>
      <c r="R11" s="44">
        <v>1.1</v>
      </c>
      <c r="S11" s="44">
        <f t="shared" si="6"/>
        <v>0</v>
      </c>
      <c r="T11" s="154"/>
      <c r="V11" s="155"/>
      <c r="W11" s="155">
        <f t="shared" si="11"/>
        <v>1.1</v>
      </c>
      <c r="X11" s="155"/>
      <c r="Y11" s="155"/>
    </row>
    <row r="12" s="39" customFormat="1" ht="32" customHeight="1" spans="1:25">
      <c r="A12" s="62">
        <v>6</v>
      </c>
      <c r="B12" s="63" t="s">
        <v>782</v>
      </c>
      <c r="C12" s="183" t="s">
        <v>2268</v>
      </c>
      <c r="D12" s="82">
        <v>900000</v>
      </c>
      <c r="E12" s="82"/>
      <c r="F12" s="82">
        <v>900000</v>
      </c>
      <c r="G12" s="82"/>
      <c r="H12" s="82"/>
      <c r="I12" s="82"/>
      <c r="J12" s="82">
        <f t="shared" si="10"/>
        <v>900000</v>
      </c>
      <c r="K12" s="147">
        <f t="shared" si="1"/>
        <v>0</v>
      </c>
      <c r="L12" s="148"/>
      <c r="M12" s="149" t="s">
        <v>806</v>
      </c>
      <c r="N12" s="44">
        <f t="shared" si="2"/>
        <v>90</v>
      </c>
      <c r="O12" s="44">
        <f t="shared" si="3"/>
        <v>0</v>
      </c>
      <c r="P12" s="44">
        <f t="shared" si="4"/>
        <v>0</v>
      </c>
      <c r="Q12" s="44">
        <f t="shared" si="5"/>
        <v>0</v>
      </c>
      <c r="R12" s="44">
        <v>0</v>
      </c>
      <c r="S12" s="44">
        <f t="shared" si="6"/>
        <v>0</v>
      </c>
      <c r="T12" s="154"/>
      <c r="V12" s="155"/>
      <c r="W12" s="155">
        <f t="shared" si="11"/>
        <v>0</v>
      </c>
      <c r="X12" s="155"/>
      <c r="Y12" s="155"/>
    </row>
    <row r="13" s="39" customFormat="1" ht="32" customHeight="1" spans="1:25">
      <c r="A13" s="62">
        <v>7</v>
      </c>
      <c r="B13" s="63" t="s">
        <v>782</v>
      </c>
      <c r="C13" s="183" t="s">
        <v>2269</v>
      </c>
      <c r="D13" s="82">
        <v>560990.07</v>
      </c>
      <c r="E13" s="82"/>
      <c r="F13" s="82">
        <v>560990.07</v>
      </c>
      <c r="G13" s="82"/>
      <c r="H13" s="82"/>
      <c r="I13" s="82"/>
      <c r="J13" s="82">
        <f t="shared" si="10"/>
        <v>560990.07</v>
      </c>
      <c r="K13" s="147">
        <f t="shared" si="1"/>
        <v>0</v>
      </c>
      <c r="L13" s="148"/>
      <c r="M13" s="149" t="s">
        <v>1035</v>
      </c>
      <c r="N13" s="44">
        <f t="shared" si="2"/>
        <v>56.099007</v>
      </c>
      <c r="O13" s="44">
        <f t="shared" si="3"/>
        <v>0</v>
      </c>
      <c r="P13" s="44">
        <f t="shared" si="4"/>
        <v>0</v>
      </c>
      <c r="Q13" s="44">
        <f t="shared" si="5"/>
        <v>0</v>
      </c>
      <c r="R13" s="44">
        <v>0</v>
      </c>
      <c r="S13" s="44">
        <f t="shared" si="6"/>
        <v>0</v>
      </c>
      <c r="T13" s="154"/>
      <c r="V13" s="155"/>
      <c r="W13" s="155">
        <f t="shared" si="11"/>
        <v>0</v>
      </c>
      <c r="X13" s="155"/>
      <c r="Y13" s="155"/>
    </row>
    <row r="14" s="39" customFormat="1" ht="32" customHeight="1" spans="1:25">
      <c r="A14" s="62">
        <v>8</v>
      </c>
      <c r="B14" s="63" t="s">
        <v>782</v>
      </c>
      <c r="C14" s="183" t="s">
        <v>2270</v>
      </c>
      <c r="D14" s="82">
        <v>607781.99</v>
      </c>
      <c r="E14" s="82">
        <v>607781.99</v>
      </c>
      <c r="F14" s="82"/>
      <c r="G14" s="82"/>
      <c r="H14" s="82"/>
      <c r="I14" s="82">
        <v>63920.96</v>
      </c>
      <c r="J14" s="82">
        <f t="shared" si="10"/>
        <v>543861.03</v>
      </c>
      <c r="K14" s="147">
        <f t="shared" si="1"/>
        <v>0.105170868916336</v>
      </c>
      <c r="L14" s="148"/>
      <c r="M14" s="149" t="s">
        <v>1035</v>
      </c>
      <c r="N14" s="44">
        <f t="shared" si="2"/>
        <v>60.778199</v>
      </c>
      <c r="O14" s="44">
        <f t="shared" si="3"/>
        <v>6.392096</v>
      </c>
      <c r="P14" s="44">
        <f t="shared" si="4"/>
        <v>0</v>
      </c>
      <c r="Q14" s="44">
        <f t="shared" si="5"/>
        <v>6.392096</v>
      </c>
      <c r="R14" s="44">
        <v>6.392096</v>
      </c>
      <c r="S14" s="44">
        <f t="shared" si="6"/>
        <v>0</v>
      </c>
      <c r="T14" s="154"/>
      <c r="V14" s="155">
        <f t="shared" ref="V14:V17" si="12">Q14</f>
        <v>6.392096</v>
      </c>
      <c r="W14" s="155"/>
      <c r="X14" s="155"/>
      <c r="Y14" s="155"/>
    </row>
    <row r="15" s="39" customFormat="1" ht="32" customHeight="1" spans="1:25">
      <c r="A15" s="62">
        <v>9</v>
      </c>
      <c r="B15" s="63" t="s">
        <v>782</v>
      </c>
      <c r="C15" s="183" t="s">
        <v>2271</v>
      </c>
      <c r="D15" s="82">
        <v>112390.7</v>
      </c>
      <c r="E15" s="82"/>
      <c r="F15" s="82">
        <v>112390.7</v>
      </c>
      <c r="G15" s="82"/>
      <c r="H15" s="82"/>
      <c r="I15" s="82">
        <v>112390.7</v>
      </c>
      <c r="J15" s="82">
        <f t="shared" si="10"/>
        <v>0</v>
      </c>
      <c r="K15" s="147">
        <f t="shared" si="1"/>
        <v>1</v>
      </c>
      <c r="L15" s="148"/>
      <c r="M15" s="149" t="s">
        <v>1019</v>
      </c>
      <c r="N15" s="44">
        <f t="shared" si="2"/>
        <v>11.23907</v>
      </c>
      <c r="O15" s="44">
        <f t="shared" si="3"/>
        <v>11.23907</v>
      </c>
      <c r="P15" s="44">
        <f t="shared" si="4"/>
        <v>0</v>
      </c>
      <c r="Q15" s="44">
        <f t="shared" si="5"/>
        <v>11.23907</v>
      </c>
      <c r="R15" s="44">
        <v>11.23907</v>
      </c>
      <c r="S15" s="44">
        <f t="shared" si="6"/>
        <v>0</v>
      </c>
      <c r="T15" s="154"/>
      <c r="V15" s="155"/>
      <c r="W15" s="155">
        <f t="shared" ref="W15:W27" si="13">Q15</f>
        <v>11.23907</v>
      </c>
      <c r="X15" s="155"/>
      <c r="Y15" s="155"/>
    </row>
    <row r="16" s="39" customFormat="1" ht="32" customHeight="1" spans="1:25">
      <c r="A16" s="62">
        <v>10</v>
      </c>
      <c r="B16" s="63" t="s">
        <v>782</v>
      </c>
      <c r="C16" s="183" t="s">
        <v>2272</v>
      </c>
      <c r="D16" s="82">
        <v>700000</v>
      </c>
      <c r="E16" s="82">
        <v>700000</v>
      </c>
      <c r="F16" s="82"/>
      <c r="G16" s="82"/>
      <c r="H16" s="82"/>
      <c r="I16" s="82"/>
      <c r="J16" s="82">
        <f t="shared" si="10"/>
        <v>700000</v>
      </c>
      <c r="K16" s="147">
        <f t="shared" si="1"/>
        <v>0</v>
      </c>
      <c r="L16" s="148"/>
      <c r="M16" s="149" t="s">
        <v>958</v>
      </c>
      <c r="N16" s="44">
        <f t="shared" si="2"/>
        <v>70</v>
      </c>
      <c r="O16" s="44">
        <f t="shared" si="3"/>
        <v>0</v>
      </c>
      <c r="P16" s="44">
        <f t="shared" si="4"/>
        <v>0</v>
      </c>
      <c r="Q16" s="44">
        <f t="shared" si="5"/>
        <v>0</v>
      </c>
      <c r="R16" s="44">
        <v>0</v>
      </c>
      <c r="S16" s="44">
        <f t="shared" si="6"/>
        <v>0</v>
      </c>
      <c r="T16" s="154"/>
      <c r="V16" s="155">
        <f t="shared" si="12"/>
        <v>0</v>
      </c>
      <c r="W16" s="155"/>
      <c r="X16" s="155"/>
      <c r="Y16" s="155"/>
    </row>
    <row r="17" s="39" customFormat="1" ht="32" customHeight="1" spans="1:25">
      <c r="A17" s="62">
        <v>11</v>
      </c>
      <c r="B17" s="63" t="s">
        <v>782</v>
      </c>
      <c r="C17" s="183" t="s">
        <v>2273</v>
      </c>
      <c r="D17" s="82">
        <v>650000</v>
      </c>
      <c r="E17" s="82">
        <v>650000</v>
      </c>
      <c r="F17" s="82"/>
      <c r="G17" s="82"/>
      <c r="H17" s="82"/>
      <c r="I17" s="82"/>
      <c r="J17" s="82">
        <f t="shared" si="10"/>
        <v>650000</v>
      </c>
      <c r="K17" s="147">
        <f t="shared" si="1"/>
        <v>0</v>
      </c>
      <c r="L17" s="148"/>
      <c r="M17" s="149" t="s">
        <v>988</v>
      </c>
      <c r="N17" s="44">
        <f t="shared" si="2"/>
        <v>65</v>
      </c>
      <c r="O17" s="44">
        <f t="shared" si="3"/>
        <v>0</v>
      </c>
      <c r="P17" s="44">
        <f t="shared" si="4"/>
        <v>0</v>
      </c>
      <c r="Q17" s="44">
        <f t="shared" si="5"/>
        <v>0</v>
      </c>
      <c r="R17" s="44">
        <v>0</v>
      </c>
      <c r="S17" s="44">
        <f t="shared" si="6"/>
        <v>0</v>
      </c>
      <c r="T17" s="154"/>
      <c r="V17" s="155">
        <f t="shared" si="12"/>
        <v>0</v>
      </c>
      <c r="W17" s="155"/>
      <c r="X17" s="155"/>
      <c r="Y17" s="155"/>
    </row>
    <row r="18" s="39" customFormat="1" ht="32" customHeight="1" spans="1:25">
      <c r="A18" s="62">
        <v>12</v>
      </c>
      <c r="B18" s="63" t="s">
        <v>782</v>
      </c>
      <c r="C18" s="183" t="s">
        <v>2274</v>
      </c>
      <c r="D18" s="82">
        <v>1100000</v>
      </c>
      <c r="E18" s="82"/>
      <c r="F18" s="82">
        <v>1100000</v>
      </c>
      <c r="G18" s="82"/>
      <c r="H18" s="82"/>
      <c r="I18" s="82"/>
      <c r="J18" s="82">
        <f t="shared" si="10"/>
        <v>1100000</v>
      </c>
      <c r="K18" s="147">
        <f t="shared" si="1"/>
        <v>0</v>
      </c>
      <c r="L18" s="148"/>
      <c r="M18" s="149" t="s">
        <v>993</v>
      </c>
      <c r="N18" s="44">
        <f t="shared" si="2"/>
        <v>110</v>
      </c>
      <c r="O18" s="44">
        <f t="shared" si="3"/>
        <v>0</v>
      </c>
      <c r="P18" s="44">
        <f t="shared" si="4"/>
        <v>0</v>
      </c>
      <c r="Q18" s="44">
        <f t="shared" si="5"/>
        <v>0</v>
      </c>
      <c r="R18" s="44">
        <v>0</v>
      </c>
      <c r="S18" s="44">
        <f t="shared" si="6"/>
        <v>0</v>
      </c>
      <c r="T18" s="154"/>
      <c r="V18" s="155"/>
      <c r="W18" s="155">
        <f t="shared" si="13"/>
        <v>0</v>
      </c>
      <c r="X18" s="155"/>
      <c r="Y18" s="155"/>
    </row>
    <row r="19" s="39" customFormat="1" ht="32" customHeight="1" spans="1:25">
      <c r="A19" s="62">
        <v>13</v>
      </c>
      <c r="B19" s="63" t="s">
        <v>782</v>
      </c>
      <c r="C19" s="183" t="s">
        <v>2275</v>
      </c>
      <c r="D19" s="82">
        <v>520000</v>
      </c>
      <c r="E19" s="82">
        <v>520000</v>
      </c>
      <c r="F19" s="82"/>
      <c r="G19" s="82"/>
      <c r="H19" s="82"/>
      <c r="I19" s="82"/>
      <c r="J19" s="82">
        <f t="shared" si="10"/>
        <v>520000</v>
      </c>
      <c r="K19" s="147">
        <f t="shared" si="1"/>
        <v>0</v>
      </c>
      <c r="L19" s="148"/>
      <c r="M19" s="149" t="s">
        <v>2276</v>
      </c>
      <c r="N19" s="44">
        <f t="shared" si="2"/>
        <v>52</v>
      </c>
      <c r="O19" s="44">
        <f t="shared" si="3"/>
        <v>0</v>
      </c>
      <c r="P19" s="44">
        <f t="shared" si="4"/>
        <v>0</v>
      </c>
      <c r="Q19" s="44">
        <f t="shared" si="5"/>
        <v>0</v>
      </c>
      <c r="R19" s="44">
        <v>0</v>
      </c>
      <c r="S19" s="44">
        <f t="shared" si="6"/>
        <v>0</v>
      </c>
      <c r="T19" s="154"/>
      <c r="V19" s="155">
        <f>Q19</f>
        <v>0</v>
      </c>
      <c r="W19" s="155"/>
      <c r="X19" s="155"/>
      <c r="Y19" s="155"/>
    </row>
    <row r="20" s="39" customFormat="1" ht="32" customHeight="1" spans="1:25">
      <c r="A20" s="62">
        <v>14</v>
      </c>
      <c r="B20" s="63" t="s">
        <v>782</v>
      </c>
      <c r="C20" s="183" t="s">
        <v>2277</v>
      </c>
      <c r="D20" s="82">
        <v>426802.45</v>
      </c>
      <c r="E20" s="82"/>
      <c r="F20" s="82">
        <v>426802.45</v>
      </c>
      <c r="G20" s="82"/>
      <c r="H20" s="82"/>
      <c r="I20" s="82">
        <v>426802.45</v>
      </c>
      <c r="J20" s="82">
        <f t="shared" si="10"/>
        <v>0</v>
      </c>
      <c r="K20" s="147">
        <f t="shared" si="1"/>
        <v>1</v>
      </c>
      <c r="L20" s="148"/>
      <c r="M20" s="149" t="s">
        <v>1003</v>
      </c>
      <c r="N20" s="44">
        <f t="shared" si="2"/>
        <v>42.680245</v>
      </c>
      <c r="O20" s="44">
        <f t="shared" si="3"/>
        <v>42.680245</v>
      </c>
      <c r="P20" s="44">
        <f t="shared" si="4"/>
        <v>0</v>
      </c>
      <c r="Q20" s="44">
        <f t="shared" si="5"/>
        <v>42.680245</v>
      </c>
      <c r="R20" s="44">
        <v>42.680245</v>
      </c>
      <c r="S20" s="44">
        <f t="shared" si="6"/>
        <v>0</v>
      </c>
      <c r="T20" s="154"/>
      <c r="V20" s="155"/>
      <c r="W20" s="155">
        <f t="shared" si="13"/>
        <v>42.680245</v>
      </c>
      <c r="X20" s="155"/>
      <c r="Y20" s="155"/>
    </row>
    <row r="21" s="39" customFormat="1" ht="32" customHeight="1" spans="1:25">
      <c r="A21" s="62">
        <v>15</v>
      </c>
      <c r="B21" s="63" t="s">
        <v>782</v>
      </c>
      <c r="C21" s="183" t="s">
        <v>2278</v>
      </c>
      <c r="D21" s="82">
        <v>2820000</v>
      </c>
      <c r="E21" s="82"/>
      <c r="F21" s="82">
        <v>2820000</v>
      </c>
      <c r="G21" s="82"/>
      <c r="H21" s="82"/>
      <c r="I21" s="82"/>
      <c r="J21" s="82">
        <f t="shared" si="10"/>
        <v>2820000</v>
      </c>
      <c r="K21" s="147">
        <f t="shared" si="1"/>
        <v>0</v>
      </c>
      <c r="L21" s="148"/>
      <c r="M21" s="149" t="s">
        <v>1036</v>
      </c>
      <c r="N21" s="44">
        <f t="shared" si="2"/>
        <v>282</v>
      </c>
      <c r="O21" s="44">
        <f t="shared" si="3"/>
        <v>0</v>
      </c>
      <c r="P21" s="44">
        <f t="shared" si="4"/>
        <v>0</v>
      </c>
      <c r="Q21" s="44">
        <f t="shared" si="5"/>
        <v>0</v>
      </c>
      <c r="R21" s="44">
        <v>0</v>
      </c>
      <c r="S21" s="44">
        <f t="shared" si="6"/>
        <v>0</v>
      </c>
      <c r="T21" s="154"/>
      <c r="V21" s="155"/>
      <c r="W21" s="155">
        <f t="shared" si="13"/>
        <v>0</v>
      </c>
      <c r="X21" s="155"/>
      <c r="Y21" s="155"/>
    </row>
    <row r="22" s="39" customFormat="1" ht="32" customHeight="1" spans="1:25">
      <c r="A22" s="62">
        <v>16</v>
      </c>
      <c r="B22" s="63" t="s">
        <v>782</v>
      </c>
      <c r="C22" s="183" t="s">
        <v>2279</v>
      </c>
      <c r="D22" s="82">
        <v>500000</v>
      </c>
      <c r="E22" s="82"/>
      <c r="F22" s="82">
        <v>500000</v>
      </c>
      <c r="G22" s="82"/>
      <c r="H22" s="82"/>
      <c r="I22" s="82"/>
      <c r="J22" s="82">
        <f t="shared" si="10"/>
        <v>500000</v>
      </c>
      <c r="K22" s="147">
        <f t="shared" si="1"/>
        <v>0</v>
      </c>
      <c r="L22" s="148"/>
      <c r="M22" s="149" t="s">
        <v>794</v>
      </c>
      <c r="N22" s="44">
        <f t="shared" si="2"/>
        <v>50</v>
      </c>
      <c r="O22" s="44">
        <f t="shared" si="3"/>
        <v>0</v>
      </c>
      <c r="P22" s="44">
        <f t="shared" si="4"/>
        <v>0</v>
      </c>
      <c r="Q22" s="44">
        <f t="shared" si="5"/>
        <v>0</v>
      </c>
      <c r="R22" s="44">
        <v>0</v>
      </c>
      <c r="S22" s="44">
        <f t="shared" si="6"/>
        <v>0</v>
      </c>
      <c r="T22" s="154"/>
      <c r="V22" s="155"/>
      <c r="W22" s="155">
        <f t="shared" si="13"/>
        <v>0</v>
      </c>
      <c r="X22" s="155"/>
      <c r="Y22" s="155"/>
    </row>
    <row r="23" s="39" customFormat="1" ht="32" customHeight="1" spans="1:25">
      <c r="A23" s="62">
        <v>17</v>
      </c>
      <c r="B23" s="63" t="s">
        <v>782</v>
      </c>
      <c r="C23" s="183" t="s">
        <v>2280</v>
      </c>
      <c r="D23" s="82">
        <v>450000</v>
      </c>
      <c r="E23" s="82"/>
      <c r="F23" s="82">
        <v>450000</v>
      </c>
      <c r="G23" s="82"/>
      <c r="H23" s="82"/>
      <c r="I23" s="82"/>
      <c r="J23" s="82">
        <f t="shared" si="10"/>
        <v>450000</v>
      </c>
      <c r="K23" s="147">
        <f t="shared" si="1"/>
        <v>0</v>
      </c>
      <c r="L23" s="148"/>
      <c r="M23" s="149" t="s">
        <v>841</v>
      </c>
      <c r="N23" s="44">
        <f t="shared" si="2"/>
        <v>45</v>
      </c>
      <c r="O23" s="44">
        <f t="shared" si="3"/>
        <v>0</v>
      </c>
      <c r="P23" s="44">
        <f t="shared" si="4"/>
        <v>0</v>
      </c>
      <c r="Q23" s="44">
        <f t="shared" si="5"/>
        <v>0</v>
      </c>
      <c r="R23" s="44">
        <v>0</v>
      </c>
      <c r="S23" s="44">
        <f t="shared" si="6"/>
        <v>0</v>
      </c>
      <c r="T23" s="154"/>
      <c r="V23" s="155"/>
      <c r="W23" s="155">
        <f t="shared" si="13"/>
        <v>0</v>
      </c>
      <c r="X23" s="155"/>
      <c r="Y23" s="155"/>
    </row>
    <row r="24" s="39" customFormat="1" ht="32" customHeight="1" spans="1:25">
      <c r="A24" s="62">
        <v>18</v>
      </c>
      <c r="B24" s="63" t="s">
        <v>782</v>
      </c>
      <c r="C24" s="183" t="s">
        <v>2281</v>
      </c>
      <c r="D24" s="82">
        <v>1200000</v>
      </c>
      <c r="E24" s="82"/>
      <c r="F24" s="82">
        <v>1200000</v>
      </c>
      <c r="G24" s="82"/>
      <c r="H24" s="82"/>
      <c r="I24" s="82"/>
      <c r="J24" s="82">
        <f t="shared" si="10"/>
        <v>1200000</v>
      </c>
      <c r="K24" s="147">
        <f t="shared" si="1"/>
        <v>0</v>
      </c>
      <c r="L24" s="148"/>
      <c r="M24" s="149" t="s">
        <v>847</v>
      </c>
      <c r="N24" s="44">
        <f t="shared" si="2"/>
        <v>120</v>
      </c>
      <c r="O24" s="44">
        <f t="shared" si="3"/>
        <v>0</v>
      </c>
      <c r="P24" s="44">
        <f t="shared" si="4"/>
        <v>0</v>
      </c>
      <c r="Q24" s="44">
        <f t="shared" si="5"/>
        <v>0</v>
      </c>
      <c r="R24" s="44">
        <v>0</v>
      </c>
      <c r="S24" s="44">
        <f t="shared" si="6"/>
        <v>0</v>
      </c>
      <c r="T24" s="154"/>
      <c r="V24" s="155"/>
      <c r="W24" s="155">
        <f t="shared" si="13"/>
        <v>0</v>
      </c>
      <c r="X24" s="155"/>
      <c r="Y24" s="155"/>
    </row>
    <row r="25" s="39" customFormat="1" ht="32" customHeight="1" spans="1:25">
      <c r="A25" s="62">
        <v>19</v>
      </c>
      <c r="B25" s="63" t="s">
        <v>782</v>
      </c>
      <c r="C25" s="183" t="s">
        <v>2282</v>
      </c>
      <c r="D25" s="82">
        <v>100000</v>
      </c>
      <c r="E25" s="82"/>
      <c r="F25" s="82">
        <v>100000</v>
      </c>
      <c r="G25" s="82"/>
      <c r="H25" s="82"/>
      <c r="I25" s="82"/>
      <c r="J25" s="82">
        <f t="shared" si="10"/>
        <v>100000</v>
      </c>
      <c r="K25" s="147">
        <f t="shared" si="1"/>
        <v>0</v>
      </c>
      <c r="L25" s="148"/>
      <c r="M25" s="149" t="s">
        <v>854</v>
      </c>
      <c r="N25" s="44">
        <f t="shared" si="2"/>
        <v>10</v>
      </c>
      <c r="O25" s="44">
        <f t="shared" si="3"/>
        <v>0</v>
      </c>
      <c r="P25" s="44">
        <f t="shared" si="4"/>
        <v>0</v>
      </c>
      <c r="Q25" s="44">
        <f t="shared" si="5"/>
        <v>0</v>
      </c>
      <c r="R25" s="44">
        <v>0</v>
      </c>
      <c r="S25" s="44">
        <f t="shared" si="6"/>
        <v>0</v>
      </c>
      <c r="T25" s="154"/>
      <c r="V25" s="155"/>
      <c r="W25" s="155">
        <f t="shared" si="13"/>
        <v>0</v>
      </c>
      <c r="X25" s="155"/>
      <c r="Y25" s="155"/>
    </row>
    <row r="26" s="39" customFormat="1" ht="32" customHeight="1" spans="1:25">
      <c r="A26" s="62">
        <v>20</v>
      </c>
      <c r="B26" s="63" t="s">
        <v>782</v>
      </c>
      <c r="C26" s="183" t="s">
        <v>2283</v>
      </c>
      <c r="D26" s="82">
        <v>600000</v>
      </c>
      <c r="E26" s="82"/>
      <c r="F26" s="82">
        <v>600000</v>
      </c>
      <c r="G26" s="82"/>
      <c r="H26" s="82"/>
      <c r="I26" s="82"/>
      <c r="J26" s="82">
        <f t="shared" si="10"/>
        <v>600000</v>
      </c>
      <c r="K26" s="147">
        <f t="shared" si="1"/>
        <v>0</v>
      </c>
      <c r="L26" s="148"/>
      <c r="M26" s="149" t="s">
        <v>812</v>
      </c>
      <c r="N26" s="44">
        <f t="shared" si="2"/>
        <v>60</v>
      </c>
      <c r="O26" s="44">
        <f t="shared" si="3"/>
        <v>0</v>
      </c>
      <c r="P26" s="44">
        <f t="shared" si="4"/>
        <v>0</v>
      </c>
      <c r="Q26" s="44">
        <f t="shared" si="5"/>
        <v>0</v>
      </c>
      <c r="R26" s="44">
        <v>0</v>
      </c>
      <c r="S26" s="44">
        <f t="shared" si="6"/>
        <v>0</v>
      </c>
      <c r="T26" s="154"/>
      <c r="V26" s="155"/>
      <c r="W26" s="155">
        <f t="shared" si="13"/>
        <v>0</v>
      </c>
      <c r="X26" s="155"/>
      <c r="Y26" s="155"/>
    </row>
    <row r="27" s="39" customFormat="1" ht="32" customHeight="1" spans="1:25">
      <c r="A27" s="62">
        <v>21</v>
      </c>
      <c r="B27" s="63" t="s">
        <v>782</v>
      </c>
      <c r="C27" s="183" t="s">
        <v>2284</v>
      </c>
      <c r="D27" s="82">
        <v>104817</v>
      </c>
      <c r="E27" s="82"/>
      <c r="F27" s="82">
        <v>104817</v>
      </c>
      <c r="G27" s="82"/>
      <c r="H27" s="82"/>
      <c r="I27" s="82"/>
      <c r="J27" s="82">
        <f t="shared" si="10"/>
        <v>104817</v>
      </c>
      <c r="K27" s="147">
        <f t="shared" si="1"/>
        <v>0</v>
      </c>
      <c r="L27" s="148"/>
      <c r="M27" s="149" t="s">
        <v>1008</v>
      </c>
      <c r="N27" s="44">
        <f t="shared" si="2"/>
        <v>10.4817</v>
      </c>
      <c r="O27" s="44">
        <f t="shared" si="3"/>
        <v>0</v>
      </c>
      <c r="P27" s="44">
        <f t="shared" si="4"/>
        <v>0</v>
      </c>
      <c r="Q27" s="44">
        <f t="shared" si="5"/>
        <v>0</v>
      </c>
      <c r="R27" s="44">
        <v>0</v>
      </c>
      <c r="S27" s="44">
        <f t="shared" si="6"/>
        <v>0</v>
      </c>
      <c r="T27" s="154"/>
      <c r="V27" s="155"/>
      <c r="W27" s="155">
        <f t="shared" si="13"/>
        <v>0</v>
      </c>
      <c r="X27" s="155"/>
      <c r="Y27" s="155"/>
    </row>
    <row r="28" s="39" customFormat="1" ht="32" customHeight="1" spans="1:25">
      <c r="A28" s="62">
        <v>22</v>
      </c>
      <c r="B28" s="63" t="s">
        <v>782</v>
      </c>
      <c r="C28" s="183" t="s">
        <v>2285</v>
      </c>
      <c r="D28" s="82">
        <v>4000000</v>
      </c>
      <c r="E28" s="82">
        <v>4000000</v>
      </c>
      <c r="F28" s="82"/>
      <c r="G28" s="82"/>
      <c r="H28" s="82"/>
      <c r="I28" s="82">
        <v>1064300</v>
      </c>
      <c r="J28" s="82">
        <f t="shared" si="10"/>
        <v>2935700</v>
      </c>
      <c r="K28" s="147">
        <f t="shared" si="1"/>
        <v>0.266075</v>
      </c>
      <c r="L28" s="148"/>
      <c r="M28" s="149" t="s">
        <v>1029</v>
      </c>
      <c r="N28" s="44">
        <f t="shared" si="2"/>
        <v>400</v>
      </c>
      <c r="O28" s="44">
        <f t="shared" si="3"/>
        <v>106.43</v>
      </c>
      <c r="P28" s="44">
        <f t="shared" si="4"/>
        <v>0</v>
      </c>
      <c r="Q28" s="44">
        <f t="shared" si="5"/>
        <v>106.43</v>
      </c>
      <c r="R28" s="44">
        <v>106.43</v>
      </c>
      <c r="S28" s="44">
        <f t="shared" si="6"/>
        <v>0</v>
      </c>
      <c r="T28" s="154"/>
      <c r="V28" s="155">
        <f t="shared" ref="V28:V32" si="14">Q28</f>
        <v>106.43</v>
      </c>
      <c r="W28" s="155"/>
      <c r="X28" s="155"/>
      <c r="Y28" s="155"/>
    </row>
    <row r="29" s="39" customFormat="1" ht="32" customHeight="1" spans="1:25">
      <c r="A29" s="62">
        <v>23</v>
      </c>
      <c r="B29" s="63" t="s">
        <v>782</v>
      </c>
      <c r="C29" s="183" t="s">
        <v>2286</v>
      </c>
      <c r="D29" s="82">
        <v>800000</v>
      </c>
      <c r="E29" s="82"/>
      <c r="F29" s="82">
        <v>800000</v>
      </c>
      <c r="G29" s="82"/>
      <c r="H29" s="82"/>
      <c r="I29" s="82"/>
      <c r="J29" s="82">
        <f t="shared" si="10"/>
        <v>800000</v>
      </c>
      <c r="K29" s="147">
        <f t="shared" si="1"/>
        <v>0</v>
      </c>
      <c r="L29" s="148"/>
      <c r="M29" s="149" t="s">
        <v>881</v>
      </c>
      <c r="N29" s="44">
        <f t="shared" si="2"/>
        <v>80</v>
      </c>
      <c r="O29" s="44">
        <f t="shared" si="3"/>
        <v>0</v>
      </c>
      <c r="P29" s="44">
        <f t="shared" si="4"/>
        <v>0</v>
      </c>
      <c r="Q29" s="44">
        <f t="shared" si="5"/>
        <v>0</v>
      </c>
      <c r="R29" s="44">
        <v>0</v>
      </c>
      <c r="S29" s="44">
        <f t="shared" si="6"/>
        <v>0</v>
      </c>
      <c r="T29" s="154"/>
      <c r="V29" s="155"/>
      <c r="W29" s="155">
        <f t="shared" ref="W29:W33" si="15">Q29</f>
        <v>0</v>
      </c>
      <c r="X29" s="155"/>
      <c r="Y29" s="155"/>
    </row>
    <row r="30" s="39" customFormat="1" ht="32" customHeight="1" spans="1:25">
      <c r="A30" s="62">
        <v>24</v>
      </c>
      <c r="B30" s="63" t="s">
        <v>782</v>
      </c>
      <c r="C30" s="183" t="s">
        <v>2287</v>
      </c>
      <c r="D30" s="82">
        <v>600000</v>
      </c>
      <c r="E30" s="82"/>
      <c r="F30" s="82">
        <v>600000</v>
      </c>
      <c r="G30" s="82"/>
      <c r="H30" s="82"/>
      <c r="I30" s="82"/>
      <c r="J30" s="82">
        <f t="shared" si="10"/>
        <v>600000</v>
      </c>
      <c r="K30" s="147">
        <f t="shared" si="1"/>
        <v>0</v>
      </c>
      <c r="L30" s="148"/>
      <c r="M30" s="149" t="s">
        <v>800</v>
      </c>
      <c r="N30" s="44">
        <f t="shared" si="2"/>
        <v>60</v>
      </c>
      <c r="O30" s="44">
        <f t="shared" si="3"/>
        <v>0</v>
      </c>
      <c r="P30" s="44">
        <f t="shared" si="4"/>
        <v>0</v>
      </c>
      <c r="Q30" s="44">
        <f t="shared" si="5"/>
        <v>0</v>
      </c>
      <c r="R30" s="44">
        <v>0</v>
      </c>
      <c r="S30" s="44">
        <f t="shared" si="6"/>
        <v>0</v>
      </c>
      <c r="T30" s="154"/>
      <c r="V30" s="155"/>
      <c r="W30" s="155">
        <f t="shared" si="15"/>
        <v>0</v>
      </c>
      <c r="X30" s="155"/>
      <c r="Y30" s="155"/>
    </row>
    <row r="31" s="39" customFormat="1" ht="32" customHeight="1" spans="1:25">
      <c r="A31" s="62">
        <v>25</v>
      </c>
      <c r="B31" s="63" t="s">
        <v>782</v>
      </c>
      <c r="C31" s="183" t="s">
        <v>2288</v>
      </c>
      <c r="D31" s="82">
        <v>950000</v>
      </c>
      <c r="E31" s="82">
        <v>950000</v>
      </c>
      <c r="F31" s="82"/>
      <c r="G31" s="82"/>
      <c r="H31" s="82"/>
      <c r="I31" s="82"/>
      <c r="J31" s="82">
        <f t="shared" si="10"/>
        <v>950000</v>
      </c>
      <c r="K31" s="147">
        <f t="shared" si="1"/>
        <v>0</v>
      </c>
      <c r="L31" s="148"/>
      <c r="M31" s="149" t="s">
        <v>866</v>
      </c>
      <c r="N31" s="44">
        <f t="shared" si="2"/>
        <v>95</v>
      </c>
      <c r="O31" s="44">
        <f t="shared" si="3"/>
        <v>0</v>
      </c>
      <c r="P31" s="44">
        <f t="shared" si="4"/>
        <v>0</v>
      </c>
      <c r="Q31" s="44">
        <f t="shared" si="5"/>
        <v>0</v>
      </c>
      <c r="R31" s="44">
        <v>0</v>
      </c>
      <c r="S31" s="44">
        <f t="shared" si="6"/>
        <v>0</v>
      </c>
      <c r="T31" s="154"/>
      <c r="V31" s="155">
        <f t="shared" si="14"/>
        <v>0</v>
      </c>
      <c r="W31" s="155"/>
      <c r="X31" s="155"/>
      <c r="Y31" s="155"/>
    </row>
    <row r="32" s="39" customFormat="1" ht="32" customHeight="1" spans="1:25">
      <c r="A32" s="62">
        <v>26</v>
      </c>
      <c r="B32" s="63" t="s">
        <v>782</v>
      </c>
      <c r="C32" s="183" t="s">
        <v>2289</v>
      </c>
      <c r="D32" s="82">
        <v>750000</v>
      </c>
      <c r="E32" s="82">
        <v>750000</v>
      </c>
      <c r="F32" s="82"/>
      <c r="G32" s="82"/>
      <c r="H32" s="82"/>
      <c r="I32" s="82"/>
      <c r="J32" s="82">
        <f t="shared" si="10"/>
        <v>750000</v>
      </c>
      <c r="K32" s="147">
        <f t="shared" si="1"/>
        <v>0</v>
      </c>
      <c r="L32" s="148"/>
      <c r="M32" s="149" t="s">
        <v>871</v>
      </c>
      <c r="N32" s="44">
        <f t="shared" si="2"/>
        <v>75</v>
      </c>
      <c r="O32" s="44">
        <f t="shared" si="3"/>
        <v>0</v>
      </c>
      <c r="P32" s="44">
        <f t="shared" si="4"/>
        <v>0</v>
      </c>
      <c r="Q32" s="44">
        <f t="shared" si="5"/>
        <v>0</v>
      </c>
      <c r="R32" s="44">
        <v>0</v>
      </c>
      <c r="S32" s="44">
        <f t="shared" si="6"/>
        <v>0</v>
      </c>
      <c r="T32" s="154"/>
      <c r="V32" s="155">
        <f t="shared" si="14"/>
        <v>0</v>
      </c>
      <c r="W32" s="155"/>
      <c r="X32" s="155"/>
      <c r="Y32" s="155"/>
    </row>
    <row r="33" s="39" customFormat="1" ht="32" customHeight="1" spans="1:25">
      <c r="A33" s="62">
        <v>27</v>
      </c>
      <c r="B33" s="63" t="s">
        <v>782</v>
      </c>
      <c r="C33" s="183" t="s">
        <v>2290</v>
      </c>
      <c r="D33" s="82">
        <v>1500000</v>
      </c>
      <c r="E33" s="82"/>
      <c r="F33" s="82">
        <v>1500000</v>
      </c>
      <c r="G33" s="82"/>
      <c r="H33" s="82"/>
      <c r="I33" s="82"/>
      <c r="J33" s="82">
        <f t="shared" si="10"/>
        <v>1500000</v>
      </c>
      <c r="K33" s="147">
        <f t="shared" si="1"/>
        <v>0</v>
      </c>
      <c r="L33" s="148"/>
      <c r="M33" s="149" t="s">
        <v>894</v>
      </c>
      <c r="N33" s="44">
        <f t="shared" si="2"/>
        <v>150</v>
      </c>
      <c r="O33" s="44">
        <f t="shared" si="3"/>
        <v>0</v>
      </c>
      <c r="P33" s="44">
        <f t="shared" si="4"/>
        <v>0</v>
      </c>
      <c r="Q33" s="44">
        <f t="shared" si="5"/>
        <v>0</v>
      </c>
      <c r="R33" s="44">
        <v>0</v>
      </c>
      <c r="S33" s="44">
        <f t="shared" si="6"/>
        <v>0</v>
      </c>
      <c r="T33" s="154"/>
      <c r="V33" s="155"/>
      <c r="W33" s="155">
        <f t="shared" si="15"/>
        <v>0</v>
      </c>
      <c r="X33" s="155"/>
      <c r="Y33" s="155"/>
    </row>
    <row r="34" s="39" customFormat="1" ht="32" customHeight="1" spans="1:25">
      <c r="A34" s="62">
        <v>28</v>
      </c>
      <c r="B34" s="63" t="s">
        <v>782</v>
      </c>
      <c r="C34" s="183" t="s">
        <v>2291</v>
      </c>
      <c r="D34" s="82">
        <v>950000</v>
      </c>
      <c r="E34" s="82">
        <v>950000</v>
      </c>
      <c r="F34" s="82"/>
      <c r="G34" s="82"/>
      <c r="H34" s="82"/>
      <c r="I34" s="82"/>
      <c r="J34" s="82">
        <f t="shared" si="10"/>
        <v>950000</v>
      </c>
      <c r="K34" s="147">
        <f t="shared" si="1"/>
        <v>0</v>
      </c>
      <c r="L34" s="148"/>
      <c r="M34" s="149" t="s">
        <v>899</v>
      </c>
      <c r="N34" s="44">
        <f t="shared" si="2"/>
        <v>95</v>
      </c>
      <c r="O34" s="44">
        <f t="shared" si="3"/>
        <v>0</v>
      </c>
      <c r="P34" s="44">
        <f t="shared" si="4"/>
        <v>0</v>
      </c>
      <c r="Q34" s="44">
        <f t="shared" si="5"/>
        <v>0</v>
      </c>
      <c r="R34" s="44">
        <v>0</v>
      </c>
      <c r="S34" s="44">
        <f t="shared" si="6"/>
        <v>0</v>
      </c>
      <c r="T34" s="154"/>
      <c r="V34" s="155">
        <f t="shared" ref="V34:V37" si="16">Q34</f>
        <v>0</v>
      </c>
      <c r="W34" s="155"/>
      <c r="X34" s="155"/>
      <c r="Y34" s="155"/>
    </row>
    <row r="35" s="39" customFormat="1" ht="32" customHeight="1" spans="1:25">
      <c r="A35" s="62">
        <v>29</v>
      </c>
      <c r="B35" s="63" t="s">
        <v>782</v>
      </c>
      <c r="C35" s="183" t="s">
        <v>2292</v>
      </c>
      <c r="D35" s="82">
        <v>850000</v>
      </c>
      <c r="E35" s="82">
        <v>850000</v>
      </c>
      <c r="F35" s="82"/>
      <c r="G35" s="82"/>
      <c r="H35" s="82"/>
      <c r="I35" s="82"/>
      <c r="J35" s="82">
        <f t="shared" si="10"/>
        <v>850000</v>
      </c>
      <c r="K35" s="147">
        <f t="shared" si="1"/>
        <v>0</v>
      </c>
      <c r="L35" s="148"/>
      <c r="M35" s="149" t="s">
        <v>904</v>
      </c>
      <c r="N35" s="44">
        <f t="shared" si="2"/>
        <v>85</v>
      </c>
      <c r="O35" s="44">
        <f t="shared" si="3"/>
        <v>0</v>
      </c>
      <c r="P35" s="44">
        <f t="shared" si="4"/>
        <v>0</v>
      </c>
      <c r="Q35" s="44">
        <f t="shared" si="5"/>
        <v>0</v>
      </c>
      <c r="R35" s="44">
        <v>0</v>
      </c>
      <c r="S35" s="44">
        <f t="shared" si="6"/>
        <v>0</v>
      </c>
      <c r="T35" s="154"/>
      <c r="V35" s="155">
        <f t="shared" si="16"/>
        <v>0</v>
      </c>
      <c r="W35" s="155"/>
      <c r="X35" s="155"/>
      <c r="Y35" s="155"/>
    </row>
    <row r="36" s="39" customFormat="1" ht="32" customHeight="1" spans="1:25">
      <c r="A36" s="62">
        <v>30</v>
      </c>
      <c r="B36" s="63" t="s">
        <v>782</v>
      </c>
      <c r="C36" s="183" t="s">
        <v>2293</v>
      </c>
      <c r="D36" s="82">
        <v>800000</v>
      </c>
      <c r="E36" s="82">
        <v>800000</v>
      </c>
      <c r="F36" s="82"/>
      <c r="G36" s="82"/>
      <c r="H36" s="82"/>
      <c r="I36" s="82"/>
      <c r="J36" s="82">
        <f t="shared" si="10"/>
        <v>800000</v>
      </c>
      <c r="K36" s="147">
        <f t="shared" si="1"/>
        <v>0</v>
      </c>
      <c r="L36" s="148"/>
      <c r="M36" s="149" t="s">
        <v>909</v>
      </c>
      <c r="N36" s="44">
        <f t="shared" si="2"/>
        <v>80</v>
      </c>
      <c r="O36" s="44">
        <f t="shared" si="3"/>
        <v>0</v>
      </c>
      <c r="P36" s="44">
        <f t="shared" si="4"/>
        <v>0</v>
      </c>
      <c r="Q36" s="44">
        <f t="shared" si="5"/>
        <v>0</v>
      </c>
      <c r="R36" s="44">
        <v>0</v>
      </c>
      <c r="S36" s="44">
        <f t="shared" si="6"/>
        <v>0</v>
      </c>
      <c r="T36" s="154"/>
      <c r="V36" s="155">
        <f t="shared" si="16"/>
        <v>0</v>
      </c>
      <c r="W36" s="155"/>
      <c r="X36" s="155"/>
      <c r="Y36" s="155"/>
    </row>
    <row r="37" s="39" customFormat="1" ht="32" customHeight="1" spans="1:25">
      <c r="A37" s="62">
        <v>31</v>
      </c>
      <c r="B37" s="63" t="s">
        <v>782</v>
      </c>
      <c r="C37" s="183" t="s">
        <v>2294</v>
      </c>
      <c r="D37" s="82">
        <v>650000</v>
      </c>
      <c r="E37" s="82">
        <v>650000</v>
      </c>
      <c r="F37" s="82"/>
      <c r="G37" s="82"/>
      <c r="H37" s="82"/>
      <c r="I37" s="82"/>
      <c r="J37" s="82">
        <f t="shared" si="10"/>
        <v>650000</v>
      </c>
      <c r="K37" s="147">
        <f t="shared" si="1"/>
        <v>0</v>
      </c>
      <c r="L37" s="148"/>
      <c r="M37" s="149" t="s">
        <v>914</v>
      </c>
      <c r="N37" s="44">
        <f t="shared" si="2"/>
        <v>65</v>
      </c>
      <c r="O37" s="44">
        <f t="shared" si="3"/>
        <v>0</v>
      </c>
      <c r="P37" s="44">
        <f t="shared" si="4"/>
        <v>0</v>
      </c>
      <c r="Q37" s="44">
        <f t="shared" si="5"/>
        <v>0</v>
      </c>
      <c r="R37" s="44">
        <v>0</v>
      </c>
      <c r="S37" s="44">
        <f t="shared" si="6"/>
        <v>0</v>
      </c>
      <c r="T37" s="154"/>
      <c r="V37" s="155">
        <f t="shared" si="16"/>
        <v>0</v>
      </c>
      <c r="W37" s="155"/>
      <c r="X37" s="155"/>
      <c r="Y37" s="155"/>
    </row>
    <row r="38" s="39" customFormat="1" ht="32" customHeight="1" spans="1:25">
      <c r="A38" s="62">
        <v>32</v>
      </c>
      <c r="B38" s="63" t="s">
        <v>782</v>
      </c>
      <c r="C38" s="183" t="s">
        <v>2295</v>
      </c>
      <c r="D38" s="82">
        <v>500000</v>
      </c>
      <c r="E38" s="82"/>
      <c r="F38" s="82">
        <v>500000</v>
      </c>
      <c r="G38" s="82"/>
      <c r="H38" s="82"/>
      <c r="I38" s="82"/>
      <c r="J38" s="82">
        <f t="shared" si="10"/>
        <v>500000</v>
      </c>
      <c r="K38" s="147">
        <f t="shared" si="1"/>
        <v>0</v>
      </c>
      <c r="L38" s="148"/>
      <c r="M38" s="149" t="s">
        <v>877</v>
      </c>
      <c r="N38" s="44">
        <f t="shared" si="2"/>
        <v>50</v>
      </c>
      <c r="O38" s="44">
        <f t="shared" si="3"/>
        <v>0</v>
      </c>
      <c r="P38" s="44">
        <f t="shared" si="4"/>
        <v>0</v>
      </c>
      <c r="Q38" s="44">
        <f t="shared" si="5"/>
        <v>0</v>
      </c>
      <c r="R38" s="44">
        <v>0</v>
      </c>
      <c r="S38" s="44">
        <f t="shared" si="6"/>
        <v>0</v>
      </c>
      <c r="T38" s="154"/>
      <c r="V38" s="155"/>
      <c r="W38" s="155">
        <f t="shared" ref="W38:W42" si="17">Q38</f>
        <v>0</v>
      </c>
      <c r="X38" s="155"/>
      <c r="Y38" s="155"/>
    </row>
    <row r="39" s="39" customFormat="1" ht="32" customHeight="1" spans="1:25">
      <c r="A39" s="62">
        <v>33</v>
      </c>
      <c r="B39" s="63" t="s">
        <v>782</v>
      </c>
      <c r="C39" s="183" t="s">
        <v>2296</v>
      </c>
      <c r="D39" s="82">
        <v>2400000</v>
      </c>
      <c r="E39" s="82"/>
      <c r="F39" s="82">
        <v>2400000</v>
      </c>
      <c r="G39" s="82"/>
      <c r="H39" s="82"/>
      <c r="I39" s="82"/>
      <c r="J39" s="82">
        <f t="shared" si="10"/>
        <v>2400000</v>
      </c>
      <c r="K39" s="147">
        <f t="shared" si="1"/>
        <v>0</v>
      </c>
      <c r="L39" s="148"/>
      <c r="M39" s="149" t="s">
        <v>885</v>
      </c>
      <c r="N39" s="44">
        <f t="shared" si="2"/>
        <v>240</v>
      </c>
      <c r="O39" s="44">
        <f t="shared" si="3"/>
        <v>0</v>
      </c>
      <c r="P39" s="44">
        <f t="shared" si="4"/>
        <v>0</v>
      </c>
      <c r="Q39" s="44">
        <f t="shared" si="5"/>
        <v>0</v>
      </c>
      <c r="R39" s="44">
        <v>0</v>
      </c>
      <c r="S39" s="44">
        <f t="shared" si="6"/>
        <v>0</v>
      </c>
      <c r="T39" s="154"/>
      <c r="V39" s="155"/>
      <c r="W39" s="155">
        <f t="shared" si="17"/>
        <v>0</v>
      </c>
      <c r="X39" s="155"/>
      <c r="Y39" s="155"/>
    </row>
    <row r="40" s="39" customFormat="1" ht="32" customHeight="1" spans="1:25">
      <c r="A40" s="62">
        <v>34</v>
      </c>
      <c r="B40" s="63" t="s">
        <v>782</v>
      </c>
      <c r="C40" s="183" t="s">
        <v>2297</v>
      </c>
      <c r="D40" s="82">
        <v>1080000</v>
      </c>
      <c r="E40" s="82"/>
      <c r="F40" s="82">
        <v>1080000</v>
      </c>
      <c r="G40" s="82"/>
      <c r="H40" s="82"/>
      <c r="I40" s="82"/>
      <c r="J40" s="82">
        <f t="shared" si="10"/>
        <v>1080000</v>
      </c>
      <c r="K40" s="147">
        <f t="shared" si="1"/>
        <v>0</v>
      </c>
      <c r="L40" s="148"/>
      <c r="M40" s="149" t="s">
        <v>919</v>
      </c>
      <c r="N40" s="44">
        <f t="shared" si="2"/>
        <v>108</v>
      </c>
      <c r="O40" s="44">
        <f t="shared" si="3"/>
        <v>0</v>
      </c>
      <c r="P40" s="44">
        <f t="shared" si="4"/>
        <v>0</v>
      </c>
      <c r="Q40" s="44">
        <f t="shared" si="5"/>
        <v>0</v>
      </c>
      <c r="R40" s="44">
        <v>0</v>
      </c>
      <c r="S40" s="44">
        <f t="shared" si="6"/>
        <v>0</v>
      </c>
      <c r="T40" s="154"/>
      <c r="V40" s="155"/>
      <c r="W40" s="155">
        <f t="shared" si="17"/>
        <v>0</v>
      </c>
      <c r="X40" s="155"/>
      <c r="Y40" s="155"/>
    </row>
    <row r="41" s="39" customFormat="1" ht="32" customHeight="1" spans="1:25">
      <c r="A41" s="62">
        <v>35</v>
      </c>
      <c r="B41" s="63" t="s">
        <v>782</v>
      </c>
      <c r="C41" s="183" t="s">
        <v>2298</v>
      </c>
      <c r="D41" s="82">
        <v>1300000</v>
      </c>
      <c r="E41" s="82"/>
      <c r="F41" s="82">
        <v>1300000</v>
      </c>
      <c r="G41" s="82"/>
      <c r="H41" s="82"/>
      <c r="I41" s="82"/>
      <c r="J41" s="82">
        <f t="shared" si="10"/>
        <v>1300000</v>
      </c>
      <c r="K41" s="147">
        <f t="shared" si="1"/>
        <v>0</v>
      </c>
      <c r="L41" s="148"/>
      <c r="M41" s="149" t="s">
        <v>924</v>
      </c>
      <c r="N41" s="44">
        <f t="shared" si="2"/>
        <v>130</v>
      </c>
      <c r="O41" s="44">
        <f t="shared" si="3"/>
        <v>0</v>
      </c>
      <c r="P41" s="44">
        <f t="shared" si="4"/>
        <v>0</v>
      </c>
      <c r="Q41" s="44">
        <f t="shared" si="5"/>
        <v>0</v>
      </c>
      <c r="R41" s="44">
        <v>0</v>
      </c>
      <c r="S41" s="44">
        <f t="shared" si="6"/>
        <v>0</v>
      </c>
      <c r="T41" s="154"/>
      <c r="V41" s="155"/>
      <c r="W41" s="155">
        <f t="shared" si="17"/>
        <v>0</v>
      </c>
      <c r="X41" s="155"/>
      <c r="Y41" s="155"/>
    </row>
    <row r="42" s="39" customFormat="1" ht="32" customHeight="1" spans="1:25">
      <c r="A42" s="62">
        <v>36</v>
      </c>
      <c r="B42" s="63" t="s">
        <v>782</v>
      </c>
      <c r="C42" s="183" t="s">
        <v>2299</v>
      </c>
      <c r="D42" s="82">
        <v>1150000</v>
      </c>
      <c r="E42" s="82"/>
      <c r="F42" s="82">
        <v>1150000</v>
      </c>
      <c r="G42" s="82"/>
      <c r="H42" s="82"/>
      <c r="I42" s="82"/>
      <c r="J42" s="82">
        <f t="shared" si="10"/>
        <v>1150000</v>
      </c>
      <c r="K42" s="147">
        <f t="shared" si="1"/>
        <v>0</v>
      </c>
      <c r="L42" s="148"/>
      <c r="M42" s="149" t="s">
        <v>930</v>
      </c>
      <c r="N42" s="44">
        <f t="shared" si="2"/>
        <v>115</v>
      </c>
      <c r="O42" s="44">
        <f t="shared" si="3"/>
        <v>0</v>
      </c>
      <c r="P42" s="44">
        <f t="shared" si="4"/>
        <v>0</v>
      </c>
      <c r="Q42" s="44">
        <f t="shared" si="5"/>
        <v>0</v>
      </c>
      <c r="R42" s="44">
        <v>0</v>
      </c>
      <c r="S42" s="44">
        <f t="shared" si="6"/>
        <v>0</v>
      </c>
      <c r="T42" s="154"/>
      <c r="V42" s="155"/>
      <c r="W42" s="155">
        <f t="shared" si="17"/>
        <v>0</v>
      </c>
      <c r="X42" s="155"/>
      <c r="Y42" s="155"/>
    </row>
    <row r="43" s="39" customFormat="1" ht="32" customHeight="1" spans="1:25">
      <c r="A43" s="62">
        <v>37</v>
      </c>
      <c r="B43" s="63" t="s">
        <v>782</v>
      </c>
      <c r="C43" s="183" t="s">
        <v>2300</v>
      </c>
      <c r="D43" s="82">
        <v>650000</v>
      </c>
      <c r="E43" s="82">
        <v>650000</v>
      </c>
      <c r="F43" s="82"/>
      <c r="G43" s="82"/>
      <c r="H43" s="82"/>
      <c r="I43" s="82"/>
      <c r="J43" s="82">
        <f t="shared" si="10"/>
        <v>650000</v>
      </c>
      <c r="K43" s="147">
        <f t="shared" si="1"/>
        <v>0</v>
      </c>
      <c r="L43" s="148"/>
      <c r="M43" s="149" t="s">
        <v>936</v>
      </c>
      <c r="N43" s="44">
        <f t="shared" si="2"/>
        <v>65</v>
      </c>
      <c r="O43" s="44">
        <f t="shared" si="3"/>
        <v>0</v>
      </c>
      <c r="P43" s="44">
        <f t="shared" si="4"/>
        <v>0</v>
      </c>
      <c r="Q43" s="44">
        <f t="shared" si="5"/>
        <v>0</v>
      </c>
      <c r="R43" s="44">
        <v>0</v>
      </c>
      <c r="S43" s="44">
        <f t="shared" si="6"/>
        <v>0</v>
      </c>
      <c r="T43" s="154"/>
      <c r="V43" s="155">
        <f t="shared" ref="V43:V47" si="18">Q43</f>
        <v>0</v>
      </c>
      <c r="W43" s="155"/>
      <c r="X43" s="155"/>
      <c r="Y43" s="155"/>
    </row>
    <row r="44" s="39" customFormat="1" ht="32" customHeight="1" spans="1:25">
      <c r="A44" s="62">
        <v>38</v>
      </c>
      <c r="B44" s="63" t="s">
        <v>782</v>
      </c>
      <c r="C44" s="183" t="s">
        <v>2301</v>
      </c>
      <c r="D44" s="82">
        <v>700000</v>
      </c>
      <c r="E44" s="82">
        <v>700000</v>
      </c>
      <c r="F44" s="82"/>
      <c r="G44" s="82"/>
      <c r="H44" s="82"/>
      <c r="I44" s="82"/>
      <c r="J44" s="82">
        <f t="shared" si="10"/>
        <v>700000</v>
      </c>
      <c r="K44" s="147">
        <f t="shared" si="1"/>
        <v>0</v>
      </c>
      <c r="L44" s="148"/>
      <c r="M44" s="149" t="s">
        <v>942</v>
      </c>
      <c r="N44" s="44">
        <f t="shared" si="2"/>
        <v>70</v>
      </c>
      <c r="O44" s="44">
        <f t="shared" si="3"/>
        <v>0</v>
      </c>
      <c r="P44" s="44">
        <f t="shared" si="4"/>
        <v>0</v>
      </c>
      <c r="Q44" s="44">
        <f t="shared" si="5"/>
        <v>0</v>
      </c>
      <c r="R44" s="44">
        <v>0</v>
      </c>
      <c r="S44" s="44">
        <f t="shared" si="6"/>
        <v>0</v>
      </c>
      <c r="T44" s="154"/>
      <c r="V44" s="155">
        <f t="shared" si="18"/>
        <v>0</v>
      </c>
      <c r="W44" s="155"/>
      <c r="X44" s="155"/>
      <c r="Y44" s="155"/>
    </row>
    <row r="45" s="39" customFormat="1" ht="32" customHeight="1" spans="1:25">
      <c r="A45" s="62">
        <v>39</v>
      </c>
      <c r="B45" s="63" t="s">
        <v>782</v>
      </c>
      <c r="C45" s="183" t="s">
        <v>2302</v>
      </c>
      <c r="D45" s="82">
        <v>200000</v>
      </c>
      <c r="E45" s="82">
        <v>200000</v>
      </c>
      <c r="F45" s="82"/>
      <c r="G45" s="82"/>
      <c r="H45" s="82"/>
      <c r="I45" s="82"/>
      <c r="J45" s="82">
        <f t="shared" si="10"/>
        <v>200000</v>
      </c>
      <c r="K45" s="147">
        <f t="shared" si="1"/>
        <v>0</v>
      </c>
      <c r="L45" s="148"/>
      <c r="M45" s="149" t="s">
        <v>947</v>
      </c>
      <c r="N45" s="44">
        <f t="shared" si="2"/>
        <v>20</v>
      </c>
      <c r="O45" s="44">
        <f t="shared" si="3"/>
        <v>0</v>
      </c>
      <c r="P45" s="44">
        <f t="shared" si="4"/>
        <v>0</v>
      </c>
      <c r="Q45" s="44">
        <f t="shared" si="5"/>
        <v>0</v>
      </c>
      <c r="R45" s="44">
        <v>0</v>
      </c>
      <c r="S45" s="44">
        <f t="shared" si="6"/>
        <v>0</v>
      </c>
      <c r="T45" s="154"/>
      <c r="V45" s="155">
        <f t="shared" si="18"/>
        <v>0</v>
      </c>
      <c r="W45" s="155"/>
      <c r="X45" s="155"/>
      <c r="Y45" s="155"/>
    </row>
    <row r="46" s="39" customFormat="1" ht="32" customHeight="1" spans="1:25">
      <c r="A46" s="62">
        <v>40</v>
      </c>
      <c r="B46" s="63" t="s">
        <v>782</v>
      </c>
      <c r="C46" s="183" t="s">
        <v>2303</v>
      </c>
      <c r="D46" s="82">
        <v>800000</v>
      </c>
      <c r="E46" s="82">
        <v>800000</v>
      </c>
      <c r="F46" s="82"/>
      <c r="G46" s="82"/>
      <c r="H46" s="82"/>
      <c r="I46" s="82"/>
      <c r="J46" s="82">
        <f t="shared" si="10"/>
        <v>800000</v>
      </c>
      <c r="K46" s="147">
        <f t="shared" si="1"/>
        <v>0</v>
      </c>
      <c r="L46" s="148"/>
      <c r="M46" s="149" t="s">
        <v>952</v>
      </c>
      <c r="N46" s="44">
        <f t="shared" si="2"/>
        <v>80</v>
      </c>
      <c r="O46" s="44">
        <f t="shared" si="3"/>
        <v>0</v>
      </c>
      <c r="P46" s="44">
        <f t="shared" si="4"/>
        <v>0</v>
      </c>
      <c r="Q46" s="44">
        <f t="shared" si="5"/>
        <v>0</v>
      </c>
      <c r="R46" s="44">
        <v>0</v>
      </c>
      <c r="S46" s="44">
        <f t="shared" si="6"/>
        <v>0</v>
      </c>
      <c r="T46" s="154"/>
      <c r="V46" s="155">
        <f t="shared" si="18"/>
        <v>0</v>
      </c>
      <c r="W46" s="155"/>
      <c r="X46" s="155"/>
      <c r="Y46" s="155"/>
    </row>
    <row r="47" s="39" customFormat="1" ht="32" customHeight="1" spans="1:25">
      <c r="A47" s="62">
        <v>41</v>
      </c>
      <c r="B47" s="63" t="s">
        <v>782</v>
      </c>
      <c r="C47" s="183" t="s">
        <v>2304</v>
      </c>
      <c r="D47" s="82">
        <v>800000</v>
      </c>
      <c r="E47" s="82">
        <v>800000</v>
      </c>
      <c r="F47" s="82"/>
      <c r="G47" s="82"/>
      <c r="H47" s="82"/>
      <c r="I47" s="82"/>
      <c r="J47" s="82">
        <f t="shared" si="10"/>
        <v>800000</v>
      </c>
      <c r="K47" s="147">
        <f t="shared" si="1"/>
        <v>0</v>
      </c>
      <c r="L47" s="148"/>
      <c r="M47" s="149" t="s">
        <v>963</v>
      </c>
      <c r="N47" s="44">
        <f t="shared" si="2"/>
        <v>80</v>
      </c>
      <c r="O47" s="44">
        <f t="shared" si="3"/>
        <v>0</v>
      </c>
      <c r="P47" s="44">
        <f t="shared" si="4"/>
        <v>0</v>
      </c>
      <c r="Q47" s="44">
        <f t="shared" si="5"/>
        <v>0</v>
      </c>
      <c r="R47" s="44">
        <v>0</v>
      </c>
      <c r="S47" s="44">
        <f t="shared" si="6"/>
        <v>0</v>
      </c>
      <c r="T47" s="154"/>
      <c r="V47" s="155">
        <f t="shared" si="18"/>
        <v>0</v>
      </c>
      <c r="W47" s="155"/>
      <c r="X47" s="155"/>
      <c r="Y47" s="155"/>
    </row>
    <row r="48" s="39" customFormat="1" ht="32" customHeight="1" spans="1:25">
      <c r="A48" s="62">
        <v>42</v>
      </c>
      <c r="B48" s="63" t="s">
        <v>782</v>
      </c>
      <c r="C48" s="183" t="s">
        <v>2305</v>
      </c>
      <c r="D48" s="82">
        <v>1100000</v>
      </c>
      <c r="E48" s="82"/>
      <c r="F48" s="82">
        <v>1100000</v>
      </c>
      <c r="G48" s="82"/>
      <c r="H48" s="82"/>
      <c r="I48" s="82"/>
      <c r="J48" s="82">
        <f t="shared" si="10"/>
        <v>1100000</v>
      </c>
      <c r="K48" s="147">
        <f t="shared" si="1"/>
        <v>0</v>
      </c>
      <c r="L48" s="148"/>
      <c r="M48" s="149" t="s">
        <v>968</v>
      </c>
      <c r="N48" s="44">
        <f t="shared" si="2"/>
        <v>110</v>
      </c>
      <c r="O48" s="44">
        <f t="shared" si="3"/>
        <v>0</v>
      </c>
      <c r="P48" s="44">
        <f t="shared" si="4"/>
        <v>0</v>
      </c>
      <c r="Q48" s="44">
        <f t="shared" si="5"/>
        <v>0</v>
      </c>
      <c r="R48" s="44">
        <v>0</v>
      </c>
      <c r="S48" s="44">
        <f t="shared" si="6"/>
        <v>0</v>
      </c>
      <c r="T48" s="154"/>
      <c r="V48" s="155"/>
      <c r="W48" s="155">
        <f t="shared" ref="W48:W53" si="19">Q48</f>
        <v>0</v>
      </c>
      <c r="X48" s="155"/>
      <c r="Y48" s="155"/>
    </row>
    <row r="49" s="39" customFormat="1" ht="32" customHeight="1" spans="1:25">
      <c r="A49" s="62">
        <v>43</v>
      </c>
      <c r="B49" s="63" t="s">
        <v>782</v>
      </c>
      <c r="C49" s="183" t="s">
        <v>2306</v>
      </c>
      <c r="D49" s="82">
        <v>510000</v>
      </c>
      <c r="E49" s="82">
        <v>510000</v>
      </c>
      <c r="F49" s="82"/>
      <c r="G49" s="82"/>
      <c r="H49" s="82"/>
      <c r="I49" s="82"/>
      <c r="J49" s="82">
        <f t="shared" si="10"/>
        <v>510000</v>
      </c>
      <c r="K49" s="147">
        <f t="shared" si="1"/>
        <v>0</v>
      </c>
      <c r="L49" s="148"/>
      <c r="M49" s="149" t="s">
        <v>973</v>
      </c>
      <c r="N49" s="44">
        <f t="shared" si="2"/>
        <v>51</v>
      </c>
      <c r="O49" s="44">
        <f t="shared" si="3"/>
        <v>0</v>
      </c>
      <c r="P49" s="44">
        <f t="shared" si="4"/>
        <v>0</v>
      </c>
      <c r="Q49" s="44">
        <f t="shared" si="5"/>
        <v>0</v>
      </c>
      <c r="R49" s="44">
        <v>0</v>
      </c>
      <c r="S49" s="44">
        <f t="shared" si="6"/>
        <v>0</v>
      </c>
      <c r="T49" s="154"/>
      <c r="V49" s="155">
        <f t="shared" ref="V49:V52" si="20">Q49</f>
        <v>0</v>
      </c>
      <c r="W49" s="155"/>
      <c r="X49" s="155"/>
      <c r="Y49" s="155"/>
    </row>
    <row r="50" s="39" customFormat="1" ht="32" customHeight="1" spans="1:25">
      <c r="A50" s="62">
        <v>44</v>
      </c>
      <c r="B50" s="63" t="s">
        <v>782</v>
      </c>
      <c r="C50" s="183" t="s">
        <v>2307</v>
      </c>
      <c r="D50" s="82">
        <v>1200000</v>
      </c>
      <c r="E50" s="82"/>
      <c r="F50" s="82">
        <v>1200000</v>
      </c>
      <c r="G50" s="82"/>
      <c r="H50" s="82"/>
      <c r="I50" s="82"/>
      <c r="J50" s="82">
        <f t="shared" si="10"/>
        <v>1200000</v>
      </c>
      <c r="K50" s="147">
        <f t="shared" si="1"/>
        <v>0</v>
      </c>
      <c r="L50" s="148"/>
      <c r="M50" s="149" t="s">
        <v>978</v>
      </c>
      <c r="N50" s="44">
        <f t="shared" si="2"/>
        <v>120</v>
      </c>
      <c r="O50" s="44">
        <f t="shared" si="3"/>
        <v>0</v>
      </c>
      <c r="P50" s="44">
        <f t="shared" si="4"/>
        <v>0</v>
      </c>
      <c r="Q50" s="44">
        <f t="shared" si="5"/>
        <v>0</v>
      </c>
      <c r="R50" s="44">
        <v>0</v>
      </c>
      <c r="S50" s="44">
        <f t="shared" si="6"/>
        <v>0</v>
      </c>
      <c r="T50" s="154"/>
      <c r="V50" s="155"/>
      <c r="W50" s="155">
        <f t="shared" si="19"/>
        <v>0</v>
      </c>
      <c r="X50" s="155"/>
      <c r="Y50" s="155"/>
    </row>
    <row r="51" s="39" customFormat="1" ht="32" customHeight="1" spans="1:25">
      <c r="A51" s="62">
        <v>45</v>
      </c>
      <c r="B51" s="63" t="s">
        <v>782</v>
      </c>
      <c r="C51" s="183" t="s">
        <v>2308</v>
      </c>
      <c r="D51" s="82">
        <v>950000</v>
      </c>
      <c r="E51" s="82">
        <v>950000</v>
      </c>
      <c r="F51" s="82"/>
      <c r="G51" s="82"/>
      <c r="H51" s="82"/>
      <c r="I51" s="82"/>
      <c r="J51" s="82">
        <f t="shared" si="10"/>
        <v>950000</v>
      </c>
      <c r="K51" s="147">
        <f t="shared" si="1"/>
        <v>0</v>
      </c>
      <c r="L51" s="148"/>
      <c r="M51" s="149" t="s">
        <v>983</v>
      </c>
      <c r="N51" s="44">
        <f t="shared" si="2"/>
        <v>95</v>
      </c>
      <c r="O51" s="44">
        <f t="shared" si="3"/>
        <v>0</v>
      </c>
      <c r="P51" s="44">
        <f t="shared" si="4"/>
        <v>0</v>
      </c>
      <c r="Q51" s="44">
        <f t="shared" si="5"/>
        <v>0</v>
      </c>
      <c r="R51" s="44">
        <v>0</v>
      </c>
      <c r="S51" s="44">
        <f t="shared" si="6"/>
        <v>0</v>
      </c>
      <c r="T51" s="154"/>
      <c r="V51" s="155">
        <f t="shared" si="20"/>
        <v>0</v>
      </c>
      <c r="W51" s="155"/>
      <c r="X51" s="155"/>
      <c r="Y51" s="155"/>
    </row>
    <row r="52" s="39" customFormat="1" ht="32" customHeight="1" spans="1:25">
      <c r="A52" s="62">
        <v>46</v>
      </c>
      <c r="B52" s="63" t="s">
        <v>782</v>
      </c>
      <c r="C52" s="183" t="s">
        <v>2309</v>
      </c>
      <c r="D52" s="82">
        <v>4000000</v>
      </c>
      <c r="E52" s="82">
        <v>4000000</v>
      </c>
      <c r="F52" s="82"/>
      <c r="G52" s="82"/>
      <c r="H52" s="82"/>
      <c r="I52" s="82">
        <v>1576589.82</v>
      </c>
      <c r="J52" s="82">
        <f t="shared" si="10"/>
        <v>2423410.18</v>
      </c>
      <c r="K52" s="147">
        <f t="shared" si="1"/>
        <v>0.394147455</v>
      </c>
      <c r="L52" s="148"/>
      <c r="M52" s="149" t="s">
        <v>780</v>
      </c>
      <c r="N52" s="44">
        <f t="shared" si="2"/>
        <v>400</v>
      </c>
      <c r="O52" s="44">
        <f t="shared" si="3"/>
        <v>157.658982</v>
      </c>
      <c r="P52" s="44">
        <f t="shared" si="4"/>
        <v>0</v>
      </c>
      <c r="Q52" s="44">
        <f t="shared" si="5"/>
        <v>157.658982</v>
      </c>
      <c r="R52" s="44">
        <v>157.658982</v>
      </c>
      <c r="S52" s="44">
        <f t="shared" si="6"/>
        <v>0</v>
      </c>
      <c r="T52" s="154"/>
      <c r="V52" s="155">
        <f t="shared" si="20"/>
        <v>157.658982</v>
      </c>
      <c r="W52" s="155"/>
      <c r="X52" s="155"/>
      <c r="Y52" s="155"/>
    </row>
    <row r="53" s="39" customFormat="1" ht="32" customHeight="1" spans="1:25">
      <c r="A53" s="62">
        <v>47</v>
      </c>
      <c r="B53" s="63" t="s">
        <v>782</v>
      </c>
      <c r="C53" s="183" t="s">
        <v>2310</v>
      </c>
      <c r="D53" s="82">
        <v>300000</v>
      </c>
      <c r="E53" s="82"/>
      <c r="F53" s="82">
        <v>300000</v>
      </c>
      <c r="G53" s="82"/>
      <c r="H53" s="82"/>
      <c r="I53" s="82"/>
      <c r="J53" s="82">
        <f t="shared" si="10"/>
        <v>300000</v>
      </c>
      <c r="K53" s="147">
        <f t="shared" si="1"/>
        <v>0</v>
      </c>
      <c r="L53" s="148"/>
      <c r="M53" s="149" t="s">
        <v>818</v>
      </c>
      <c r="N53" s="44">
        <f t="shared" si="2"/>
        <v>30</v>
      </c>
      <c r="O53" s="44">
        <f t="shared" si="3"/>
        <v>0</v>
      </c>
      <c r="P53" s="44">
        <f t="shared" si="4"/>
        <v>0</v>
      </c>
      <c r="Q53" s="44">
        <f t="shared" si="5"/>
        <v>0</v>
      </c>
      <c r="R53" s="44">
        <v>0</v>
      </c>
      <c r="S53" s="44">
        <f t="shared" si="6"/>
        <v>0</v>
      </c>
      <c r="T53" s="154"/>
      <c r="V53" s="155"/>
      <c r="W53" s="155">
        <f t="shared" si="19"/>
        <v>0</v>
      </c>
      <c r="X53" s="155"/>
      <c r="Y53" s="155"/>
    </row>
    <row r="54" s="1" customFormat="1" ht="32" customHeight="1" spans="1:25">
      <c r="A54" s="68" t="s">
        <v>2311</v>
      </c>
      <c r="B54" s="68"/>
      <c r="C54" s="68"/>
      <c r="D54" s="138">
        <f t="shared" ref="D54:J54" si="21">SUM(D55:D65)</f>
        <v>6257508.81</v>
      </c>
      <c r="E54" s="139">
        <f t="shared" si="21"/>
        <v>0</v>
      </c>
      <c r="F54" s="139">
        <f t="shared" si="21"/>
        <v>6257508.81</v>
      </c>
      <c r="G54" s="139">
        <f t="shared" si="21"/>
        <v>0</v>
      </c>
      <c r="H54" s="139">
        <f t="shared" si="21"/>
        <v>0</v>
      </c>
      <c r="I54" s="138">
        <f t="shared" si="21"/>
        <v>0</v>
      </c>
      <c r="J54" s="138">
        <f t="shared" si="21"/>
        <v>6257508.81</v>
      </c>
      <c r="K54" s="138">
        <f t="shared" si="1"/>
        <v>0</v>
      </c>
      <c r="L54" s="138">
        <f>SUM(L55:L65)</f>
        <v>0</v>
      </c>
      <c r="M54" s="150"/>
      <c r="N54" s="44">
        <f t="shared" si="2"/>
        <v>625.750881</v>
      </c>
      <c r="O54" s="44">
        <f t="shared" si="3"/>
        <v>0</v>
      </c>
      <c r="P54" s="44">
        <f t="shared" si="4"/>
        <v>0</v>
      </c>
      <c r="Q54" s="44">
        <f t="shared" si="5"/>
        <v>0</v>
      </c>
      <c r="R54" s="44">
        <v>0</v>
      </c>
      <c r="S54" s="44">
        <f t="shared" si="6"/>
        <v>0</v>
      </c>
      <c r="T54" s="44"/>
      <c r="V54" s="157">
        <f t="shared" ref="V54:Y54" si="22">SUM(V55:V65)</f>
        <v>0</v>
      </c>
      <c r="W54" s="157">
        <f t="shared" si="22"/>
        <v>0</v>
      </c>
      <c r="X54" s="157">
        <f t="shared" si="22"/>
        <v>0</v>
      </c>
      <c r="Y54" s="157">
        <f t="shared" si="22"/>
        <v>0</v>
      </c>
    </row>
    <row r="55" s="1" customFormat="1" ht="32" customHeight="1" spans="1:25">
      <c r="A55" s="62">
        <v>1</v>
      </c>
      <c r="B55" s="63" t="s">
        <v>680</v>
      </c>
      <c r="C55" s="183" t="s">
        <v>2312</v>
      </c>
      <c r="D55" s="82">
        <v>760000</v>
      </c>
      <c r="E55" s="82"/>
      <c r="F55" s="82">
        <v>760000</v>
      </c>
      <c r="G55" s="82"/>
      <c r="H55" s="82"/>
      <c r="I55" s="82"/>
      <c r="J55" s="82">
        <f t="shared" ref="J55:J65" si="23">D55-I55</f>
        <v>760000</v>
      </c>
      <c r="K55" s="147">
        <f t="shared" si="1"/>
        <v>0</v>
      </c>
      <c r="L55" s="148"/>
      <c r="M55" s="149" t="s">
        <v>678</v>
      </c>
      <c r="N55" s="44">
        <f t="shared" si="2"/>
        <v>76</v>
      </c>
      <c r="O55" s="44">
        <f t="shared" si="3"/>
        <v>0</v>
      </c>
      <c r="P55" s="44">
        <f t="shared" si="4"/>
        <v>0</v>
      </c>
      <c r="Q55" s="44">
        <f t="shared" si="5"/>
        <v>0</v>
      </c>
      <c r="R55" s="44">
        <v>0</v>
      </c>
      <c r="S55" s="44">
        <f t="shared" si="6"/>
        <v>0</v>
      </c>
      <c r="T55" s="44"/>
      <c r="V55" s="155"/>
      <c r="W55" s="155">
        <f t="shared" ref="W55:W65" si="24">Q55</f>
        <v>0</v>
      </c>
      <c r="X55" s="155"/>
      <c r="Y55" s="155"/>
    </row>
    <row r="56" s="1" customFormat="1" ht="32" customHeight="1" spans="1:25">
      <c r="A56" s="62">
        <v>2</v>
      </c>
      <c r="B56" s="63" t="s">
        <v>680</v>
      </c>
      <c r="C56" s="183" t="s">
        <v>2313</v>
      </c>
      <c r="D56" s="82">
        <v>900000</v>
      </c>
      <c r="E56" s="82"/>
      <c r="F56" s="82">
        <v>900000</v>
      </c>
      <c r="G56" s="82"/>
      <c r="H56" s="82"/>
      <c r="I56" s="82"/>
      <c r="J56" s="82">
        <f t="shared" si="23"/>
        <v>900000</v>
      </c>
      <c r="K56" s="147">
        <f t="shared" si="1"/>
        <v>0</v>
      </c>
      <c r="L56" s="148"/>
      <c r="M56" s="149" t="s">
        <v>684</v>
      </c>
      <c r="N56" s="44">
        <f t="shared" si="2"/>
        <v>90</v>
      </c>
      <c r="O56" s="44">
        <f t="shared" si="3"/>
        <v>0</v>
      </c>
      <c r="P56" s="44">
        <f t="shared" si="4"/>
        <v>0</v>
      </c>
      <c r="Q56" s="44">
        <f t="shared" si="5"/>
        <v>0</v>
      </c>
      <c r="R56" s="44">
        <v>0</v>
      </c>
      <c r="S56" s="44">
        <f t="shared" si="6"/>
        <v>0</v>
      </c>
      <c r="T56" s="44"/>
      <c r="V56" s="155"/>
      <c r="W56" s="155">
        <f t="shared" si="24"/>
        <v>0</v>
      </c>
      <c r="X56" s="155"/>
      <c r="Y56" s="155"/>
    </row>
    <row r="57" s="1" customFormat="1" ht="32" customHeight="1" spans="1:25">
      <c r="A57" s="62">
        <v>3</v>
      </c>
      <c r="B57" s="63" t="s">
        <v>680</v>
      </c>
      <c r="C57" s="183" t="s">
        <v>2314</v>
      </c>
      <c r="D57" s="82">
        <v>840000</v>
      </c>
      <c r="E57" s="82"/>
      <c r="F57" s="82">
        <v>840000</v>
      </c>
      <c r="G57" s="82"/>
      <c r="H57" s="82"/>
      <c r="I57" s="82"/>
      <c r="J57" s="82">
        <f t="shared" si="23"/>
        <v>840000</v>
      </c>
      <c r="K57" s="147">
        <f t="shared" si="1"/>
        <v>0</v>
      </c>
      <c r="L57" s="148"/>
      <c r="M57" s="149" t="s">
        <v>688</v>
      </c>
      <c r="N57" s="44">
        <f t="shared" si="2"/>
        <v>84</v>
      </c>
      <c r="O57" s="44">
        <f t="shared" si="3"/>
        <v>0</v>
      </c>
      <c r="P57" s="44">
        <f t="shared" si="4"/>
        <v>0</v>
      </c>
      <c r="Q57" s="44">
        <f t="shared" si="5"/>
        <v>0</v>
      </c>
      <c r="R57" s="44">
        <v>0</v>
      </c>
      <c r="S57" s="44">
        <f t="shared" si="6"/>
        <v>0</v>
      </c>
      <c r="T57" s="44"/>
      <c r="V57" s="155"/>
      <c r="W57" s="155">
        <f t="shared" si="24"/>
        <v>0</v>
      </c>
      <c r="X57" s="155"/>
      <c r="Y57" s="155"/>
    </row>
    <row r="58" s="1" customFormat="1" ht="32" customHeight="1" spans="1:25">
      <c r="A58" s="62">
        <v>4</v>
      </c>
      <c r="B58" s="63" t="s">
        <v>680</v>
      </c>
      <c r="C58" s="183" t="s">
        <v>2315</v>
      </c>
      <c r="D58" s="82">
        <v>300000</v>
      </c>
      <c r="E58" s="82"/>
      <c r="F58" s="82">
        <v>300000</v>
      </c>
      <c r="G58" s="82"/>
      <c r="H58" s="82"/>
      <c r="I58" s="82"/>
      <c r="J58" s="82">
        <f t="shared" si="23"/>
        <v>300000</v>
      </c>
      <c r="K58" s="147">
        <f t="shared" si="1"/>
        <v>0</v>
      </c>
      <c r="L58" s="148"/>
      <c r="M58" s="149" t="s">
        <v>693</v>
      </c>
      <c r="N58" s="44">
        <f t="shared" si="2"/>
        <v>30</v>
      </c>
      <c r="O58" s="44">
        <f t="shared" si="3"/>
        <v>0</v>
      </c>
      <c r="P58" s="44">
        <f t="shared" si="4"/>
        <v>0</v>
      </c>
      <c r="Q58" s="44">
        <f t="shared" si="5"/>
        <v>0</v>
      </c>
      <c r="R58" s="44">
        <v>0</v>
      </c>
      <c r="S58" s="44">
        <f t="shared" si="6"/>
        <v>0</v>
      </c>
      <c r="T58" s="44"/>
      <c r="V58" s="155"/>
      <c r="W58" s="155">
        <f t="shared" si="24"/>
        <v>0</v>
      </c>
      <c r="X58" s="155"/>
      <c r="Y58" s="155"/>
    </row>
    <row r="59" s="1" customFormat="1" ht="32" customHeight="1" spans="1:25">
      <c r="A59" s="62">
        <v>5</v>
      </c>
      <c r="B59" s="63" t="s">
        <v>680</v>
      </c>
      <c r="C59" s="183" t="s">
        <v>2316</v>
      </c>
      <c r="D59" s="82">
        <v>600000</v>
      </c>
      <c r="E59" s="82"/>
      <c r="F59" s="82">
        <v>600000</v>
      </c>
      <c r="G59" s="82"/>
      <c r="H59" s="82"/>
      <c r="I59" s="82"/>
      <c r="J59" s="82">
        <f t="shared" si="23"/>
        <v>600000</v>
      </c>
      <c r="K59" s="147">
        <f t="shared" si="1"/>
        <v>0</v>
      </c>
      <c r="L59" s="148"/>
      <c r="M59" s="149" t="s">
        <v>698</v>
      </c>
      <c r="N59" s="44">
        <f t="shared" si="2"/>
        <v>60</v>
      </c>
      <c r="O59" s="44">
        <f t="shared" si="3"/>
        <v>0</v>
      </c>
      <c r="P59" s="44">
        <f t="shared" si="4"/>
        <v>0</v>
      </c>
      <c r="Q59" s="44">
        <f t="shared" si="5"/>
        <v>0</v>
      </c>
      <c r="R59" s="44">
        <v>0</v>
      </c>
      <c r="S59" s="44">
        <f t="shared" si="6"/>
        <v>0</v>
      </c>
      <c r="T59" s="44"/>
      <c r="V59" s="155"/>
      <c r="W59" s="155">
        <f t="shared" si="24"/>
        <v>0</v>
      </c>
      <c r="X59" s="155"/>
      <c r="Y59" s="155"/>
    </row>
    <row r="60" s="1" customFormat="1" ht="32" customHeight="1" spans="1:25">
      <c r="A60" s="62">
        <v>6</v>
      </c>
      <c r="B60" s="63" t="s">
        <v>680</v>
      </c>
      <c r="C60" s="183" t="s">
        <v>2317</v>
      </c>
      <c r="D60" s="82">
        <v>300000</v>
      </c>
      <c r="E60" s="82"/>
      <c r="F60" s="82">
        <v>300000</v>
      </c>
      <c r="G60" s="82"/>
      <c r="H60" s="82"/>
      <c r="I60" s="82"/>
      <c r="J60" s="82">
        <f t="shared" si="23"/>
        <v>300000</v>
      </c>
      <c r="K60" s="147">
        <f t="shared" si="1"/>
        <v>0</v>
      </c>
      <c r="L60" s="148"/>
      <c r="M60" s="149" t="s">
        <v>702</v>
      </c>
      <c r="N60" s="44">
        <f t="shared" si="2"/>
        <v>30</v>
      </c>
      <c r="O60" s="44">
        <f t="shared" si="3"/>
        <v>0</v>
      </c>
      <c r="P60" s="44">
        <f t="shared" si="4"/>
        <v>0</v>
      </c>
      <c r="Q60" s="44">
        <f t="shared" si="5"/>
        <v>0</v>
      </c>
      <c r="R60" s="44">
        <v>0</v>
      </c>
      <c r="S60" s="44">
        <f t="shared" si="6"/>
        <v>0</v>
      </c>
      <c r="T60" s="44"/>
      <c r="V60" s="155"/>
      <c r="W60" s="155">
        <f t="shared" si="24"/>
        <v>0</v>
      </c>
      <c r="X60" s="155"/>
      <c r="Y60" s="155"/>
    </row>
    <row r="61" s="1" customFormat="1" ht="32" customHeight="1" spans="1:25">
      <c r="A61" s="62">
        <v>7</v>
      </c>
      <c r="B61" s="63" t="s">
        <v>680</v>
      </c>
      <c r="C61" s="183" t="s">
        <v>2318</v>
      </c>
      <c r="D61" s="82">
        <v>653300</v>
      </c>
      <c r="E61" s="82"/>
      <c r="F61" s="82">
        <v>653300</v>
      </c>
      <c r="G61" s="82"/>
      <c r="H61" s="82"/>
      <c r="I61" s="82"/>
      <c r="J61" s="82">
        <f t="shared" si="23"/>
        <v>653300</v>
      </c>
      <c r="K61" s="147">
        <f t="shared" si="1"/>
        <v>0</v>
      </c>
      <c r="L61" s="148"/>
      <c r="M61" s="149" t="s">
        <v>706</v>
      </c>
      <c r="N61" s="44">
        <f t="shared" si="2"/>
        <v>65.33</v>
      </c>
      <c r="O61" s="44">
        <f t="shared" si="3"/>
        <v>0</v>
      </c>
      <c r="P61" s="44">
        <f t="shared" si="4"/>
        <v>0</v>
      </c>
      <c r="Q61" s="44">
        <f t="shared" si="5"/>
        <v>0</v>
      </c>
      <c r="R61" s="44">
        <v>0</v>
      </c>
      <c r="S61" s="44">
        <f t="shared" si="6"/>
        <v>0</v>
      </c>
      <c r="T61" s="44"/>
      <c r="V61" s="155"/>
      <c r="W61" s="155">
        <f t="shared" si="24"/>
        <v>0</v>
      </c>
      <c r="X61" s="155"/>
      <c r="Y61" s="155"/>
    </row>
    <row r="62" s="1" customFormat="1" ht="32" customHeight="1" spans="1:25">
      <c r="A62" s="62">
        <v>8</v>
      </c>
      <c r="B62" s="63" t="s">
        <v>680</v>
      </c>
      <c r="C62" s="183" t="s">
        <v>2319</v>
      </c>
      <c r="D62" s="82">
        <v>600000</v>
      </c>
      <c r="E62" s="82"/>
      <c r="F62" s="82">
        <v>600000</v>
      </c>
      <c r="G62" s="82"/>
      <c r="H62" s="82"/>
      <c r="I62" s="82"/>
      <c r="J62" s="82">
        <f t="shared" si="23"/>
        <v>600000</v>
      </c>
      <c r="K62" s="147">
        <f t="shared" si="1"/>
        <v>0</v>
      </c>
      <c r="L62" s="148"/>
      <c r="M62" s="149" t="s">
        <v>713</v>
      </c>
      <c r="N62" s="44">
        <f t="shared" si="2"/>
        <v>60</v>
      </c>
      <c r="O62" s="44">
        <f t="shared" si="3"/>
        <v>0</v>
      </c>
      <c r="P62" s="44">
        <f t="shared" si="4"/>
        <v>0</v>
      </c>
      <c r="Q62" s="44">
        <f t="shared" si="5"/>
        <v>0</v>
      </c>
      <c r="R62" s="44">
        <v>0</v>
      </c>
      <c r="S62" s="44">
        <f t="shared" si="6"/>
        <v>0</v>
      </c>
      <c r="T62" s="44"/>
      <c r="V62" s="155"/>
      <c r="W62" s="155">
        <f t="shared" si="24"/>
        <v>0</v>
      </c>
      <c r="X62" s="155"/>
      <c r="Y62" s="155"/>
    </row>
    <row r="63" s="1" customFormat="1" ht="32" customHeight="1" spans="1:25">
      <c r="A63" s="62">
        <v>9</v>
      </c>
      <c r="B63" s="63" t="s">
        <v>680</v>
      </c>
      <c r="C63" s="183" t="s">
        <v>2320</v>
      </c>
      <c r="D63" s="82">
        <v>297059</v>
      </c>
      <c r="E63" s="82"/>
      <c r="F63" s="82">
        <v>297059</v>
      </c>
      <c r="G63" s="82"/>
      <c r="H63" s="82"/>
      <c r="I63" s="82"/>
      <c r="J63" s="82">
        <f t="shared" si="23"/>
        <v>297059</v>
      </c>
      <c r="K63" s="147">
        <f t="shared" si="1"/>
        <v>0</v>
      </c>
      <c r="L63" s="148"/>
      <c r="M63" s="149" t="s">
        <v>718</v>
      </c>
      <c r="N63" s="44">
        <f t="shared" si="2"/>
        <v>29.7059</v>
      </c>
      <c r="O63" s="44">
        <f t="shared" si="3"/>
        <v>0</v>
      </c>
      <c r="P63" s="44">
        <f t="shared" si="4"/>
        <v>0</v>
      </c>
      <c r="Q63" s="44">
        <f t="shared" si="5"/>
        <v>0</v>
      </c>
      <c r="R63" s="44">
        <v>0</v>
      </c>
      <c r="S63" s="44">
        <f t="shared" si="6"/>
        <v>0</v>
      </c>
      <c r="T63" s="44"/>
      <c r="V63" s="155"/>
      <c r="W63" s="155">
        <f t="shared" si="24"/>
        <v>0</v>
      </c>
      <c r="X63" s="155"/>
      <c r="Y63" s="155"/>
    </row>
    <row r="64" s="1" customFormat="1" ht="32" customHeight="1" spans="1:25">
      <c r="A64" s="62">
        <v>10</v>
      </c>
      <c r="B64" s="63" t="s">
        <v>680</v>
      </c>
      <c r="C64" s="183" t="s">
        <v>2321</v>
      </c>
      <c r="D64" s="82">
        <v>209649.81</v>
      </c>
      <c r="E64" s="82"/>
      <c r="F64" s="82">
        <v>209649.81</v>
      </c>
      <c r="G64" s="82"/>
      <c r="H64" s="82"/>
      <c r="I64" s="82"/>
      <c r="J64" s="82">
        <f t="shared" si="23"/>
        <v>209649.81</v>
      </c>
      <c r="K64" s="147">
        <f t="shared" si="1"/>
        <v>0</v>
      </c>
      <c r="L64" s="148"/>
      <c r="M64" s="149" t="s">
        <v>724</v>
      </c>
      <c r="N64" s="44">
        <f t="shared" si="2"/>
        <v>20.964981</v>
      </c>
      <c r="O64" s="44">
        <f t="shared" si="3"/>
        <v>0</v>
      </c>
      <c r="P64" s="44">
        <f t="shared" si="4"/>
        <v>0</v>
      </c>
      <c r="Q64" s="44">
        <f t="shared" si="5"/>
        <v>0</v>
      </c>
      <c r="R64" s="44">
        <v>0</v>
      </c>
      <c r="S64" s="44">
        <f t="shared" si="6"/>
        <v>0</v>
      </c>
      <c r="T64" s="44"/>
      <c r="V64" s="155"/>
      <c r="W64" s="155">
        <f t="shared" si="24"/>
        <v>0</v>
      </c>
      <c r="X64" s="155"/>
      <c r="Y64" s="155"/>
    </row>
    <row r="65" s="1" customFormat="1" ht="32" customHeight="1" spans="1:25">
      <c r="A65" s="62">
        <v>11</v>
      </c>
      <c r="B65" s="63" t="s">
        <v>680</v>
      </c>
      <c r="C65" s="183" t="s">
        <v>2322</v>
      </c>
      <c r="D65" s="82">
        <v>797500</v>
      </c>
      <c r="E65" s="82"/>
      <c r="F65" s="82">
        <v>797500</v>
      </c>
      <c r="G65" s="82"/>
      <c r="H65" s="82"/>
      <c r="I65" s="82"/>
      <c r="J65" s="82">
        <f t="shared" si="23"/>
        <v>797500</v>
      </c>
      <c r="K65" s="147">
        <f t="shared" si="1"/>
        <v>0</v>
      </c>
      <c r="L65" s="148"/>
      <c r="M65" s="149" t="s">
        <v>710</v>
      </c>
      <c r="N65" s="44">
        <f t="shared" si="2"/>
        <v>79.75</v>
      </c>
      <c r="O65" s="44">
        <f t="shared" si="3"/>
        <v>0</v>
      </c>
      <c r="P65" s="44">
        <f t="shared" si="4"/>
        <v>0</v>
      </c>
      <c r="Q65" s="44">
        <f t="shared" si="5"/>
        <v>0</v>
      </c>
      <c r="R65" s="44">
        <v>0</v>
      </c>
      <c r="S65" s="44">
        <f t="shared" si="6"/>
        <v>0</v>
      </c>
      <c r="T65" s="44"/>
      <c r="V65" s="155"/>
      <c r="W65" s="155">
        <f t="shared" si="24"/>
        <v>0</v>
      </c>
      <c r="X65" s="155"/>
      <c r="Y65" s="155"/>
    </row>
    <row r="66" s="1" customFormat="1" ht="32" customHeight="1" spans="1:25">
      <c r="A66" s="68" t="s">
        <v>2323</v>
      </c>
      <c r="B66" s="68"/>
      <c r="C66" s="68"/>
      <c r="D66" s="138">
        <f t="shared" ref="D66:J66" si="25">SUM(D67:D77)</f>
        <v>4089878.12</v>
      </c>
      <c r="E66" s="139">
        <f t="shared" si="25"/>
        <v>1050000</v>
      </c>
      <c r="F66" s="139">
        <f t="shared" si="25"/>
        <v>3039878.12</v>
      </c>
      <c r="G66" s="139">
        <f t="shared" si="25"/>
        <v>0</v>
      </c>
      <c r="H66" s="139">
        <f t="shared" si="25"/>
        <v>0</v>
      </c>
      <c r="I66" s="138">
        <f t="shared" si="25"/>
        <v>247366.78</v>
      </c>
      <c r="J66" s="138">
        <f t="shared" si="25"/>
        <v>3842511.34</v>
      </c>
      <c r="K66" s="138">
        <f t="shared" si="1"/>
        <v>0.0604826776598419</v>
      </c>
      <c r="L66" s="138">
        <f>SUM(L67:L77)</f>
        <v>0</v>
      </c>
      <c r="M66" s="150"/>
      <c r="N66" s="44">
        <f t="shared" si="2"/>
        <v>408.987812</v>
      </c>
      <c r="O66" s="44">
        <f t="shared" si="3"/>
        <v>24.736678</v>
      </c>
      <c r="P66" s="44">
        <f t="shared" si="4"/>
        <v>0</v>
      </c>
      <c r="Q66" s="44">
        <f t="shared" si="5"/>
        <v>24.736678</v>
      </c>
      <c r="R66" s="44">
        <v>24.736678</v>
      </c>
      <c r="S66" s="44">
        <f t="shared" si="6"/>
        <v>0</v>
      </c>
      <c r="T66" s="44"/>
      <c r="V66" s="157">
        <f t="shared" ref="V66:Y66" si="26">SUM(V67:V77)</f>
        <v>24.736678</v>
      </c>
      <c r="W66" s="157">
        <f t="shared" si="26"/>
        <v>0</v>
      </c>
      <c r="X66" s="157">
        <f t="shared" si="26"/>
        <v>0</v>
      </c>
      <c r="Y66" s="157">
        <f t="shared" si="26"/>
        <v>0</v>
      </c>
    </row>
    <row r="67" s="1" customFormat="1" ht="32" customHeight="1" spans="1:25">
      <c r="A67" s="62">
        <v>1</v>
      </c>
      <c r="B67" s="63" t="s">
        <v>1046</v>
      </c>
      <c r="C67" s="183" t="s">
        <v>2324</v>
      </c>
      <c r="D67" s="82">
        <v>700000</v>
      </c>
      <c r="E67" s="82"/>
      <c r="F67" s="82">
        <v>700000</v>
      </c>
      <c r="G67" s="82"/>
      <c r="H67" s="82"/>
      <c r="I67" s="82"/>
      <c r="J67" s="82">
        <f t="shared" ref="J67:J77" si="27">D67-I67</f>
        <v>700000</v>
      </c>
      <c r="K67" s="147">
        <f t="shared" si="1"/>
        <v>0</v>
      </c>
      <c r="L67" s="159"/>
      <c r="M67" s="149" t="s">
        <v>1044</v>
      </c>
      <c r="N67" s="44">
        <f t="shared" si="2"/>
        <v>70</v>
      </c>
      <c r="O67" s="44">
        <f t="shared" si="3"/>
        <v>0</v>
      </c>
      <c r="P67" s="44">
        <f t="shared" si="4"/>
        <v>0</v>
      </c>
      <c r="Q67" s="44">
        <f t="shared" si="5"/>
        <v>0</v>
      </c>
      <c r="R67" s="44">
        <v>0</v>
      </c>
      <c r="S67" s="44">
        <f t="shared" si="6"/>
        <v>0</v>
      </c>
      <c r="T67" s="44"/>
      <c r="V67" s="155"/>
      <c r="W67" s="155">
        <f t="shared" ref="W67:W76" si="28">Q67</f>
        <v>0</v>
      </c>
      <c r="X67" s="155"/>
      <c r="Y67" s="155"/>
    </row>
    <row r="68" s="1" customFormat="1" ht="32" customHeight="1" spans="1:25">
      <c r="A68" s="62">
        <v>2</v>
      </c>
      <c r="B68" s="63" t="s">
        <v>1046</v>
      </c>
      <c r="C68" s="183" t="s">
        <v>2325</v>
      </c>
      <c r="D68" s="82">
        <v>201600</v>
      </c>
      <c r="E68" s="82"/>
      <c r="F68" s="82">
        <v>201600</v>
      </c>
      <c r="G68" s="82"/>
      <c r="H68" s="82"/>
      <c r="I68" s="82"/>
      <c r="J68" s="82">
        <f t="shared" si="27"/>
        <v>201600</v>
      </c>
      <c r="K68" s="147">
        <f t="shared" si="1"/>
        <v>0</v>
      </c>
      <c r="L68" s="159"/>
      <c r="M68" s="149" t="s">
        <v>1051</v>
      </c>
      <c r="N68" s="44">
        <f t="shared" si="2"/>
        <v>20.16</v>
      </c>
      <c r="O68" s="44">
        <f t="shared" si="3"/>
        <v>0</v>
      </c>
      <c r="P68" s="44">
        <f t="shared" si="4"/>
        <v>0</v>
      </c>
      <c r="Q68" s="44">
        <f t="shared" si="5"/>
        <v>0</v>
      </c>
      <c r="R68" s="44">
        <v>0</v>
      </c>
      <c r="S68" s="44">
        <f t="shared" si="6"/>
        <v>0</v>
      </c>
      <c r="T68" s="44"/>
      <c r="V68" s="155"/>
      <c r="W68" s="155">
        <f t="shared" si="28"/>
        <v>0</v>
      </c>
      <c r="X68" s="155"/>
      <c r="Y68" s="155"/>
    </row>
    <row r="69" s="1" customFormat="1" ht="32" customHeight="1" spans="1:25">
      <c r="A69" s="62">
        <v>3</v>
      </c>
      <c r="B69" s="63" t="s">
        <v>1046</v>
      </c>
      <c r="C69" s="183" t="s">
        <v>2326</v>
      </c>
      <c r="D69" s="82">
        <v>430000</v>
      </c>
      <c r="E69" s="82"/>
      <c r="F69" s="82">
        <v>430000</v>
      </c>
      <c r="G69" s="82"/>
      <c r="H69" s="82"/>
      <c r="I69" s="82"/>
      <c r="J69" s="82">
        <f t="shared" si="27"/>
        <v>430000</v>
      </c>
      <c r="K69" s="147">
        <f t="shared" ref="K69:K132" si="29">I69/D69</f>
        <v>0</v>
      </c>
      <c r="L69" s="159"/>
      <c r="M69" s="149" t="s">
        <v>1056</v>
      </c>
      <c r="N69" s="44">
        <f t="shared" ref="N69:N132" si="30">D69/10000</f>
        <v>43</v>
      </c>
      <c r="O69" s="44">
        <f t="shared" ref="O69:O132" si="31">I69/10000</f>
        <v>0</v>
      </c>
      <c r="P69" s="44">
        <f t="shared" ref="P69:P132" si="32">L69/10000</f>
        <v>0</v>
      </c>
      <c r="Q69" s="44">
        <f t="shared" ref="Q69:Q132" si="33">O69-P69</f>
        <v>0</v>
      </c>
      <c r="R69" s="44">
        <v>0</v>
      </c>
      <c r="S69" s="44">
        <f t="shared" ref="S69:S132" si="34">Q69-R69</f>
        <v>0</v>
      </c>
      <c r="T69" s="44"/>
      <c r="V69" s="155"/>
      <c r="W69" s="155">
        <f t="shared" si="28"/>
        <v>0</v>
      </c>
      <c r="X69" s="155"/>
      <c r="Y69" s="155"/>
    </row>
    <row r="70" s="1" customFormat="1" ht="32" customHeight="1" spans="1:25">
      <c r="A70" s="62">
        <v>4</v>
      </c>
      <c r="B70" s="63" t="s">
        <v>1046</v>
      </c>
      <c r="C70" s="183" t="s">
        <v>2327</v>
      </c>
      <c r="D70" s="82">
        <v>71600</v>
      </c>
      <c r="E70" s="82"/>
      <c r="F70" s="82">
        <v>71600</v>
      </c>
      <c r="G70" s="82"/>
      <c r="H70" s="82"/>
      <c r="I70" s="82"/>
      <c r="J70" s="82">
        <f t="shared" si="27"/>
        <v>71600</v>
      </c>
      <c r="K70" s="147">
        <f t="shared" si="29"/>
        <v>0</v>
      </c>
      <c r="L70" s="159"/>
      <c r="M70" s="149" t="s">
        <v>1060</v>
      </c>
      <c r="N70" s="44">
        <f t="shared" si="30"/>
        <v>7.16</v>
      </c>
      <c r="O70" s="44">
        <f t="shared" si="31"/>
        <v>0</v>
      </c>
      <c r="P70" s="44">
        <f t="shared" si="32"/>
        <v>0</v>
      </c>
      <c r="Q70" s="44">
        <f t="shared" si="33"/>
        <v>0</v>
      </c>
      <c r="R70" s="44">
        <v>0</v>
      </c>
      <c r="S70" s="44">
        <f t="shared" si="34"/>
        <v>0</v>
      </c>
      <c r="T70" s="44"/>
      <c r="V70" s="155"/>
      <c r="W70" s="155">
        <f t="shared" si="28"/>
        <v>0</v>
      </c>
      <c r="X70" s="155"/>
      <c r="Y70" s="155"/>
    </row>
    <row r="71" s="1" customFormat="1" ht="32" customHeight="1" spans="1:25">
      <c r="A71" s="62">
        <v>5</v>
      </c>
      <c r="B71" s="63" t="s">
        <v>1046</v>
      </c>
      <c r="C71" s="183" t="s">
        <v>2328</v>
      </c>
      <c r="D71" s="82">
        <v>220000</v>
      </c>
      <c r="E71" s="82"/>
      <c r="F71" s="82">
        <v>220000</v>
      </c>
      <c r="G71" s="82"/>
      <c r="H71" s="82"/>
      <c r="I71" s="82"/>
      <c r="J71" s="82">
        <f t="shared" si="27"/>
        <v>220000</v>
      </c>
      <c r="K71" s="147">
        <f t="shared" si="29"/>
        <v>0</v>
      </c>
      <c r="L71" s="159"/>
      <c r="M71" s="149" t="s">
        <v>1064</v>
      </c>
      <c r="N71" s="44">
        <f t="shared" si="30"/>
        <v>22</v>
      </c>
      <c r="O71" s="44">
        <f t="shared" si="31"/>
        <v>0</v>
      </c>
      <c r="P71" s="44">
        <f t="shared" si="32"/>
        <v>0</v>
      </c>
      <c r="Q71" s="44">
        <f t="shared" si="33"/>
        <v>0</v>
      </c>
      <c r="R71" s="44">
        <v>0</v>
      </c>
      <c r="S71" s="44">
        <f t="shared" si="34"/>
        <v>0</v>
      </c>
      <c r="T71" s="44"/>
      <c r="V71" s="155"/>
      <c r="W71" s="155">
        <f t="shared" si="28"/>
        <v>0</v>
      </c>
      <c r="X71" s="155"/>
      <c r="Y71" s="155"/>
    </row>
    <row r="72" s="1" customFormat="1" ht="32" customHeight="1" spans="1:25">
      <c r="A72" s="62">
        <v>6</v>
      </c>
      <c r="B72" s="63" t="s">
        <v>1046</v>
      </c>
      <c r="C72" s="183" t="s">
        <v>2329</v>
      </c>
      <c r="D72" s="82">
        <v>247647.12</v>
      </c>
      <c r="E72" s="82"/>
      <c r="F72" s="82">
        <v>247647.12</v>
      </c>
      <c r="G72" s="82"/>
      <c r="H72" s="82"/>
      <c r="I72" s="82"/>
      <c r="J72" s="82">
        <f t="shared" si="27"/>
        <v>247647.12</v>
      </c>
      <c r="K72" s="147">
        <f t="shared" si="29"/>
        <v>0</v>
      </c>
      <c r="L72" s="159"/>
      <c r="M72" s="149" t="s">
        <v>1068</v>
      </c>
      <c r="N72" s="44">
        <f t="shared" si="30"/>
        <v>24.764712</v>
      </c>
      <c r="O72" s="44">
        <f t="shared" si="31"/>
        <v>0</v>
      </c>
      <c r="P72" s="44">
        <f t="shared" si="32"/>
        <v>0</v>
      </c>
      <c r="Q72" s="44">
        <f t="shared" si="33"/>
        <v>0</v>
      </c>
      <c r="R72" s="44">
        <v>0</v>
      </c>
      <c r="S72" s="44">
        <f t="shared" si="34"/>
        <v>0</v>
      </c>
      <c r="T72" s="44"/>
      <c r="V72" s="155"/>
      <c r="W72" s="155">
        <f t="shared" si="28"/>
        <v>0</v>
      </c>
      <c r="X72" s="155"/>
      <c r="Y72" s="155"/>
    </row>
    <row r="73" s="1" customFormat="1" ht="32" customHeight="1" spans="1:25">
      <c r="A73" s="62">
        <v>7</v>
      </c>
      <c r="B73" s="63" t="s">
        <v>1046</v>
      </c>
      <c r="C73" s="183" t="s">
        <v>2330</v>
      </c>
      <c r="D73" s="82">
        <v>609031</v>
      </c>
      <c r="E73" s="82"/>
      <c r="F73" s="82">
        <v>609031</v>
      </c>
      <c r="G73" s="82"/>
      <c r="H73" s="82"/>
      <c r="I73" s="82"/>
      <c r="J73" s="82">
        <f t="shared" si="27"/>
        <v>609031</v>
      </c>
      <c r="K73" s="147">
        <f t="shared" si="29"/>
        <v>0</v>
      </c>
      <c r="L73" s="159"/>
      <c r="M73" s="149" t="s">
        <v>1072</v>
      </c>
      <c r="N73" s="44">
        <f t="shared" si="30"/>
        <v>60.9031</v>
      </c>
      <c r="O73" s="44">
        <f t="shared" si="31"/>
        <v>0</v>
      </c>
      <c r="P73" s="44">
        <f t="shared" si="32"/>
        <v>0</v>
      </c>
      <c r="Q73" s="44">
        <f t="shared" si="33"/>
        <v>0</v>
      </c>
      <c r="R73" s="44">
        <v>0</v>
      </c>
      <c r="S73" s="44">
        <f t="shared" si="34"/>
        <v>0</v>
      </c>
      <c r="T73" s="44"/>
      <c r="V73" s="155"/>
      <c r="W73" s="155">
        <f t="shared" si="28"/>
        <v>0</v>
      </c>
      <c r="X73" s="155"/>
      <c r="Y73" s="155"/>
    </row>
    <row r="74" s="1" customFormat="1" ht="32" customHeight="1" spans="1:25">
      <c r="A74" s="62">
        <v>8</v>
      </c>
      <c r="B74" s="63" t="s">
        <v>1046</v>
      </c>
      <c r="C74" s="183" t="s">
        <v>2331</v>
      </c>
      <c r="D74" s="82">
        <v>80000</v>
      </c>
      <c r="E74" s="82"/>
      <c r="F74" s="82">
        <v>80000</v>
      </c>
      <c r="G74" s="82"/>
      <c r="H74" s="82"/>
      <c r="I74" s="82"/>
      <c r="J74" s="82">
        <f t="shared" si="27"/>
        <v>80000</v>
      </c>
      <c r="K74" s="147">
        <f t="shared" si="29"/>
        <v>0</v>
      </c>
      <c r="L74" s="159"/>
      <c r="M74" s="149" t="s">
        <v>1076</v>
      </c>
      <c r="N74" s="44">
        <f t="shared" si="30"/>
        <v>8</v>
      </c>
      <c r="O74" s="44">
        <f t="shared" si="31"/>
        <v>0</v>
      </c>
      <c r="P74" s="44">
        <f t="shared" si="32"/>
        <v>0</v>
      </c>
      <c r="Q74" s="44">
        <f t="shared" si="33"/>
        <v>0</v>
      </c>
      <c r="R74" s="44">
        <v>0</v>
      </c>
      <c r="S74" s="44">
        <f t="shared" si="34"/>
        <v>0</v>
      </c>
      <c r="T74" s="44"/>
      <c r="V74" s="155"/>
      <c r="W74" s="155">
        <f t="shared" si="28"/>
        <v>0</v>
      </c>
      <c r="X74" s="155"/>
      <c r="Y74" s="155"/>
    </row>
    <row r="75" s="1" customFormat="1" ht="32" customHeight="1" spans="1:25">
      <c r="A75" s="62">
        <v>9</v>
      </c>
      <c r="B75" s="63" t="s">
        <v>1046</v>
      </c>
      <c r="C75" s="183" t="s">
        <v>2332</v>
      </c>
      <c r="D75" s="82">
        <v>80000</v>
      </c>
      <c r="E75" s="82"/>
      <c r="F75" s="82">
        <v>80000</v>
      </c>
      <c r="G75" s="82"/>
      <c r="H75" s="82"/>
      <c r="I75" s="82"/>
      <c r="J75" s="82">
        <f t="shared" si="27"/>
        <v>80000</v>
      </c>
      <c r="K75" s="147">
        <f t="shared" si="29"/>
        <v>0</v>
      </c>
      <c r="L75" s="159"/>
      <c r="M75" s="149" t="s">
        <v>1084</v>
      </c>
      <c r="N75" s="44">
        <f t="shared" si="30"/>
        <v>8</v>
      </c>
      <c r="O75" s="44">
        <f t="shared" si="31"/>
        <v>0</v>
      </c>
      <c r="P75" s="44">
        <f t="shared" si="32"/>
        <v>0</v>
      </c>
      <c r="Q75" s="44">
        <f t="shared" si="33"/>
        <v>0</v>
      </c>
      <c r="R75" s="44">
        <v>0</v>
      </c>
      <c r="S75" s="44">
        <f t="shared" si="34"/>
        <v>0</v>
      </c>
      <c r="T75" s="44"/>
      <c r="V75" s="155"/>
      <c r="W75" s="155">
        <f t="shared" si="28"/>
        <v>0</v>
      </c>
      <c r="X75" s="155"/>
      <c r="Y75" s="155"/>
    </row>
    <row r="76" s="1" customFormat="1" ht="32" customHeight="1" spans="1:25">
      <c r="A76" s="62">
        <v>10</v>
      </c>
      <c r="B76" s="63" t="s">
        <v>1046</v>
      </c>
      <c r="C76" s="183" t="s">
        <v>2333</v>
      </c>
      <c r="D76" s="82">
        <v>400000</v>
      </c>
      <c r="E76" s="82"/>
      <c r="F76" s="82">
        <v>400000</v>
      </c>
      <c r="G76" s="82"/>
      <c r="H76" s="82"/>
      <c r="I76" s="82"/>
      <c r="J76" s="82">
        <f t="shared" si="27"/>
        <v>400000</v>
      </c>
      <c r="K76" s="147">
        <f t="shared" si="29"/>
        <v>0</v>
      </c>
      <c r="L76" s="159"/>
      <c r="M76" s="149" t="s">
        <v>1090</v>
      </c>
      <c r="N76" s="44">
        <f t="shared" si="30"/>
        <v>40</v>
      </c>
      <c r="O76" s="44">
        <f t="shared" si="31"/>
        <v>0</v>
      </c>
      <c r="P76" s="44">
        <f t="shared" si="32"/>
        <v>0</v>
      </c>
      <c r="Q76" s="44">
        <f t="shared" si="33"/>
        <v>0</v>
      </c>
      <c r="R76" s="44">
        <v>0</v>
      </c>
      <c r="S76" s="44">
        <f t="shared" si="34"/>
        <v>0</v>
      </c>
      <c r="T76" s="44"/>
      <c r="V76" s="155"/>
      <c r="W76" s="155">
        <f t="shared" si="28"/>
        <v>0</v>
      </c>
      <c r="X76" s="155"/>
      <c r="Y76" s="155"/>
    </row>
    <row r="77" s="1" customFormat="1" ht="32" customHeight="1" spans="1:25">
      <c r="A77" s="62">
        <v>11</v>
      </c>
      <c r="B77" s="63" t="s">
        <v>1046</v>
      </c>
      <c r="C77" s="183" t="s">
        <v>2334</v>
      </c>
      <c r="D77" s="82">
        <v>1050000</v>
      </c>
      <c r="E77" s="82">
        <v>1050000</v>
      </c>
      <c r="F77" s="82"/>
      <c r="G77" s="82"/>
      <c r="H77" s="82"/>
      <c r="I77" s="82">
        <v>247366.78</v>
      </c>
      <c r="J77" s="82">
        <f t="shared" si="27"/>
        <v>802633.22</v>
      </c>
      <c r="K77" s="147">
        <f t="shared" si="29"/>
        <v>0.23558740952381</v>
      </c>
      <c r="L77" s="159"/>
      <c r="M77" s="149" t="s">
        <v>1094</v>
      </c>
      <c r="N77" s="44">
        <f t="shared" si="30"/>
        <v>105</v>
      </c>
      <c r="O77" s="44">
        <f t="shared" si="31"/>
        <v>24.736678</v>
      </c>
      <c r="P77" s="44">
        <f t="shared" si="32"/>
        <v>0</v>
      </c>
      <c r="Q77" s="44">
        <f t="shared" si="33"/>
        <v>24.736678</v>
      </c>
      <c r="R77" s="44">
        <v>24.736678</v>
      </c>
      <c r="S77" s="44">
        <f t="shared" si="34"/>
        <v>0</v>
      </c>
      <c r="T77" s="44"/>
      <c r="V77" s="155">
        <f t="shared" ref="V77:V87" si="35">Q77</f>
        <v>24.736678</v>
      </c>
      <c r="W77" s="155"/>
      <c r="X77" s="155"/>
      <c r="Y77" s="155"/>
    </row>
    <row r="78" s="1" customFormat="1" ht="32" customHeight="1" spans="1:25">
      <c r="A78" s="68" t="s">
        <v>2335</v>
      </c>
      <c r="B78" s="68"/>
      <c r="C78" s="68"/>
      <c r="D78" s="138">
        <f t="shared" ref="D78:J78" si="36">SUM(D79:D87)</f>
        <v>12150143</v>
      </c>
      <c r="E78" s="139">
        <f t="shared" si="36"/>
        <v>11500000</v>
      </c>
      <c r="F78" s="139">
        <f t="shared" si="36"/>
        <v>650143</v>
      </c>
      <c r="G78" s="139">
        <f t="shared" si="36"/>
        <v>0</v>
      </c>
      <c r="H78" s="139">
        <f t="shared" si="36"/>
        <v>0</v>
      </c>
      <c r="I78" s="138">
        <f t="shared" si="36"/>
        <v>0</v>
      </c>
      <c r="J78" s="138">
        <f t="shared" si="36"/>
        <v>12150143</v>
      </c>
      <c r="K78" s="138">
        <f t="shared" si="29"/>
        <v>0</v>
      </c>
      <c r="L78" s="138">
        <f>SUM(L79:L87)</f>
        <v>0</v>
      </c>
      <c r="M78" s="150"/>
      <c r="N78" s="44">
        <f t="shared" si="30"/>
        <v>1215.0143</v>
      </c>
      <c r="O78" s="44">
        <f t="shared" si="31"/>
        <v>0</v>
      </c>
      <c r="P78" s="44">
        <f t="shared" si="32"/>
        <v>0</v>
      </c>
      <c r="Q78" s="44">
        <f t="shared" si="33"/>
        <v>0</v>
      </c>
      <c r="R78" s="44">
        <v>0</v>
      </c>
      <c r="S78" s="44">
        <f t="shared" si="34"/>
        <v>0</v>
      </c>
      <c r="T78" s="44"/>
      <c r="V78" s="157">
        <f t="shared" ref="V78:Y78" si="37">SUM(V79:V87)</f>
        <v>0</v>
      </c>
      <c r="W78" s="157">
        <f t="shared" si="37"/>
        <v>0</v>
      </c>
      <c r="X78" s="157">
        <f t="shared" si="37"/>
        <v>0</v>
      </c>
      <c r="Y78" s="157">
        <f t="shared" si="37"/>
        <v>0</v>
      </c>
    </row>
    <row r="79" s="1" customFormat="1" ht="32" customHeight="1" spans="1:25">
      <c r="A79" s="62">
        <v>1</v>
      </c>
      <c r="B79" s="63" t="s">
        <v>2336</v>
      </c>
      <c r="C79" s="158" t="s">
        <v>2337</v>
      </c>
      <c r="D79" s="82">
        <v>700000</v>
      </c>
      <c r="E79" s="82">
        <v>700000</v>
      </c>
      <c r="F79" s="82"/>
      <c r="G79" s="82"/>
      <c r="H79" s="82"/>
      <c r="I79" s="82"/>
      <c r="J79" s="82">
        <f t="shared" ref="J79:J87" si="38">D79-I79</f>
        <v>700000</v>
      </c>
      <c r="K79" s="147">
        <f t="shared" si="29"/>
        <v>0</v>
      </c>
      <c r="L79" s="148"/>
      <c r="M79" s="149" t="s">
        <v>774</v>
      </c>
      <c r="N79" s="44">
        <f t="shared" si="30"/>
        <v>70</v>
      </c>
      <c r="O79" s="44">
        <f t="shared" si="31"/>
        <v>0</v>
      </c>
      <c r="P79" s="44">
        <f t="shared" si="32"/>
        <v>0</v>
      </c>
      <c r="Q79" s="44">
        <f t="shared" si="33"/>
        <v>0</v>
      </c>
      <c r="R79" s="44">
        <v>0</v>
      </c>
      <c r="S79" s="44">
        <f t="shared" si="34"/>
        <v>0</v>
      </c>
      <c r="T79" s="44"/>
      <c r="V79" s="155">
        <f t="shared" si="35"/>
        <v>0</v>
      </c>
      <c r="W79" s="155"/>
      <c r="X79" s="155"/>
      <c r="Y79" s="155"/>
    </row>
    <row r="80" s="1" customFormat="1" ht="32" customHeight="1" spans="1:25">
      <c r="A80" s="62">
        <v>2</v>
      </c>
      <c r="B80" s="63" t="s">
        <v>2336</v>
      </c>
      <c r="C80" s="158" t="s">
        <v>2338</v>
      </c>
      <c r="D80" s="82">
        <v>209706</v>
      </c>
      <c r="E80" s="82"/>
      <c r="F80" s="82">
        <v>209706</v>
      </c>
      <c r="G80" s="82"/>
      <c r="H80" s="82"/>
      <c r="I80" s="82"/>
      <c r="J80" s="82">
        <f t="shared" si="38"/>
        <v>209706</v>
      </c>
      <c r="K80" s="147">
        <f t="shared" si="29"/>
        <v>0</v>
      </c>
      <c r="L80" s="148"/>
      <c r="M80" s="149" t="s">
        <v>768</v>
      </c>
      <c r="N80" s="44">
        <f t="shared" si="30"/>
        <v>20.9706</v>
      </c>
      <c r="O80" s="44">
        <f t="shared" si="31"/>
        <v>0</v>
      </c>
      <c r="P80" s="44">
        <f t="shared" si="32"/>
        <v>0</v>
      </c>
      <c r="Q80" s="44">
        <f t="shared" si="33"/>
        <v>0</v>
      </c>
      <c r="R80" s="44">
        <v>0</v>
      </c>
      <c r="S80" s="44">
        <f t="shared" si="34"/>
        <v>0</v>
      </c>
      <c r="T80" s="44"/>
      <c r="V80" s="155"/>
      <c r="W80" s="155">
        <f>Q80</f>
        <v>0</v>
      </c>
      <c r="X80" s="155"/>
      <c r="Y80" s="155"/>
    </row>
    <row r="81" s="1" customFormat="1" ht="32" customHeight="1" spans="1:25">
      <c r="A81" s="62">
        <v>3</v>
      </c>
      <c r="B81" s="63" t="s">
        <v>2336</v>
      </c>
      <c r="C81" s="158" t="s">
        <v>2339</v>
      </c>
      <c r="D81" s="82">
        <v>440437</v>
      </c>
      <c r="E81" s="82"/>
      <c r="F81" s="82">
        <v>440437</v>
      </c>
      <c r="G81" s="82"/>
      <c r="H81" s="82"/>
      <c r="I81" s="82"/>
      <c r="J81" s="82">
        <f t="shared" si="38"/>
        <v>440437</v>
      </c>
      <c r="K81" s="147">
        <f t="shared" si="29"/>
        <v>0</v>
      </c>
      <c r="L81" s="148"/>
      <c r="M81" s="149" t="s">
        <v>763</v>
      </c>
      <c r="N81" s="44">
        <f t="shared" si="30"/>
        <v>44.0437</v>
      </c>
      <c r="O81" s="44">
        <f t="shared" si="31"/>
        <v>0</v>
      </c>
      <c r="P81" s="44">
        <f t="shared" si="32"/>
        <v>0</v>
      </c>
      <c r="Q81" s="44">
        <f t="shared" si="33"/>
        <v>0</v>
      </c>
      <c r="R81" s="44">
        <v>0</v>
      </c>
      <c r="S81" s="44">
        <f t="shared" si="34"/>
        <v>0</v>
      </c>
      <c r="T81" s="44"/>
      <c r="V81" s="155"/>
      <c r="W81" s="155">
        <f>Q81</f>
        <v>0</v>
      </c>
      <c r="X81" s="155"/>
      <c r="Y81" s="155"/>
    </row>
    <row r="82" s="1" customFormat="1" ht="32" customHeight="1" spans="1:25">
      <c r="A82" s="62">
        <v>4</v>
      </c>
      <c r="B82" s="63" t="s">
        <v>2336</v>
      </c>
      <c r="C82" s="158" t="s">
        <v>2340</v>
      </c>
      <c r="D82" s="82">
        <v>1500000</v>
      </c>
      <c r="E82" s="82">
        <v>1500000</v>
      </c>
      <c r="F82" s="82"/>
      <c r="G82" s="82"/>
      <c r="H82" s="82"/>
      <c r="I82" s="82"/>
      <c r="J82" s="82">
        <f t="shared" si="38"/>
        <v>1500000</v>
      </c>
      <c r="K82" s="147">
        <f t="shared" si="29"/>
        <v>0</v>
      </c>
      <c r="L82" s="148"/>
      <c r="M82" s="149" t="s">
        <v>757</v>
      </c>
      <c r="N82" s="44">
        <f t="shared" si="30"/>
        <v>150</v>
      </c>
      <c r="O82" s="44">
        <f t="shared" si="31"/>
        <v>0</v>
      </c>
      <c r="P82" s="44">
        <f t="shared" si="32"/>
        <v>0</v>
      </c>
      <c r="Q82" s="44">
        <f t="shared" si="33"/>
        <v>0</v>
      </c>
      <c r="R82" s="44">
        <v>0</v>
      </c>
      <c r="S82" s="44">
        <f t="shared" si="34"/>
        <v>0</v>
      </c>
      <c r="T82" s="44"/>
      <c r="V82" s="155">
        <f t="shared" si="35"/>
        <v>0</v>
      </c>
      <c r="W82" s="155"/>
      <c r="X82" s="155"/>
      <c r="Y82" s="155"/>
    </row>
    <row r="83" s="1" customFormat="1" ht="32" customHeight="1" spans="1:25">
      <c r="A83" s="62">
        <v>5</v>
      </c>
      <c r="B83" s="63" t="s">
        <v>2336</v>
      </c>
      <c r="C83" s="158" t="s">
        <v>2341</v>
      </c>
      <c r="D83" s="82">
        <v>1300000</v>
      </c>
      <c r="E83" s="82">
        <v>1300000</v>
      </c>
      <c r="F83" s="82"/>
      <c r="G83" s="82"/>
      <c r="H83" s="82"/>
      <c r="I83" s="82"/>
      <c r="J83" s="82">
        <f t="shared" si="38"/>
        <v>1300000</v>
      </c>
      <c r="K83" s="147">
        <f t="shared" si="29"/>
        <v>0</v>
      </c>
      <c r="L83" s="148"/>
      <c r="M83" s="149" t="s">
        <v>751</v>
      </c>
      <c r="N83" s="44">
        <f t="shared" si="30"/>
        <v>130</v>
      </c>
      <c r="O83" s="44">
        <f t="shared" si="31"/>
        <v>0</v>
      </c>
      <c r="P83" s="44">
        <f t="shared" si="32"/>
        <v>0</v>
      </c>
      <c r="Q83" s="44">
        <f t="shared" si="33"/>
        <v>0</v>
      </c>
      <c r="R83" s="44">
        <v>0</v>
      </c>
      <c r="S83" s="44">
        <f t="shared" si="34"/>
        <v>0</v>
      </c>
      <c r="T83" s="44"/>
      <c r="V83" s="155">
        <f t="shared" si="35"/>
        <v>0</v>
      </c>
      <c r="W83" s="155"/>
      <c r="X83" s="155"/>
      <c r="Y83" s="155"/>
    </row>
    <row r="84" s="1" customFormat="1" ht="32" customHeight="1" spans="1:25">
      <c r="A84" s="62">
        <v>6</v>
      </c>
      <c r="B84" s="63" t="s">
        <v>2336</v>
      </c>
      <c r="C84" s="158" t="s">
        <v>2342</v>
      </c>
      <c r="D84" s="82">
        <v>1750000</v>
      </c>
      <c r="E84" s="82">
        <v>1750000</v>
      </c>
      <c r="F84" s="82"/>
      <c r="G84" s="82"/>
      <c r="H84" s="82"/>
      <c r="I84" s="82"/>
      <c r="J84" s="82">
        <f t="shared" si="38"/>
        <v>1750000</v>
      </c>
      <c r="K84" s="147">
        <f t="shared" si="29"/>
        <v>0</v>
      </c>
      <c r="L84" s="148"/>
      <c r="M84" s="149" t="s">
        <v>748</v>
      </c>
      <c r="N84" s="44">
        <f t="shared" si="30"/>
        <v>175</v>
      </c>
      <c r="O84" s="44">
        <f t="shared" si="31"/>
        <v>0</v>
      </c>
      <c r="P84" s="44">
        <f t="shared" si="32"/>
        <v>0</v>
      </c>
      <c r="Q84" s="44">
        <f t="shared" si="33"/>
        <v>0</v>
      </c>
      <c r="R84" s="44">
        <v>0</v>
      </c>
      <c r="S84" s="44">
        <f t="shared" si="34"/>
        <v>0</v>
      </c>
      <c r="T84" s="44"/>
      <c r="V84" s="155">
        <f t="shared" si="35"/>
        <v>0</v>
      </c>
      <c r="W84" s="155"/>
      <c r="X84" s="155"/>
      <c r="Y84" s="155"/>
    </row>
    <row r="85" s="1" customFormat="1" ht="32" customHeight="1" spans="1:25">
      <c r="A85" s="62">
        <v>7</v>
      </c>
      <c r="B85" s="63" t="s">
        <v>2336</v>
      </c>
      <c r="C85" s="158" t="s">
        <v>2343</v>
      </c>
      <c r="D85" s="82">
        <v>2250000</v>
      </c>
      <c r="E85" s="82">
        <v>2250000</v>
      </c>
      <c r="F85" s="82"/>
      <c r="G85" s="82"/>
      <c r="H85" s="82"/>
      <c r="I85" s="82"/>
      <c r="J85" s="82">
        <f t="shared" si="38"/>
        <v>2250000</v>
      </c>
      <c r="K85" s="147">
        <f t="shared" si="29"/>
        <v>0</v>
      </c>
      <c r="L85" s="148"/>
      <c r="M85" s="149" t="s">
        <v>737</v>
      </c>
      <c r="N85" s="44">
        <f t="shared" si="30"/>
        <v>225</v>
      </c>
      <c r="O85" s="44">
        <f t="shared" si="31"/>
        <v>0</v>
      </c>
      <c r="P85" s="44">
        <f t="shared" si="32"/>
        <v>0</v>
      </c>
      <c r="Q85" s="44">
        <f t="shared" si="33"/>
        <v>0</v>
      </c>
      <c r="R85" s="44">
        <v>0</v>
      </c>
      <c r="S85" s="44">
        <f t="shared" si="34"/>
        <v>0</v>
      </c>
      <c r="T85" s="44"/>
      <c r="V85" s="155">
        <f t="shared" si="35"/>
        <v>0</v>
      </c>
      <c r="W85" s="155"/>
      <c r="X85" s="155"/>
      <c r="Y85" s="155"/>
    </row>
    <row r="86" s="1" customFormat="1" ht="32" customHeight="1" spans="1:25">
      <c r="A86" s="62">
        <v>8</v>
      </c>
      <c r="B86" s="63" t="s">
        <v>2336</v>
      </c>
      <c r="C86" s="158" t="s">
        <v>2344</v>
      </c>
      <c r="D86" s="82">
        <v>2750000</v>
      </c>
      <c r="E86" s="82">
        <v>2750000</v>
      </c>
      <c r="F86" s="82"/>
      <c r="G86" s="82"/>
      <c r="H86" s="82"/>
      <c r="I86" s="82"/>
      <c r="J86" s="82">
        <f t="shared" si="38"/>
        <v>2750000</v>
      </c>
      <c r="K86" s="147">
        <f t="shared" si="29"/>
        <v>0</v>
      </c>
      <c r="L86" s="148"/>
      <c r="M86" s="149" t="s">
        <v>731</v>
      </c>
      <c r="N86" s="44">
        <f t="shared" si="30"/>
        <v>275</v>
      </c>
      <c r="O86" s="44">
        <f t="shared" si="31"/>
        <v>0</v>
      </c>
      <c r="P86" s="44">
        <f t="shared" si="32"/>
        <v>0</v>
      </c>
      <c r="Q86" s="44">
        <f t="shared" si="33"/>
        <v>0</v>
      </c>
      <c r="R86" s="44">
        <v>0</v>
      </c>
      <c r="S86" s="44">
        <f t="shared" si="34"/>
        <v>0</v>
      </c>
      <c r="T86" s="44"/>
      <c r="V86" s="155">
        <f t="shared" si="35"/>
        <v>0</v>
      </c>
      <c r="W86" s="155"/>
      <c r="X86" s="155"/>
      <c r="Y86" s="155"/>
    </row>
    <row r="87" s="1" customFormat="1" ht="32" customHeight="1" spans="1:25">
      <c r="A87" s="62">
        <v>9</v>
      </c>
      <c r="B87" s="63" t="s">
        <v>2336</v>
      </c>
      <c r="C87" s="158" t="s">
        <v>2345</v>
      </c>
      <c r="D87" s="82">
        <v>1250000</v>
      </c>
      <c r="E87" s="82">
        <v>1250000</v>
      </c>
      <c r="F87" s="82"/>
      <c r="G87" s="82"/>
      <c r="H87" s="82"/>
      <c r="I87" s="82"/>
      <c r="J87" s="82">
        <f t="shared" si="38"/>
        <v>1250000</v>
      </c>
      <c r="K87" s="147">
        <f t="shared" si="29"/>
        <v>0</v>
      </c>
      <c r="L87" s="148"/>
      <c r="M87" s="149" t="s">
        <v>743</v>
      </c>
      <c r="N87" s="44">
        <f t="shared" si="30"/>
        <v>125</v>
      </c>
      <c r="O87" s="44">
        <f t="shared" si="31"/>
        <v>0</v>
      </c>
      <c r="P87" s="44">
        <f t="shared" si="32"/>
        <v>0</v>
      </c>
      <c r="Q87" s="44">
        <f t="shared" si="33"/>
        <v>0</v>
      </c>
      <c r="R87" s="44">
        <v>0</v>
      </c>
      <c r="S87" s="44">
        <f t="shared" si="34"/>
        <v>0</v>
      </c>
      <c r="T87" s="44"/>
      <c r="V87" s="155">
        <f t="shared" si="35"/>
        <v>0</v>
      </c>
      <c r="W87" s="155"/>
      <c r="X87" s="155"/>
      <c r="Y87" s="155"/>
    </row>
    <row r="88" s="1" customFormat="1" ht="32" customHeight="1" spans="1:25">
      <c r="A88" s="68" t="s">
        <v>2346</v>
      </c>
      <c r="B88" s="68"/>
      <c r="C88" s="68"/>
      <c r="D88" s="138">
        <f t="shared" ref="D88:J88" si="39">SUM(D89:D138)</f>
        <v>5250500</v>
      </c>
      <c r="E88" s="139">
        <f t="shared" si="39"/>
        <v>3370000</v>
      </c>
      <c r="F88" s="139">
        <f t="shared" si="39"/>
        <v>1880500</v>
      </c>
      <c r="G88" s="139">
        <f t="shared" si="39"/>
        <v>0</v>
      </c>
      <c r="H88" s="139">
        <f t="shared" si="39"/>
        <v>0</v>
      </c>
      <c r="I88" s="138">
        <f t="shared" si="39"/>
        <v>0</v>
      </c>
      <c r="J88" s="138">
        <f t="shared" si="39"/>
        <v>5250500</v>
      </c>
      <c r="K88" s="138">
        <f t="shared" si="29"/>
        <v>0</v>
      </c>
      <c r="L88" s="160"/>
      <c r="M88" s="161"/>
      <c r="N88" s="44">
        <f t="shared" si="30"/>
        <v>525.05</v>
      </c>
      <c r="O88" s="44">
        <f t="shared" si="31"/>
        <v>0</v>
      </c>
      <c r="P88" s="44">
        <f t="shared" si="32"/>
        <v>0</v>
      </c>
      <c r="Q88" s="44">
        <f t="shared" si="33"/>
        <v>0</v>
      </c>
      <c r="R88" s="44">
        <v>0</v>
      </c>
      <c r="S88" s="44">
        <f t="shared" si="34"/>
        <v>0</v>
      </c>
      <c r="T88" s="44"/>
      <c r="V88" s="157">
        <f t="shared" ref="V88:Y88" si="40">SUM(V89:V138)</f>
        <v>0</v>
      </c>
      <c r="W88" s="157">
        <f t="shared" si="40"/>
        <v>0</v>
      </c>
      <c r="X88" s="157">
        <f t="shared" si="40"/>
        <v>0</v>
      </c>
      <c r="Y88" s="157">
        <f t="shared" si="40"/>
        <v>0</v>
      </c>
    </row>
    <row r="89" s="1" customFormat="1" ht="32" customHeight="1" spans="1:25">
      <c r="A89" s="62">
        <v>1</v>
      </c>
      <c r="B89" s="63" t="s">
        <v>1103</v>
      </c>
      <c r="C89" s="158" t="s">
        <v>2347</v>
      </c>
      <c r="D89" s="82">
        <v>152100</v>
      </c>
      <c r="E89" s="82">
        <v>152100</v>
      </c>
      <c r="F89" s="82"/>
      <c r="G89" s="82"/>
      <c r="H89" s="82"/>
      <c r="I89" s="82"/>
      <c r="J89" s="82">
        <v>152100</v>
      </c>
      <c r="K89" s="147">
        <f t="shared" si="29"/>
        <v>0</v>
      </c>
      <c r="L89" s="162"/>
      <c r="M89" s="149" t="s">
        <v>1101</v>
      </c>
      <c r="N89" s="44">
        <f t="shared" si="30"/>
        <v>15.21</v>
      </c>
      <c r="O89" s="44">
        <f t="shared" si="31"/>
        <v>0</v>
      </c>
      <c r="P89" s="44">
        <f t="shared" si="32"/>
        <v>0</v>
      </c>
      <c r="Q89" s="44">
        <f t="shared" si="33"/>
        <v>0</v>
      </c>
      <c r="R89" s="44">
        <v>0</v>
      </c>
      <c r="S89" s="44">
        <f t="shared" si="34"/>
        <v>0</v>
      </c>
      <c r="T89" s="44"/>
      <c r="V89" s="155">
        <f t="shared" ref="V89:V106" si="41">Q89</f>
        <v>0</v>
      </c>
      <c r="W89" s="155"/>
      <c r="X89" s="155"/>
      <c r="Y89" s="155"/>
    </row>
    <row r="90" s="1" customFormat="1" ht="32" customHeight="1" spans="1:25">
      <c r="A90" s="62">
        <v>2</v>
      </c>
      <c r="B90" s="63" t="s">
        <v>1103</v>
      </c>
      <c r="C90" s="158" t="s">
        <v>2348</v>
      </c>
      <c r="D90" s="82">
        <v>180000</v>
      </c>
      <c r="E90" s="82">
        <v>180000</v>
      </c>
      <c r="F90" s="82"/>
      <c r="G90" s="82"/>
      <c r="H90" s="82"/>
      <c r="I90" s="82"/>
      <c r="J90" s="82">
        <v>180000</v>
      </c>
      <c r="K90" s="147">
        <f t="shared" si="29"/>
        <v>0</v>
      </c>
      <c r="L90" s="148"/>
      <c r="M90" s="149" t="s">
        <v>1107</v>
      </c>
      <c r="N90" s="44">
        <f t="shared" si="30"/>
        <v>18</v>
      </c>
      <c r="O90" s="44">
        <f t="shared" si="31"/>
        <v>0</v>
      </c>
      <c r="P90" s="44">
        <f t="shared" si="32"/>
        <v>0</v>
      </c>
      <c r="Q90" s="44">
        <f t="shared" si="33"/>
        <v>0</v>
      </c>
      <c r="R90" s="44">
        <v>0</v>
      </c>
      <c r="S90" s="44">
        <f t="shared" si="34"/>
        <v>0</v>
      </c>
      <c r="T90" s="44"/>
      <c r="V90" s="155">
        <f t="shared" si="41"/>
        <v>0</v>
      </c>
      <c r="W90" s="155"/>
      <c r="X90" s="155"/>
      <c r="Y90" s="155"/>
    </row>
    <row r="91" s="1" customFormat="1" ht="32" customHeight="1" spans="1:25">
      <c r="A91" s="62">
        <v>3</v>
      </c>
      <c r="B91" s="63" t="s">
        <v>1103</v>
      </c>
      <c r="C91" s="158" t="s">
        <v>2349</v>
      </c>
      <c r="D91" s="82">
        <v>160000</v>
      </c>
      <c r="E91" s="82">
        <v>160000</v>
      </c>
      <c r="F91" s="82"/>
      <c r="G91" s="82"/>
      <c r="H91" s="82"/>
      <c r="I91" s="82"/>
      <c r="J91" s="82">
        <v>160000</v>
      </c>
      <c r="K91" s="147">
        <f t="shared" si="29"/>
        <v>0</v>
      </c>
      <c r="L91" s="148"/>
      <c r="M91" s="149" t="s">
        <v>1115</v>
      </c>
      <c r="N91" s="44">
        <f t="shared" si="30"/>
        <v>16</v>
      </c>
      <c r="O91" s="44">
        <f t="shared" si="31"/>
        <v>0</v>
      </c>
      <c r="P91" s="44">
        <f t="shared" si="32"/>
        <v>0</v>
      </c>
      <c r="Q91" s="44">
        <f t="shared" si="33"/>
        <v>0</v>
      </c>
      <c r="R91" s="44">
        <v>0</v>
      </c>
      <c r="S91" s="44">
        <f t="shared" si="34"/>
        <v>0</v>
      </c>
      <c r="T91" s="44"/>
      <c r="V91" s="155">
        <f t="shared" si="41"/>
        <v>0</v>
      </c>
      <c r="W91" s="155"/>
      <c r="X91" s="155"/>
      <c r="Y91" s="155"/>
    </row>
    <row r="92" s="1" customFormat="1" ht="32" customHeight="1" spans="1:25">
      <c r="A92" s="62">
        <v>4</v>
      </c>
      <c r="B92" s="63" t="s">
        <v>1103</v>
      </c>
      <c r="C92" s="158" t="s">
        <v>2350</v>
      </c>
      <c r="D92" s="82">
        <v>200000</v>
      </c>
      <c r="E92" s="82">
        <v>200000</v>
      </c>
      <c r="F92" s="82"/>
      <c r="G92" s="82"/>
      <c r="H92" s="82"/>
      <c r="I92" s="82"/>
      <c r="J92" s="82">
        <v>200000</v>
      </c>
      <c r="K92" s="147">
        <f t="shared" si="29"/>
        <v>0</v>
      </c>
      <c r="L92" s="148"/>
      <c r="M92" s="149" t="s">
        <v>1119</v>
      </c>
      <c r="N92" s="44">
        <f t="shared" si="30"/>
        <v>20</v>
      </c>
      <c r="O92" s="44">
        <f t="shared" si="31"/>
        <v>0</v>
      </c>
      <c r="P92" s="44">
        <f t="shared" si="32"/>
        <v>0</v>
      </c>
      <c r="Q92" s="44">
        <f t="shared" si="33"/>
        <v>0</v>
      </c>
      <c r="R92" s="44">
        <v>0</v>
      </c>
      <c r="S92" s="44">
        <f t="shared" si="34"/>
        <v>0</v>
      </c>
      <c r="T92" s="44"/>
      <c r="V92" s="155">
        <f t="shared" si="41"/>
        <v>0</v>
      </c>
      <c r="W92" s="155"/>
      <c r="X92" s="155"/>
      <c r="Y92" s="155"/>
    </row>
    <row r="93" s="1" customFormat="1" ht="32" customHeight="1" spans="1:25">
      <c r="A93" s="62">
        <v>5</v>
      </c>
      <c r="B93" s="63" t="s">
        <v>1103</v>
      </c>
      <c r="C93" s="158" t="s">
        <v>2351</v>
      </c>
      <c r="D93" s="82">
        <v>162200</v>
      </c>
      <c r="E93" s="82">
        <v>162200</v>
      </c>
      <c r="F93" s="82"/>
      <c r="G93" s="82"/>
      <c r="H93" s="82"/>
      <c r="I93" s="82"/>
      <c r="J93" s="82">
        <v>162200</v>
      </c>
      <c r="K93" s="147">
        <f t="shared" si="29"/>
        <v>0</v>
      </c>
      <c r="L93" s="148"/>
      <c r="M93" s="149" t="s">
        <v>1123</v>
      </c>
      <c r="N93" s="44">
        <f t="shared" si="30"/>
        <v>16.22</v>
      </c>
      <c r="O93" s="44">
        <f t="shared" si="31"/>
        <v>0</v>
      </c>
      <c r="P93" s="44">
        <f t="shared" si="32"/>
        <v>0</v>
      </c>
      <c r="Q93" s="44">
        <f t="shared" si="33"/>
        <v>0</v>
      </c>
      <c r="R93" s="44">
        <v>0</v>
      </c>
      <c r="S93" s="44">
        <f t="shared" si="34"/>
        <v>0</v>
      </c>
      <c r="T93" s="44"/>
      <c r="V93" s="155">
        <f t="shared" si="41"/>
        <v>0</v>
      </c>
      <c r="W93" s="155"/>
      <c r="X93" s="155"/>
      <c r="Y93" s="155"/>
    </row>
    <row r="94" s="1" customFormat="1" ht="32" customHeight="1" spans="1:25">
      <c r="A94" s="62">
        <v>6</v>
      </c>
      <c r="B94" s="63" t="s">
        <v>1103</v>
      </c>
      <c r="C94" s="158" t="s">
        <v>2352</v>
      </c>
      <c r="D94" s="82">
        <v>150000</v>
      </c>
      <c r="E94" s="82">
        <v>150000</v>
      </c>
      <c r="F94" s="82"/>
      <c r="G94" s="82"/>
      <c r="H94" s="82"/>
      <c r="I94" s="82"/>
      <c r="J94" s="82">
        <v>150000</v>
      </c>
      <c r="K94" s="147">
        <f t="shared" si="29"/>
        <v>0</v>
      </c>
      <c r="L94" s="148"/>
      <c r="M94" s="149" t="s">
        <v>1127</v>
      </c>
      <c r="N94" s="44">
        <f t="shared" si="30"/>
        <v>15</v>
      </c>
      <c r="O94" s="44">
        <f t="shared" si="31"/>
        <v>0</v>
      </c>
      <c r="P94" s="44">
        <f t="shared" si="32"/>
        <v>0</v>
      </c>
      <c r="Q94" s="44">
        <f t="shared" si="33"/>
        <v>0</v>
      </c>
      <c r="R94" s="44">
        <v>0</v>
      </c>
      <c r="S94" s="44">
        <f t="shared" si="34"/>
        <v>0</v>
      </c>
      <c r="T94" s="44"/>
      <c r="V94" s="155">
        <f t="shared" si="41"/>
        <v>0</v>
      </c>
      <c r="W94" s="155"/>
      <c r="X94" s="155"/>
      <c r="Y94" s="155"/>
    </row>
    <row r="95" s="1" customFormat="1" ht="32" customHeight="1" spans="1:25">
      <c r="A95" s="62">
        <v>7</v>
      </c>
      <c r="B95" s="63" t="s">
        <v>1103</v>
      </c>
      <c r="C95" s="158" t="s">
        <v>2353</v>
      </c>
      <c r="D95" s="82">
        <v>285700</v>
      </c>
      <c r="E95" s="82">
        <v>285700</v>
      </c>
      <c r="F95" s="82"/>
      <c r="G95" s="82"/>
      <c r="H95" s="82"/>
      <c r="I95" s="82"/>
      <c r="J95" s="82">
        <v>285700</v>
      </c>
      <c r="K95" s="147">
        <f t="shared" si="29"/>
        <v>0</v>
      </c>
      <c r="L95" s="148"/>
      <c r="M95" s="149" t="s">
        <v>1131</v>
      </c>
      <c r="N95" s="44">
        <f t="shared" si="30"/>
        <v>28.57</v>
      </c>
      <c r="O95" s="44">
        <f t="shared" si="31"/>
        <v>0</v>
      </c>
      <c r="P95" s="44">
        <f t="shared" si="32"/>
        <v>0</v>
      </c>
      <c r="Q95" s="44">
        <f t="shared" si="33"/>
        <v>0</v>
      </c>
      <c r="R95" s="44">
        <v>0</v>
      </c>
      <c r="S95" s="44">
        <f t="shared" si="34"/>
        <v>0</v>
      </c>
      <c r="T95" s="44"/>
      <c r="V95" s="155">
        <f t="shared" si="41"/>
        <v>0</v>
      </c>
      <c r="W95" s="155"/>
      <c r="X95" s="155"/>
      <c r="Y95" s="155"/>
    </row>
    <row r="96" s="1" customFormat="1" ht="32" customHeight="1" spans="1:25">
      <c r="A96" s="62">
        <v>8</v>
      </c>
      <c r="B96" s="63" t="s">
        <v>1103</v>
      </c>
      <c r="C96" s="158" t="s">
        <v>2354</v>
      </c>
      <c r="D96" s="82">
        <v>190200</v>
      </c>
      <c r="E96" s="82">
        <v>190200</v>
      </c>
      <c r="F96" s="82"/>
      <c r="G96" s="82"/>
      <c r="H96" s="82"/>
      <c r="I96" s="82"/>
      <c r="J96" s="82">
        <v>190200</v>
      </c>
      <c r="K96" s="147">
        <f t="shared" si="29"/>
        <v>0</v>
      </c>
      <c r="L96" s="148"/>
      <c r="M96" s="149" t="s">
        <v>1135</v>
      </c>
      <c r="N96" s="44">
        <f t="shared" si="30"/>
        <v>19.02</v>
      </c>
      <c r="O96" s="44">
        <f t="shared" si="31"/>
        <v>0</v>
      </c>
      <c r="P96" s="44">
        <f t="shared" si="32"/>
        <v>0</v>
      </c>
      <c r="Q96" s="44">
        <f t="shared" si="33"/>
        <v>0</v>
      </c>
      <c r="R96" s="44">
        <v>0</v>
      </c>
      <c r="S96" s="44">
        <f t="shared" si="34"/>
        <v>0</v>
      </c>
      <c r="T96" s="44"/>
      <c r="V96" s="155">
        <f t="shared" si="41"/>
        <v>0</v>
      </c>
      <c r="W96" s="155"/>
      <c r="X96" s="155"/>
      <c r="Y96" s="155"/>
    </row>
    <row r="97" s="1" customFormat="1" ht="32" customHeight="1" spans="1:25">
      <c r="A97" s="62">
        <v>9</v>
      </c>
      <c r="B97" s="63" t="s">
        <v>1103</v>
      </c>
      <c r="C97" s="158" t="s">
        <v>2355</v>
      </c>
      <c r="D97" s="82">
        <v>160000</v>
      </c>
      <c r="E97" s="82">
        <v>160000</v>
      </c>
      <c r="F97" s="82"/>
      <c r="G97" s="82"/>
      <c r="H97" s="82"/>
      <c r="I97" s="82"/>
      <c r="J97" s="82">
        <v>160000</v>
      </c>
      <c r="K97" s="147">
        <f t="shared" si="29"/>
        <v>0</v>
      </c>
      <c r="L97" s="148"/>
      <c r="M97" s="149" t="s">
        <v>1139</v>
      </c>
      <c r="N97" s="44">
        <f t="shared" si="30"/>
        <v>16</v>
      </c>
      <c r="O97" s="44">
        <f t="shared" si="31"/>
        <v>0</v>
      </c>
      <c r="P97" s="44">
        <f t="shared" si="32"/>
        <v>0</v>
      </c>
      <c r="Q97" s="44">
        <f t="shared" si="33"/>
        <v>0</v>
      </c>
      <c r="R97" s="44">
        <v>0</v>
      </c>
      <c r="S97" s="44">
        <f t="shared" si="34"/>
        <v>0</v>
      </c>
      <c r="T97" s="44"/>
      <c r="V97" s="155">
        <f t="shared" si="41"/>
        <v>0</v>
      </c>
      <c r="W97" s="155"/>
      <c r="X97" s="155"/>
      <c r="Y97" s="155"/>
    </row>
    <row r="98" s="1" customFormat="1" ht="32" customHeight="1" spans="1:25">
      <c r="A98" s="62">
        <v>10</v>
      </c>
      <c r="B98" s="63" t="s">
        <v>1103</v>
      </c>
      <c r="C98" s="158" t="s">
        <v>2356</v>
      </c>
      <c r="D98" s="82">
        <v>150700</v>
      </c>
      <c r="E98" s="82">
        <v>150700</v>
      </c>
      <c r="F98" s="82"/>
      <c r="G98" s="82"/>
      <c r="H98" s="82"/>
      <c r="I98" s="82"/>
      <c r="J98" s="82">
        <v>150700</v>
      </c>
      <c r="K98" s="147">
        <f t="shared" si="29"/>
        <v>0</v>
      </c>
      <c r="L98" s="148"/>
      <c r="M98" s="149" t="s">
        <v>1143</v>
      </c>
      <c r="N98" s="44">
        <f t="shared" si="30"/>
        <v>15.07</v>
      </c>
      <c r="O98" s="44">
        <f t="shared" si="31"/>
        <v>0</v>
      </c>
      <c r="P98" s="44">
        <f t="shared" si="32"/>
        <v>0</v>
      </c>
      <c r="Q98" s="44">
        <f t="shared" si="33"/>
        <v>0</v>
      </c>
      <c r="R98" s="44">
        <v>0</v>
      </c>
      <c r="S98" s="44">
        <f t="shared" si="34"/>
        <v>0</v>
      </c>
      <c r="T98" s="44"/>
      <c r="V98" s="155">
        <f t="shared" si="41"/>
        <v>0</v>
      </c>
      <c r="W98" s="155"/>
      <c r="X98" s="155"/>
      <c r="Y98" s="155"/>
    </row>
    <row r="99" s="1" customFormat="1" ht="32" customHeight="1" spans="1:25">
      <c r="A99" s="62">
        <v>11</v>
      </c>
      <c r="B99" s="63" t="s">
        <v>1103</v>
      </c>
      <c r="C99" s="158" t="s">
        <v>2357</v>
      </c>
      <c r="D99" s="82">
        <v>122900</v>
      </c>
      <c r="E99" s="82">
        <v>122900</v>
      </c>
      <c r="F99" s="82"/>
      <c r="G99" s="82"/>
      <c r="H99" s="82"/>
      <c r="I99" s="82"/>
      <c r="J99" s="82">
        <v>122900</v>
      </c>
      <c r="K99" s="147">
        <f t="shared" si="29"/>
        <v>0</v>
      </c>
      <c r="L99" s="148"/>
      <c r="M99" s="149" t="s">
        <v>1147</v>
      </c>
      <c r="N99" s="44">
        <f t="shared" si="30"/>
        <v>12.29</v>
      </c>
      <c r="O99" s="44">
        <f t="shared" si="31"/>
        <v>0</v>
      </c>
      <c r="P99" s="44">
        <f t="shared" si="32"/>
        <v>0</v>
      </c>
      <c r="Q99" s="44">
        <f t="shared" si="33"/>
        <v>0</v>
      </c>
      <c r="R99" s="44">
        <v>0</v>
      </c>
      <c r="S99" s="44">
        <f t="shared" si="34"/>
        <v>0</v>
      </c>
      <c r="T99" s="44"/>
      <c r="V99" s="155">
        <f t="shared" si="41"/>
        <v>0</v>
      </c>
      <c r="W99" s="155"/>
      <c r="X99" s="155"/>
      <c r="Y99" s="155"/>
    </row>
    <row r="100" s="1" customFormat="1" ht="32" customHeight="1" spans="1:25">
      <c r="A100" s="62">
        <v>12</v>
      </c>
      <c r="B100" s="63" t="s">
        <v>1103</v>
      </c>
      <c r="C100" s="158" t="s">
        <v>2358</v>
      </c>
      <c r="D100" s="82">
        <v>370000</v>
      </c>
      <c r="E100" s="82">
        <v>370000</v>
      </c>
      <c r="F100" s="82"/>
      <c r="G100" s="82"/>
      <c r="H100" s="82"/>
      <c r="I100" s="82"/>
      <c r="J100" s="82">
        <v>370000</v>
      </c>
      <c r="K100" s="147">
        <f t="shared" si="29"/>
        <v>0</v>
      </c>
      <c r="L100" s="148"/>
      <c r="M100" s="149" t="s">
        <v>1151</v>
      </c>
      <c r="N100" s="44">
        <f t="shared" si="30"/>
        <v>37</v>
      </c>
      <c r="O100" s="44">
        <f t="shared" si="31"/>
        <v>0</v>
      </c>
      <c r="P100" s="44">
        <f t="shared" si="32"/>
        <v>0</v>
      </c>
      <c r="Q100" s="44">
        <f t="shared" si="33"/>
        <v>0</v>
      </c>
      <c r="R100" s="44">
        <v>0</v>
      </c>
      <c r="S100" s="44">
        <f t="shared" si="34"/>
        <v>0</v>
      </c>
      <c r="T100" s="44"/>
      <c r="V100" s="155">
        <f t="shared" si="41"/>
        <v>0</v>
      </c>
      <c r="W100" s="155"/>
      <c r="X100" s="155"/>
      <c r="Y100" s="155"/>
    </row>
    <row r="101" s="1" customFormat="1" ht="32" customHeight="1" spans="1:25">
      <c r="A101" s="62">
        <v>13</v>
      </c>
      <c r="B101" s="63" t="s">
        <v>1103</v>
      </c>
      <c r="C101" s="158" t="s">
        <v>2359</v>
      </c>
      <c r="D101" s="82">
        <v>162300</v>
      </c>
      <c r="E101" s="82">
        <v>162300</v>
      </c>
      <c r="F101" s="82"/>
      <c r="G101" s="82"/>
      <c r="H101" s="82"/>
      <c r="I101" s="82"/>
      <c r="J101" s="82">
        <v>162300</v>
      </c>
      <c r="K101" s="147">
        <f t="shared" si="29"/>
        <v>0</v>
      </c>
      <c r="L101" s="148"/>
      <c r="M101" s="149" t="s">
        <v>1155</v>
      </c>
      <c r="N101" s="44">
        <f t="shared" si="30"/>
        <v>16.23</v>
      </c>
      <c r="O101" s="44">
        <f t="shared" si="31"/>
        <v>0</v>
      </c>
      <c r="P101" s="44">
        <f t="shared" si="32"/>
        <v>0</v>
      </c>
      <c r="Q101" s="44">
        <f t="shared" si="33"/>
        <v>0</v>
      </c>
      <c r="R101" s="44">
        <v>0</v>
      </c>
      <c r="S101" s="44">
        <f t="shared" si="34"/>
        <v>0</v>
      </c>
      <c r="T101" s="44"/>
      <c r="V101" s="155">
        <f t="shared" si="41"/>
        <v>0</v>
      </c>
      <c r="W101" s="155"/>
      <c r="X101" s="155"/>
      <c r="Y101" s="155"/>
    </row>
    <row r="102" s="1" customFormat="1" ht="32" customHeight="1" spans="1:25">
      <c r="A102" s="62">
        <v>14</v>
      </c>
      <c r="B102" s="63" t="s">
        <v>1103</v>
      </c>
      <c r="C102" s="158" t="s">
        <v>2360</v>
      </c>
      <c r="D102" s="82">
        <v>181600</v>
      </c>
      <c r="E102" s="82">
        <v>181600</v>
      </c>
      <c r="F102" s="82"/>
      <c r="G102" s="82"/>
      <c r="H102" s="82"/>
      <c r="I102" s="82"/>
      <c r="J102" s="82">
        <v>181600</v>
      </c>
      <c r="K102" s="147">
        <f t="shared" si="29"/>
        <v>0</v>
      </c>
      <c r="L102" s="148"/>
      <c r="M102" s="149" t="s">
        <v>1159</v>
      </c>
      <c r="N102" s="44">
        <f t="shared" si="30"/>
        <v>18.16</v>
      </c>
      <c r="O102" s="44">
        <f t="shared" si="31"/>
        <v>0</v>
      </c>
      <c r="P102" s="44">
        <f t="shared" si="32"/>
        <v>0</v>
      </c>
      <c r="Q102" s="44">
        <f t="shared" si="33"/>
        <v>0</v>
      </c>
      <c r="R102" s="44">
        <v>0</v>
      </c>
      <c r="S102" s="44">
        <f t="shared" si="34"/>
        <v>0</v>
      </c>
      <c r="T102" s="44"/>
      <c r="V102" s="155">
        <f t="shared" si="41"/>
        <v>0</v>
      </c>
      <c r="W102" s="155"/>
      <c r="X102" s="155"/>
      <c r="Y102" s="155"/>
    </row>
    <row r="103" s="1" customFormat="1" ht="32" customHeight="1" spans="1:25">
      <c r="A103" s="62">
        <v>15</v>
      </c>
      <c r="B103" s="63" t="s">
        <v>1103</v>
      </c>
      <c r="C103" s="158" t="s">
        <v>2361</v>
      </c>
      <c r="D103" s="82">
        <v>148000</v>
      </c>
      <c r="E103" s="82">
        <v>148000</v>
      </c>
      <c r="F103" s="82"/>
      <c r="G103" s="82"/>
      <c r="H103" s="82"/>
      <c r="I103" s="82"/>
      <c r="J103" s="82">
        <v>148000</v>
      </c>
      <c r="K103" s="147">
        <f t="shared" si="29"/>
        <v>0</v>
      </c>
      <c r="L103" s="148"/>
      <c r="M103" s="149" t="s">
        <v>1163</v>
      </c>
      <c r="N103" s="44">
        <f t="shared" si="30"/>
        <v>14.8</v>
      </c>
      <c r="O103" s="44">
        <f t="shared" si="31"/>
        <v>0</v>
      </c>
      <c r="P103" s="44">
        <f t="shared" si="32"/>
        <v>0</v>
      </c>
      <c r="Q103" s="44">
        <f t="shared" si="33"/>
        <v>0</v>
      </c>
      <c r="R103" s="44">
        <v>0</v>
      </c>
      <c r="S103" s="44">
        <f t="shared" si="34"/>
        <v>0</v>
      </c>
      <c r="T103" s="44"/>
      <c r="V103" s="155">
        <f t="shared" si="41"/>
        <v>0</v>
      </c>
      <c r="W103" s="155"/>
      <c r="X103" s="155"/>
      <c r="Y103" s="155"/>
    </row>
    <row r="104" s="1" customFormat="1" ht="32" customHeight="1" spans="1:25">
      <c r="A104" s="62">
        <v>16</v>
      </c>
      <c r="B104" s="63" t="s">
        <v>1103</v>
      </c>
      <c r="C104" s="158" t="s">
        <v>2362</v>
      </c>
      <c r="D104" s="82">
        <v>210000</v>
      </c>
      <c r="E104" s="82">
        <v>210000</v>
      </c>
      <c r="F104" s="82"/>
      <c r="G104" s="82"/>
      <c r="H104" s="82"/>
      <c r="I104" s="82"/>
      <c r="J104" s="82">
        <v>210000</v>
      </c>
      <c r="K104" s="147">
        <f t="shared" si="29"/>
        <v>0</v>
      </c>
      <c r="L104" s="148"/>
      <c r="M104" s="149" t="s">
        <v>1167</v>
      </c>
      <c r="N104" s="44">
        <f t="shared" si="30"/>
        <v>21</v>
      </c>
      <c r="O104" s="44">
        <f t="shared" si="31"/>
        <v>0</v>
      </c>
      <c r="P104" s="44">
        <f t="shared" si="32"/>
        <v>0</v>
      </c>
      <c r="Q104" s="44">
        <f t="shared" si="33"/>
        <v>0</v>
      </c>
      <c r="R104" s="44">
        <v>0</v>
      </c>
      <c r="S104" s="44">
        <f t="shared" si="34"/>
        <v>0</v>
      </c>
      <c r="T104" s="44"/>
      <c r="V104" s="155">
        <f t="shared" si="41"/>
        <v>0</v>
      </c>
      <c r="W104" s="155"/>
      <c r="X104" s="155"/>
      <c r="Y104" s="155"/>
    </row>
    <row r="105" s="1" customFormat="1" ht="32" customHeight="1" spans="1:25">
      <c r="A105" s="62">
        <v>17</v>
      </c>
      <c r="B105" s="63" t="s">
        <v>1103</v>
      </c>
      <c r="C105" s="158" t="s">
        <v>2363</v>
      </c>
      <c r="D105" s="82">
        <v>94300</v>
      </c>
      <c r="E105" s="82">
        <v>94300</v>
      </c>
      <c r="F105" s="82"/>
      <c r="G105" s="82"/>
      <c r="H105" s="82"/>
      <c r="I105" s="82"/>
      <c r="J105" s="82">
        <v>94300</v>
      </c>
      <c r="K105" s="147">
        <f t="shared" si="29"/>
        <v>0</v>
      </c>
      <c r="L105" s="148"/>
      <c r="M105" s="149" t="s">
        <v>1171</v>
      </c>
      <c r="N105" s="44">
        <f t="shared" si="30"/>
        <v>9.43</v>
      </c>
      <c r="O105" s="44">
        <f t="shared" si="31"/>
        <v>0</v>
      </c>
      <c r="P105" s="44">
        <f t="shared" si="32"/>
        <v>0</v>
      </c>
      <c r="Q105" s="44">
        <f t="shared" si="33"/>
        <v>0</v>
      </c>
      <c r="R105" s="44">
        <v>0</v>
      </c>
      <c r="S105" s="44">
        <f t="shared" si="34"/>
        <v>0</v>
      </c>
      <c r="T105" s="44"/>
      <c r="V105" s="155">
        <f t="shared" si="41"/>
        <v>0</v>
      </c>
      <c r="W105" s="155"/>
      <c r="X105" s="155"/>
      <c r="Y105" s="155"/>
    </row>
    <row r="106" s="1" customFormat="1" ht="32" customHeight="1" spans="1:25">
      <c r="A106" s="62">
        <v>18</v>
      </c>
      <c r="B106" s="63" t="s">
        <v>1103</v>
      </c>
      <c r="C106" s="158" t="s">
        <v>2364</v>
      </c>
      <c r="D106" s="82">
        <v>290000</v>
      </c>
      <c r="E106" s="82">
        <v>290000</v>
      </c>
      <c r="F106" s="82"/>
      <c r="G106" s="82"/>
      <c r="H106" s="82"/>
      <c r="I106" s="82"/>
      <c r="J106" s="82">
        <v>290000</v>
      </c>
      <c r="K106" s="147">
        <f t="shared" si="29"/>
        <v>0</v>
      </c>
      <c r="L106" s="148"/>
      <c r="M106" s="149" t="s">
        <v>1175</v>
      </c>
      <c r="N106" s="44">
        <f t="shared" si="30"/>
        <v>29</v>
      </c>
      <c r="O106" s="44">
        <f t="shared" si="31"/>
        <v>0</v>
      </c>
      <c r="P106" s="44">
        <f t="shared" si="32"/>
        <v>0</v>
      </c>
      <c r="Q106" s="44">
        <f t="shared" si="33"/>
        <v>0</v>
      </c>
      <c r="R106" s="44">
        <v>0</v>
      </c>
      <c r="S106" s="44">
        <f t="shared" si="34"/>
        <v>0</v>
      </c>
      <c r="T106" s="44"/>
      <c r="V106" s="155">
        <f t="shared" si="41"/>
        <v>0</v>
      </c>
      <c r="W106" s="155"/>
      <c r="X106" s="155"/>
      <c r="Y106" s="155"/>
    </row>
    <row r="107" s="1" customFormat="1" ht="32" customHeight="1" spans="1:25">
      <c r="A107" s="62">
        <v>19</v>
      </c>
      <c r="B107" s="63" t="s">
        <v>1103</v>
      </c>
      <c r="C107" s="158" t="s">
        <v>2365</v>
      </c>
      <c r="D107" s="82">
        <v>157630.32</v>
      </c>
      <c r="E107" s="82"/>
      <c r="F107" s="82">
        <v>157630.32</v>
      </c>
      <c r="G107" s="82"/>
      <c r="H107" s="82"/>
      <c r="I107" s="82"/>
      <c r="J107" s="82">
        <v>157630.32</v>
      </c>
      <c r="K107" s="147">
        <f t="shared" si="29"/>
        <v>0</v>
      </c>
      <c r="L107" s="148"/>
      <c r="M107" s="149" t="s">
        <v>1186</v>
      </c>
      <c r="N107" s="44">
        <f t="shared" si="30"/>
        <v>15.763032</v>
      </c>
      <c r="O107" s="44">
        <f t="shared" si="31"/>
        <v>0</v>
      </c>
      <c r="P107" s="44">
        <f t="shared" si="32"/>
        <v>0</v>
      </c>
      <c r="Q107" s="44">
        <f t="shared" si="33"/>
        <v>0</v>
      </c>
      <c r="R107" s="44">
        <v>0</v>
      </c>
      <c r="S107" s="44">
        <f t="shared" si="34"/>
        <v>0</v>
      </c>
      <c r="T107" s="44"/>
      <c r="V107" s="155"/>
      <c r="W107" s="155">
        <f t="shared" ref="W107:W138" si="42">Q107</f>
        <v>0</v>
      </c>
      <c r="X107" s="155"/>
      <c r="Y107" s="155"/>
    </row>
    <row r="108" s="1" customFormat="1" ht="32" customHeight="1" spans="1:25">
      <c r="A108" s="62">
        <v>20</v>
      </c>
      <c r="B108" s="63" t="s">
        <v>1103</v>
      </c>
      <c r="C108" s="158" t="s">
        <v>2366</v>
      </c>
      <c r="D108" s="82">
        <v>98800</v>
      </c>
      <c r="E108" s="82"/>
      <c r="F108" s="82">
        <v>98800</v>
      </c>
      <c r="G108" s="82"/>
      <c r="H108" s="82"/>
      <c r="I108" s="82"/>
      <c r="J108" s="82">
        <v>98800</v>
      </c>
      <c r="K108" s="147">
        <f t="shared" si="29"/>
        <v>0</v>
      </c>
      <c r="L108" s="148"/>
      <c r="M108" s="149" t="s">
        <v>1216</v>
      </c>
      <c r="N108" s="44">
        <f t="shared" si="30"/>
        <v>9.88</v>
      </c>
      <c r="O108" s="44">
        <f t="shared" si="31"/>
        <v>0</v>
      </c>
      <c r="P108" s="44">
        <f t="shared" si="32"/>
        <v>0</v>
      </c>
      <c r="Q108" s="44">
        <f t="shared" si="33"/>
        <v>0</v>
      </c>
      <c r="R108" s="44">
        <v>0</v>
      </c>
      <c r="S108" s="44">
        <f t="shared" si="34"/>
        <v>0</v>
      </c>
      <c r="T108" s="44"/>
      <c r="V108" s="155"/>
      <c r="W108" s="155">
        <f t="shared" si="42"/>
        <v>0</v>
      </c>
      <c r="X108" s="155"/>
      <c r="Y108" s="155"/>
    </row>
    <row r="109" s="1" customFormat="1" ht="32" customHeight="1" spans="1:25">
      <c r="A109" s="62">
        <v>21</v>
      </c>
      <c r="B109" s="63" t="s">
        <v>1103</v>
      </c>
      <c r="C109" s="158" t="s">
        <v>2367</v>
      </c>
      <c r="D109" s="82">
        <v>57200</v>
      </c>
      <c r="E109" s="82"/>
      <c r="F109" s="82">
        <v>57200</v>
      </c>
      <c r="G109" s="82"/>
      <c r="H109" s="82"/>
      <c r="I109" s="82"/>
      <c r="J109" s="82">
        <v>57200</v>
      </c>
      <c r="K109" s="147">
        <f t="shared" si="29"/>
        <v>0</v>
      </c>
      <c r="L109" s="148"/>
      <c r="M109" s="149" t="s">
        <v>1191</v>
      </c>
      <c r="N109" s="44">
        <f t="shared" si="30"/>
        <v>5.72</v>
      </c>
      <c r="O109" s="44">
        <f t="shared" si="31"/>
        <v>0</v>
      </c>
      <c r="P109" s="44">
        <f t="shared" si="32"/>
        <v>0</v>
      </c>
      <c r="Q109" s="44">
        <f t="shared" si="33"/>
        <v>0</v>
      </c>
      <c r="R109" s="44">
        <v>0</v>
      </c>
      <c r="S109" s="44">
        <f t="shared" si="34"/>
        <v>0</v>
      </c>
      <c r="T109" s="44"/>
      <c r="V109" s="155"/>
      <c r="W109" s="155">
        <f t="shared" si="42"/>
        <v>0</v>
      </c>
      <c r="X109" s="155"/>
      <c r="Y109" s="155"/>
    </row>
    <row r="110" s="1" customFormat="1" ht="32" customHeight="1" spans="1:25">
      <c r="A110" s="62">
        <v>22</v>
      </c>
      <c r="B110" s="63" t="s">
        <v>1103</v>
      </c>
      <c r="C110" s="158" t="s">
        <v>2368</v>
      </c>
      <c r="D110" s="82">
        <v>16713.68</v>
      </c>
      <c r="E110" s="82"/>
      <c r="F110" s="82">
        <v>16713.68</v>
      </c>
      <c r="G110" s="82"/>
      <c r="H110" s="82"/>
      <c r="I110" s="82"/>
      <c r="J110" s="82">
        <v>16713.68</v>
      </c>
      <c r="K110" s="147">
        <f t="shared" si="29"/>
        <v>0</v>
      </c>
      <c r="L110" s="148"/>
      <c r="M110" s="149" t="s">
        <v>1195</v>
      </c>
      <c r="N110" s="44">
        <f t="shared" si="30"/>
        <v>1.671368</v>
      </c>
      <c r="O110" s="44">
        <f t="shared" si="31"/>
        <v>0</v>
      </c>
      <c r="P110" s="44">
        <f t="shared" si="32"/>
        <v>0</v>
      </c>
      <c r="Q110" s="44">
        <f t="shared" si="33"/>
        <v>0</v>
      </c>
      <c r="R110" s="44">
        <v>0</v>
      </c>
      <c r="S110" s="44">
        <f t="shared" si="34"/>
        <v>0</v>
      </c>
      <c r="T110" s="44"/>
      <c r="V110" s="155"/>
      <c r="W110" s="155">
        <f t="shared" si="42"/>
        <v>0</v>
      </c>
      <c r="X110" s="155"/>
      <c r="Y110" s="155"/>
    </row>
    <row r="111" s="1" customFormat="1" ht="32" customHeight="1" spans="1:25">
      <c r="A111" s="62">
        <v>23</v>
      </c>
      <c r="B111" s="63" t="s">
        <v>1103</v>
      </c>
      <c r="C111" s="158" t="s">
        <v>2369</v>
      </c>
      <c r="D111" s="82">
        <v>20912.43</v>
      </c>
      <c r="E111" s="82"/>
      <c r="F111" s="82">
        <v>20912.43</v>
      </c>
      <c r="G111" s="82"/>
      <c r="H111" s="82"/>
      <c r="I111" s="82"/>
      <c r="J111" s="82">
        <v>20912.43</v>
      </c>
      <c r="K111" s="147">
        <f t="shared" si="29"/>
        <v>0</v>
      </c>
      <c r="L111" s="148"/>
      <c r="M111" s="149" t="s">
        <v>1201</v>
      </c>
      <c r="N111" s="44">
        <f t="shared" si="30"/>
        <v>2.091243</v>
      </c>
      <c r="O111" s="44">
        <f t="shared" si="31"/>
        <v>0</v>
      </c>
      <c r="P111" s="44">
        <f t="shared" si="32"/>
        <v>0</v>
      </c>
      <c r="Q111" s="44">
        <f t="shared" si="33"/>
        <v>0</v>
      </c>
      <c r="R111" s="44">
        <v>0</v>
      </c>
      <c r="S111" s="44">
        <f t="shared" si="34"/>
        <v>0</v>
      </c>
      <c r="T111" s="44"/>
      <c r="V111" s="155"/>
      <c r="W111" s="155">
        <f t="shared" si="42"/>
        <v>0</v>
      </c>
      <c r="X111" s="155"/>
      <c r="Y111" s="155"/>
    </row>
    <row r="112" s="1" customFormat="1" ht="32" customHeight="1" spans="1:25">
      <c r="A112" s="62">
        <v>24</v>
      </c>
      <c r="B112" s="63" t="s">
        <v>1103</v>
      </c>
      <c r="C112" s="158" t="s">
        <v>2370</v>
      </c>
      <c r="D112" s="82">
        <v>54100</v>
      </c>
      <c r="E112" s="82"/>
      <c r="F112" s="82">
        <v>54100</v>
      </c>
      <c r="G112" s="82"/>
      <c r="H112" s="82"/>
      <c r="I112" s="82"/>
      <c r="J112" s="82">
        <v>54100</v>
      </c>
      <c r="K112" s="147">
        <f t="shared" si="29"/>
        <v>0</v>
      </c>
      <c r="L112" s="148"/>
      <c r="M112" s="149" t="s">
        <v>1206</v>
      </c>
      <c r="N112" s="44">
        <f t="shared" si="30"/>
        <v>5.41</v>
      </c>
      <c r="O112" s="44">
        <f t="shared" si="31"/>
        <v>0</v>
      </c>
      <c r="P112" s="44">
        <f t="shared" si="32"/>
        <v>0</v>
      </c>
      <c r="Q112" s="44">
        <f t="shared" si="33"/>
        <v>0</v>
      </c>
      <c r="R112" s="44">
        <v>0</v>
      </c>
      <c r="S112" s="44">
        <f t="shared" si="34"/>
        <v>0</v>
      </c>
      <c r="T112" s="44"/>
      <c r="V112" s="155"/>
      <c r="W112" s="155">
        <f t="shared" si="42"/>
        <v>0</v>
      </c>
      <c r="X112" s="155"/>
      <c r="Y112" s="155"/>
    </row>
    <row r="113" s="1" customFormat="1" ht="32" customHeight="1" spans="1:25">
      <c r="A113" s="62">
        <v>25</v>
      </c>
      <c r="B113" s="63" t="s">
        <v>1103</v>
      </c>
      <c r="C113" s="158" t="s">
        <v>2371</v>
      </c>
      <c r="D113" s="82">
        <v>60374.27</v>
      </c>
      <c r="E113" s="82"/>
      <c r="F113" s="82">
        <v>60374.27</v>
      </c>
      <c r="G113" s="82"/>
      <c r="H113" s="82"/>
      <c r="I113" s="82"/>
      <c r="J113" s="82">
        <v>60374.27</v>
      </c>
      <c r="K113" s="147">
        <f t="shared" si="29"/>
        <v>0</v>
      </c>
      <c r="L113" s="148"/>
      <c r="M113" s="149" t="s">
        <v>1211</v>
      </c>
      <c r="N113" s="44">
        <f t="shared" si="30"/>
        <v>6.037427</v>
      </c>
      <c r="O113" s="44">
        <f t="shared" si="31"/>
        <v>0</v>
      </c>
      <c r="P113" s="44">
        <f t="shared" si="32"/>
        <v>0</v>
      </c>
      <c r="Q113" s="44">
        <f t="shared" si="33"/>
        <v>0</v>
      </c>
      <c r="R113" s="44">
        <v>0</v>
      </c>
      <c r="S113" s="44">
        <f t="shared" si="34"/>
        <v>0</v>
      </c>
      <c r="T113" s="44"/>
      <c r="V113" s="155"/>
      <c r="W113" s="155">
        <f t="shared" si="42"/>
        <v>0</v>
      </c>
      <c r="X113" s="155"/>
      <c r="Y113" s="155"/>
    </row>
    <row r="114" s="1" customFormat="1" ht="32" customHeight="1" spans="1:25">
      <c r="A114" s="62">
        <v>26</v>
      </c>
      <c r="B114" s="63" t="s">
        <v>1103</v>
      </c>
      <c r="C114" s="158" t="s">
        <v>2372</v>
      </c>
      <c r="D114" s="82">
        <v>141200</v>
      </c>
      <c r="E114" s="82"/>
      <c r="F114" s="82">
        <v>141200</v>
      </c>
      <c r="G114" s="82"/>
      <c r="H114" s="82"/>
      <c r="I114" s="82"/>
      <c r="J114" s="82">
        <v>141200</v>
      </c>
      <c r="K114" s="147">
        <f t="shared" si="29"/>
        <v>0</v>
      </c>
      <c r="L114" s="148"/>
      <c r="M114" s="149" t="s">
        <v>1221</v>
      </c>
      <c r="N114" s="44">
        <f t="shared" si="30"/>
        <v>14.12</v>
      </c>
      <c r="O114" s="44">
        <f t="shared" si="31"/>
        <v>0</v>
      </c>
      <c r="P114" s="44">
        <f t="shared" si="32"/>
        <v>0</v>
      </c>
      <c r="Q114" s="44">
        <f t="shared" si="33"/>
        <v>0</v>
      </c>
      <c r="R114" s="44">
        <v>0</v>
      </c>
      <c r="S114" s="44">
        <f t="shared" si="34"/>
        <v>0</v>
      </c>
      <c r="T114" s="44"/>
      <c r="V114" s="155"/>
      <c r="W114" s="155">
        <f t="shared" si="42"/>
        <v>0</v>
      </c>
      <c r="X114" s="155"/>
      <c r="Y114" s="155"/>
    </row>
    <row r="115" s="1" customFormat="1" ht="32" customHeight="1" spans="1:25">
      <c r="A115" s="62">
        <v>27</v>
      </c>
      <c r="B115" s="63" t="s">
        <v>1103</v>
      </c>
      <c r="C115" s="158" t="s">
        <v>2373</v>
      </c>
      <c r="D115" s="82">
        <v>10843.27</v>
      </c>
      <c r="E115" s="82"/>
      <c r="F115" s="82">
        <v>10843.27</v>
      </c>
      <c r="G115" s="82"/>
      <c r="H115" s="82"/>
      <c r="I115" s="82"/>
      <c r="J115" s="82">
        <v>10843.27</v>
      </c>
      <c r="K115" s="147">
        <f t="shared" si="29"/>
        <v>0</v>
      </c>
      <c r="L115" s="148"/>
      <c r="M115" s="149" t="s">
        <v>1226</v>
      </c>
      <c r="N115" s="44">
        <f t="shared" si="30"/>
        <v>1.084327</v>
      </c>
      <c r="O115" s="44">
        <f t="shared" si="31"/>
        <v>0</v>
      </c>
      <c r="P115" s="44">
        <f t="shared" si="32"/>
        <v>0</v>
      </c>
      <c r="Q115" s="44">
        <f t="shared" si="33"/>
        <v>0</v>
      </c>
      <c r="R115" s="44">
        <v>0</v>
      </c>
      <c r="S115" s="44">
        <f t="shared" si="34"/>
        <v>0</v>
      </c>
      <c r="T115" s="44"/>
      <c r="V115" s="155"/>
      <c r="W115" s="155">
        <f t="shared" si="42"/>
        <v>0</v>
      </c>
      <c r="X115" s="155"/>
      <c r="Y115" s="155"/>
    </row>
    <row r="116" s="1" customFormat="1" ht="32" customHeight="1" spans="1:25">
      <c r="A116" s="62">
        <v>28</v>
      </c>
      <c r="B116" s="63" t="s">
        <v>1103</v>
      </c>
      <c r="C116" s="158" t="s">
        <v>2374</v>
      </c>
      <c r="D116" s="82">
        <v>175200</v>
      </c>
      <c r="E116" s="82"/>
      <c r="F116" s="82">
        <v>175200</v>
      </c>
      <c r="G116" s="82"/>
      <c r="H116" s="82"/>
      <c r="I116" s="82"/>
      <c r="J116" s="82">
        <v>175200</v>
      </c>
      <c r="K116" s="147">
        <f t="shared" si="29"/>
        <v>0</v>
      </c>
      <c r="L116" s="148"/>
      <c r="M116" s="149" t="s">
        <v>1231</v>
      </c>
      <c r="N116" s="44">
        <f t="shared" si="30"/>
        <v>17.52</v>
      </c>
      <c r="O116" s="44">
        <f t="shared" si="31"/>
        <v>0</v>
      </c>
      <c r="P116" s="44">
        <f t="shared" si="32"/>
        <v>0</v>
      </c>
      <c r="Q116" s="44">
        <f t="shared" si="33"/>
        <v>0</v>
      </c>
      <c r="R116" s="44">
        <v>0</v>
      </c>
      <c r="S116" s="44">
        <f t="shared" si="34"/>
        <v>0</v>
      </c>
      <c r="T116" s="44"/>
      <c r="V116" s="155"/>
      <c r="W116" s="155">
        <f t="shared" si="42"/>
        <v>0</v>
      </c>
      <c r="X116" s="155"/>
      <c r="Y116" s="155"/>
    </row>
    <row r="117" s="1" customFormat="1" ht="32" customHeight="1" spans="1:25">
      <c r="A117" s="62">
        <v>29</v>
      </c>
      <c r="B117" s="63" t="s">
        <v>1103</v>
      </c>
      <c r="C117" s="158" t="s">
        <v>2375</v>
      </c>
      <c r="D117" s="82">
        <v>26100</v>
      </c>
      <c r="E117" s="82"/>
      <c r="F117" s="82">
        <v>26100</v>
      </c>
      <c r="G117" s="82"/>
      <c r="H117" s="82"/>
      <c r="I117" s="82"/>
      <c r="J117" s="82">
        <v>26100</v>
      </c>
      <c r="K117" s="147">
        <f t="shared" si="29"/>
        <v>0</v>
      </c>
      <c r="L117" s="148"/>
      <c r="M117" s="149" t="s">
        <v>1236</v>
      </c>
      <c r="N117" s="44">
        <f t="shared" si="30"/>
        <v>2.61</v>
      </c>
      <c r="O117" s="44">
        <f t="shared" si="31"/>
        <v>0</v>
      </c>
      <c r="P117" s="44">
        <f t="shared" si="32"/>
        <v>0</v>
      </c>
      <c r="Q117" s="44">
        <f t="shared" si="33"/>
        <v>0</v>
      </c>
      <c r="R117" s="44">
        <v>0</v>
      </c>
      <c r="S117" s="44">
        <f t="shared" si="34"/>
        <v>0</v>
      </c>
      <c r="T117" s="44"/>
      <c r="V117" s="155"/>
      <c r="W117" s="155">
        <f t="shared" si="42"/>
        <v>0</v>
      </c>
      <c r="X117" s="155"/>
      <c r="Y117" s="155"/>
    </row>
    <row r="118" s="1" customFormat="1" ht="32" customHeight="1" spans="1:25">
      <c r="A118" s="62">
        <v>30</v>
      </c>
      <c r="B118" s="63" t="s">
        <v>1103</v>
      </c>
      <c r="C118" s="158" t="s">
        <v>2376</v>
      </c>
      <c r="D118" s="82">
        <v>26170.03</v>
      </c>
      <c r="E118" s="82"/>
      <c r="F118" s="82">
        <v>26170.03</v>
      </c>
      <c r="G118" s="82"/>
      <c r="H118" s="82"/>
      <c r="I118" s="82"/>
      <c r="J118" s="82">
        <v>26170.03</v>
      </c>
      <c r="K118" s="147">
        <f t="shared" si="29"/>
        <v>0</v>
      </c>
      <c r="L118" s="148"/>
      <c r="M118" s="149" t="s">
        <v>1241</v>
      </c>
      <c r="N118" s="44">
        <f t="shared" si="30"/>
        <v>2.617003</v>
      </c>
      <c r="O118" s="44">
        <f t="shared" si="31"/>
        <v>0</v>
      </c>
      <c r="P118" s="44">
        <f t="shared" si="32"/>
        <v>0</v>
      </c>
      <c r="Q118" s="44">
        <f t="shared" si="33"/>
        <v>0</v>
      </c>
      <c r="R118" s="44">
        <v>0</v>
      </c>
      <c r="S118" s="44">
        <f t="shared" si="34"/>
        <v>0</v>
      </c>
      <c r="T118" s="44"/>
      <c r="V118" s="155"/>
      <c r="W118" s="155">
        <f t="shared" si="42"/>
        <v>0</v>
      </c>
      <c r="X118" s="155"/>
      <c r="Y118" s="155"/>
    </row>
    <row r="119" s="1" customFormat="1" ht="32" customHeight="1" spans="1:25">
      <c r="A119" s="62">
        <v>31</v>
      </c>
      <c r="B119" s="63" t="s">
        <v>1103</v>
      </c>
      <c r="C119" s="158" t="s">
        <v>2377</v>
      </c>
      <c r="D119" s="82">
        <v>26900</v>
      </c>
      <c r="E119" s="82"/>
      <c r="F119" s="82">
        <v>26900</v>
      </c>
      <c r="G119" s="82"/>
      <c r="H119" s="82"/>
      <c r="I119" s="82"/>
      <c r="J119" s="82">
        <v>26900</v>
      </c>
      <c r="K119" s="147">
        <f t="shared" si="29"/>
        <v>0</v>
      </c>
      <c r="L119" s="148"/>
      <c r="M119" s="149" t="s">
        <v>1247</v>
      </c>
      <c r="N119" s="44">
        <f t="shared" si="30"/>
        <v>2.69</v>
      </c>
      <c r="O119" s="44">
        <f t="shared" si="31"/>
        <v>0</v>
      </c>
      <c r="P119" s="44">
        <f t="shared" si="32"/>
        <v>0</v>
      </c>
      <c r="Q119" s="44">
        <f t="shared" si="33"/>
        <v>0</v>
      </c>
      <c r="R119" s="44">
        <v>0</v>
      </c>
      <c r="S119" s="44">
        <f t="shared" si="34"/>
        <v>0</v>
      </c>
      <c r="T119" s="44"/>
      <c r="V119" s="155"/>
      <c r="W119" s="155">
        <f t="shared" si="42"/>
        <v>0</v>
      </c>
      <c r="X119" s="155"/>
      <c r="Y119" s="155"/>
    </row>
    <row r="120" s="1" customFormat="1" ht="32" customHeight="1" spans="1:25">
      <c r="A120" s="62">
        <v>32</v>
      </c>
      <c r="B120" s="63" t="s">
        <v>1103</v>
      </c>
      <c r="C120" s="158" t="s">
        <v>2378</v>
      </c>
      <c r="D120" s="82">
        <v>16700</v>
      </c>
      <c r="E120" s="82"/>
      <c r="F120" s="82">
        <v>16700</v>
      </c>
      <c r="G120" s="82"/>
      <c r="H120" s="82"/>
      <c r="I120" s="82"/>
      <c r="J120" s="82">
        <v>16700</v>
      </c>
      <c r="K120" s="147">
        <f t="shared" si="29"/>
        <v>0</v>
      </c>
      <c r="L120" s="148"/>
      <c r="M120" s="149" t="s">
        <v>1253</v>
      </c>
      <c r="N120" s="44">
        <f t="shared" si="30"/>
        <v>1.67</v>
      </c>
      <c r="O120" s="44">
        <f t="shared" si="31"/>
        <v>0</v>
      </c>
      <c r="P120" s="44">
        <f t="shared" si="32"/>
        <v>0</v>
      </c>
      <c r="Q120" s="44">
        <f t="shared" si="33"/>
        <v>0</v>
      </c>
      <c r="R120" s="44">
        <v>0</v>
      </c>
      <c r="S120" s="44">
        <f t="shared" si="34"/>
        <v>0</v>
      </c>
      <c r="T120" s="44"/>
      <c r="V120" s="155"/>
      <c r="W120" s="155">
        <f t="shared" si="42"/>
        <v>0</v>
      </c>
      <c r="X120" s="155"/>
      <c r="Y120" s="155"/>
    </row>
    <row r="121" s="1" customFormat="1" ht="32" customHeight="1" spans="1:25">
      <c r="A121" s="62">
        <v>33</v>
      </c>
      <c r="B121" s="63" t="s">
        <v>1103</v>
      </c>
      <c r="C121" s="158" t="s">
        <v>2379</v>
      </c>
      <c r="D121" s="82">
        <v>77400</v>
      </c>
      <c r="E121" s="82"/>
      <c r="F121" s="82">
        <v>77400</v>
      </c>
      <c r="G121" s="82"/>
      <c r="H121" s="82"/>
      <c r="I121" s="82"/>
      <c r="J121" s="82">
        <v>77400</v>
      </c>
      <c r="K121" s="147">
        <f t="shared" si="29"/>
        <v>0</v>
      </c>
      <c r="L121" s="148"/>
      <c r="M121" s="149" t="s">
        <v>1258</v>
      </c>
      <c r="N121" s="44">
        <f t="shared" si="30"/>
        <v>7.74</v>
      </c>
      <c r="O121" s="44">
        <f t="shared" si="31"/>
        <v>0</v>
      </c>
      <c r="P121" s="44">
        <f t="shared" si="32"/>
        <v>0</v>
      </c>
      <c r="Q121" s="44">
        <f t="shared" si="33"/>
        <v>0</v>
      </c>
      <c r="R121" s="44">
        <v>0</v>
      </c>
      <c r="S121" s="44">
        <f t="shared" si="34"/>
        <v>0</v>
      </c>
      <c r="T121" s="44"/>
      <c r="V121" s="155"/>
      <c r="W121" s="155">
        <f t="shared" si="42"/>
        <v>0</v>
      </c>
      <c r="X121" s="155"/>
      <c r="Y121" s="155"/>
    </row>
    <row r="122" s="1" customFormat="1" ht="32" customHeight="1" spans="1:25">
      <c r="A122" s="62">
        <v>34</v>
      </c>
      <c r="B122" s="63" t="s">
        <v>1103</v>
      </c>
      <c r="C122" s="158" t="s">
        <v>2380</v>
      </c>
      <c r="D122" s="82">
        <v>28100</v>
      </c>
      <c r="E122" s="82"/>
      <c r="F122" s="82">
        <v>28100</v>
      </c>
      <c r="G122" s="82"/>
      <c r="H122" s="82"/>
      <c r="I122" s="82"/>
      <c r="J122" s="82">
        <v>28100</v>
      </c>
      <c r="K122" s="147">
        <f t="shared" si="29"/>
        <v>0</v>
      </c>
      <c r="L122" s="148"/>
      <c r="M122" s="149" t="s">
        <v>1263</v>
      </c>
      <c r="N122" s="44">
        <f t="shared" si="30"/>
        <v>2.81</v>
      </c>
      <c r="O122" s="44">
        <f t="shared" si="31"/>
        <v>0</v>
      </c>
      <c r="P122" s="44">
        <f t="shared" si="32"/>
        <v>0</v>
      </c>
      <c r="Q122" s="44">
        <f t="shared" si="33"/>
        <v>0</v>
      </c>
      <c r="R122" s="44">
        <v>0</v>
      </c>
      <c r="S122" s="44">
        <f t="shared" si="34"/>
        <v>0</v>
      </c>
      <c r="T122" s="44"/>
      <c r="V122" s="155"/>
      <c r="W122" s="155">
        <f t="shared" si="42"/>
        <v>0</v>
      </c>
      <c r="X122" s="155"/>
      <c r="Y122" s="155"/>
    </row>
    <row r="123" s="1" customFormat="1" ht="32" customHeight="1" spans="1:25">
      <c r="A123" s="62">
        <v>35</v>
      </c>
      <c r="B123" s="63" t="s">
        <v>1103</v>
      </c>
      <c r="C123" s="158" t="s">
        <v>2381</v>
      </c>
      <c r="D123" s="82">
        <v>63200</v>
      </c>
      <c r="E123" s="82"/>
      <c r="F123" s="82">
        <v>63200</v>
      </c>
      <c r="G123" s="82"/>
      <c r="H123" s="82"/>
      <c r="I123" s="82"/>
      <c r="J123" s="82">
        <v>63200</v>
      </c>
      <c r="K123" s="147">
        <f t="shared" si="29"/>
        <v>0</v>
      </c>
      <c r="L123" s="148"/>
      <c r="M123" s="149" t="s">
        <v>1268</v>
      </c>
      <c r="N123" s="44">
        <f t="shared" si="30"/>
        <v>6.32</v>
      </c>
      <c r="O123" s="44">
        <f t="shared" si="31"/>
        <v>0</v>
      </c>
      <c r="P123" s="44">
        <f t="shared" si="32"/>
        <v>0</v>
      </c>
      <c r="Q123" s="44">
        <f t="shared" si="33"/>
        <v>0</v>
      </c>
      <c r="R123" s="44">
        <v>0</v>
      </c>
      <c r="S123" s="44">
        <f t="shared" si="34"/>
        <v>0</v>
      </c>
      <c r="T123" s="44"/>
      <c r="V123" s="155"/>
      <c r="W123" s="155">
        <f t="shared" si="42"/>
        <v>0</v>
      </c>
      <c r="X123" s="155"/>
      <c r="Y123" s="155"/>
    </row>
    <row r="124" s="1" customFormat="1" ht="32" customHeight="1" spans="1:25">
      <c r="A124" s="62">
        <v>36</v>
      </c>
      <c r="B124" s="63" t="s">
        <v>1103</v>
      </c>
      <c r="C124" s="158" t="s">
        <v>2382</v>
      </c>
      <c r="D124" s="82">
        <v>68200</v>
      </c>
      <c r="E124" s="82"/>
      <c r="F124" s="82">
        <v>68200</v>
      </c>
      <c r="G124" s="82"/>
      <c r="H124" s="82"/>
      <c r="I124" s="82"/>
      <c r="J124" s="82">
        <v>68200</v>
      </c>
      <c r="K124" s="147">
        <f t="shared" si="29"/>
        <v>0</v>
      </c>
      <c r="L124" s="148"/>
      <c r="M124" s="149" t="s">
        <v>1273</v>
      </c>
      <c r="N124" s="44">
        <f t="shared" si="30"/>
        <v>6.82</v>
      </c>
      <c r="O124" s="44">
        <f t="shared" si="31"/>
        <v>0</v>
      </c>
      <c r="P124" s="44">
        <f t="shared" si="32"/>
        <v>0</v>
      </c>
      <c r="Q124" s="44">
        <f t="shared" si="33"/>
        <v>0</v>
      </c>
      <c r="R124" s="44">
        <v>0</v>
      </c>
      <c r="S124" s="44">
        <f t="shared" si="34"/>
        <v>0</v>
      </c>
      <c r="T124" s="44"/>
      <c r="V124" s="155"/>
      <c r="W124" s="155">
        <f t="shared" si="42"/>
        <v>0</v>
      </c>
      <c r="X124" s="155"/>
      <c r="Y124" s="155"/>
    </row>
    <row r="125" s="1" customFormat="1" ht="32" customHeight="1" spans="1:25">
      <c r="A125" s="62">
        <v>37</v>
      </c>
      <c r="B125" s="63" t="s">
        <v>1103</v>
      </c>
      <c r="C125" s="158" t="s">
        <v>2383</v>
      </c>
      <c r="D125" s="82">
        <v>58400</v>
      </c>
      <c r="E125" s="82"/>
      <c r="F125" s="82">
        <v>58400</v>
      </c>
      <c r="G125" s="82"/>
      <c r="H125" s="82"/>
      <c r="I125" s="82"/>
      <c r="J125" s="82">
        <v>58400</v>
      </c>
      <c r="K125" s="147">
        <f t="shared" si="29"/>
        <v>0</v>
      </c>
      <c r="L125" s="148"/>
      <c r="M125" s="149" t="s">
        <v>1277</v>
      </c>
      <c r="N125" s="44">
        <f t="shared" si="30"/>
        <v>5.84</v>
      </c>
      <c r="O125" s="44">
        <f t="shared" si="31"/>
        <v>0</v>
      </c>
      <c r="P125" s="44">
        <f t="shared" si="32"/>
        <v>0</v>
      </c>
      <c r="Q125" s="44">
        <f t="shared" si="33"/>
        <v>0</v>
      </c>
      <c r="R125" s="44">
        <v>0</v>
      </c>
      <c r="S125" s="44">
        <f t="shared" si="34"/>
        <v>0</v>
      </c>
      <c r="T125" s="44"/>
      <c r="V125" s="155"/>
      <c r="W125" s="155">
        <f t="shared" si="42"/>
        <v>0</v>
      </c>
      <c r="X125" s="155"/>
      <c r="Y125" s="155"/>
    </row>
    <row r="126" s="1" customFormat="1" ht="32" customHeight="1" spans="1:25">
      <c r="A126" s="62">
        <v>38</v>
      </c>
      <c r="B126" s="63" t="s">
        <v>1103</v>
      </c>
      <c r="C126" s="158" t="s">
        <v>2384</v>
      </c>
      <c r="D126" s="82">
        <v>21766</v>
      </c>
      <c r="E126" s="82"/>
      <c r="F126" s="82">
        <v>21766</v>
      </c>
      <c r="G126" s="82"/>
      <c r="H126" s="82"/>
      <c r="I126" s="82"/>
      <c r="J126" s="82">
        <v>21766</v>
      </c>
      <c r="K126" s="147">
        <f t="shared" si="29"/>
        <v>0</v>
      </c>
      <c r="L126" s="148"/>
      <c r="M126" s="149" t="s">
        <v>1282</v>
      </c>
      <c r="N126" s="44">
        <f t="shared" si="30"/>
        <v>2.1766</v>
      </c>
      <c r="O126" s="44">
        <f t="shared" si="31"/>
        <v>0</v>
      </c>
      <c r="P126" s="44">
        <f t="shared" si="32"/>
        <v>0</v>
      </c>
      <c r="Q126" s="44">
        <f t="shared" si="33"/>
        <v>0</v>
      </c>
      <c r="R126" s="44">
        <v>0</v>
      </c>
      <c r="S126" s="44">
        <f t="shared" si="34"/>
        <v>0</v>
      </c>
      <c r="T126" s="44"/>
      <c r="V126" s="155"/>
      <c r="W126" s="155">
        <f t="shared" si="42"/>
        <v>0</v>
      </c>
      <c r="X126" s="155"/>
      <c r="Y126" s="155"/>
    </row>
    <row r="127" s="1" customFormat="1" ht="32" customHeight="1" spans="1:25">
      <c r="A127" s="62">
        <v>39</v>
      </c>
      <c r="B127" s="63" t="s">
        <v>1103</v>
      </c>
      <c r="C127" s="158" t="s">
        <v>2385</v>
      </c>
      <c r="D127" s="82">
        <v>129200</v>
      </c>
      <c r="E127" s="82"/>
      <c r="F127" s="82">
        <v>129200</v>
      </c>
      <c r="G127" s="82"/>
      <c r="H127" s="82"/>
      <c r="I127" s="82"/>
      <c r="J127" s="82">
        <v>129200</v>
      </c>
      <c r="K127" s="147">
        <f t="shared" si="29"/>
        <v>0</v>
      </c>
      <c r="L127" s="148"/>
      <c r="M127" s="149" t="s">
        <v>1287</v>
      </c>
      <c r="N127" s="44">
        <f t="shared" si="30"/>
        <v>12.92</v>
      </c>
      <c r="O127" s="44">
        <f t="shared" si="31"/>
        <v>0</v>
      </c>
      <c r="P127" s="44">
        <f t="shared" si="32"/>
        <v>0</v>
      </c>
      <c r="Q127" s="44">
        <f t="shared" si="33"/>
        <v>0</v>
      </c>
      <c r="R127" s="44">
        <v>0</v>
      </c>
      <c r="S127" s="44">
        <f t="shared" si="34"/>
        <v>0</v>
      </c>
      <c r="T127" s="44"/>
      <c r="V127" s="155"/>
      <c r="W127" s="155">
        <f t="shared" si="42"/>
        <v>0</v>
      </c>
      <c r="X127" s="155"/>
      <c r="Y127" s="155"/>
    </row>
    <row r="128" s="1" customFormat="1" ht="32" customHeight="1" spans="1:25">
      <c r="A128" s="62">
        <v>40</v>
      </c>
      <c r="B128" s="63" t="s">
        <v>1103</v>
      </c>
      <c r="C128" s="158" t="s">
        <v>2386</v>
      </c>
      <c r="D128" s="82">
        <v>37300</v>
      </c>
      <c r="E128" s="82"/>
      <c r="F128" s="82">
        <v>37300</v>
      </c>
      <c r="G128" s="82"/>
      <c r="H128" s="82"/>
      <c r="I128" s="82"/>
      <c r="J128" s="82">
        <v>37300</v>
      </c>
      <c r="K128" s="147">
        <f t="shared" si="29"/>
        <v>0</v>
      </c>
      <c r="L128" s="148"/>
      <c r="M128" s="149" t="s">
        <v>1291</v>
      </c>
      <c r="N128" s="44">
        <f t="shared" si="30"/>
        <v>3.73</v>
      </c>
      <c r="O128" s="44">
        <f t="shared" si="31"/>
        <v>0</v>
      </c>
      <c r="P128" s="44">
        <f t="shared" si="32"/>
        <v>0</v>
      </c>
      <c r="Q128" s="44">
        <f t="shared" si="33"/>
        <v>0</v>
      </c>
      <c r="R128" s="44">
        <v>0</v>
      </c>
      <c r="S128" s="44">
        <f t="shared" si="34"/>
        <v>0</v>
      </c>
      <c r="T128" s="44"/>
      <c r="V128" s="155"/>
      <c r="W128" s="155">
        <f t="shared" si="42"/>
        <v>0</v>
      </c>
      <c r="X128" s="155"/>
      <c r="Y128" s="155"/>
    </row>
    <row r="129" s="1" customFormat="1" ht="32" customHeight="1" spans="1:25">
      <c r="A129" s="62">
        <v>41</v>
      </c>
      <c r="B129" s="63" t="s">
        <v>1103</v>
      </c>
      <c r="C129" s="158" t="s">
        <v>2387</v>
      </c>
      <c r="D129" s="82">
        <v>97900</v>
      </c>
      <c r="E129" s="82"/>
      <c r="F129" s="82">
        <v>97900</v>
      </c>
      <c r="G129" s="82"/>
      <c r="H129" s="82"/>
      <c r="I129" s="82"/>
      <c r="J129" s="82">
        <v>97900</v>
      </c>
      <c r="K129" s="147">
        <f t="shared" si="29"/>
        <v>0</v>
      </c>
      <c r="L129" s="148"/>
      <c r="M129" s="149" t="s">
        <v>1296</v>
      </c>
      <c r="N129" s="44">
        <f t="shared" si="30"/>
        <v>9.79</v>
      </c>
      <c r="O129" s="44">
        <f t="shared" si="31"/>
        <v>0</v>
      </c>
      <c r="P129" s="44">
        <f t="shared" si="32"/>
        <v>0</v>
      </c>
      <c r="Q129" s="44">
        <f t="shared" si="33"/>
        <v>0</v>
      </c>
      <c r="R129" s="44">
        <v>0</v>
      </c>
      <c r="S129" s="44">
        <f t="shared" si="34"/>
        <v>0</v>
      </c>
      <c r="T129" s="44"/>
      <c r="V129" s="155"/>
      <c r="W129" s="155">
        <f t="shared" si="42"/>
        <v>0</v>
      </c>
      <c r="X129" s="155"/>
      <c r="Y129" s="155"/>
    </row>
    <row r="130" s="1" customFormat="1" ht="32" customHeight="1" spans="1:25">
      <c r="A130" s="62">
        <v>42</v>
      </c>
      <c r="B130" s="63" t="s">
        <v>1103</v>
      </c>
      <c r="C130" s="158" t="s">
        <v>2388</v>
      </c>
      <c r="D130" s="82">
        <v>20300</v>
      </c>
      <c r="E130" s="82"/>
      <c r="F130" s="82">
        <v>20300</v>
      </c>
      <c r="G130" s="82"/>
      <c r="H130" s="82"/>
      <c r="I130" s="82"/>
      <c r="J130" s="82">
        <v>20300</v>
      </c>
      <c r="K130" s="147">
        <f t="shared" si="29"/>
        <v>0</v>
      </c>
      <c r="L130" s="148"/>
      <c r="M130" s="149" t="s">
        <v>1301</v>
      </c>
      <c r="N130" s="44">
        <f t="shared" si="30"/>
        <v>2.03</v>
      </c>
      <c r="O130" s="44">
        <f t="shared" si="31"/>
        <v>0</v>
      </c>
      <c r="P130" s="44">
        <f t="shared" si="32"/>
        <v>0</v>
      </c>
      <c r="Q130" s="44">
        <f t="shared" si="33"/>
        <v>0</v>
      </c>
      <c r="R130" s="44">
        <v>0</v>
      </c>
      <c r="S130" s="44">
        <f t="shared" si="34"/>
        <v>0</v>
      </c>
      <c r="T130" s="44"/>
      <c r="V130" s="155"/>
      <c r="W130" s="155">
        <f t="shared" si="42"/>
        <v>0</v>
      </c>
      <c r="X130" s="155"/>
      <c r="Y130" s="155"/>
    </row>
    <row r="131" s="1" customFormat="1" ht="32" customHeight="1" spans="1:25">
      <c r="A131" s="62">
        <v>43</v>
      </c>
      <c r="B131" s="63" t="s">
        <v>1103</v>
      </c>
      <c r="C131" s="158" t="s">
        <v>2389</v>
      </c>
      <c r="D131" s="82">
        <v>24800</v>
      </c>
      <c r="E131" s="82"/>
      <c r="F131" s="82">
        <v>24800</v>
      </c>
      <c r="G131" s="82"/>
      <c r="H131" s="82"/>
      <c r="I131" s="82"/>
      <c r="J131" s="82">
        <v>24800</v>
      </c>
      <c r="K131" s="147">
        <f t="shared" si="29"/>
        <v>0</v>
      </c>
      <c r="L131" s="148"/>
      <c r="M131" s="149" t="s">
        <v>1306</v>
      </c>
      <c r="N131" s="44">
        <f t="shared" si="30"/>
        <v>2.48</v>
      </c>
      <c r="O131" s="44">
        <f t="shared" si="31"/>
        <v>0</v>
      </c>
      <c r="P131" s="44">
        <f t="shared" si="32"/>
        <v>0</v>
      </c>
      <c r="Q131" s="44">
        <f t="shared" si="33"/>
        <v>0</v>
      </c>
      <c r="R131" s="44">
        <v>0</v>
      </c>
      <c r="S131" s="44">
        <f t="shared" si="34"/>
        <v>0</v>
      </c>
      <c r="T131" s="44"/>
      <c r="V131" s="155"/>
      <c r="W131" s="155">
        <f t="shared" si="42"/>
        <v>0</v>
      </c>
      <c r="X131" s="155"/>
      <c r="Y131" s="155"/>
    </row>
    <row r="132" s="1" customFormat="1" ht="32" customHeight="1" spans="1:25">
      <c r="A132" s="62">
        <v>44</v>
      </c>
      <c r="B132" s="63" t="s">
        <v>1103</v>
      </c>
      <c r="C132" s="158" t="s">
        <v>2390</v>
      </c>
      <c r="D132" s="82">
        <v>25700</v>
      </c>
      <c r="E132" s="82"/>
      <c r="F132" s="82">
        <v>25700</v>
      </c>
      <c r="G132" s="82"/>
      <c r="H132" s="82"/>
      <c r="I132" s="82"/>
      <c r="J132" s="82">
        <v>25700</v>
      </c>
      <c r="K132" s="147">
        <f t="shared" si="29"/>
        <v>0</v>
      </c>
      <c r="L132" s="148"/>
      <c r="M132" s="149" t="s">
        <v>1311</v>
      </c>
      <c r="N132" s="44">
        <f t="shared" si="30"/>
        <v>2.57</v>
      </c>
      <c r="O132" s="44">
        <f t="shared" si="31"/>
        <v>0</v>
      </c>
      <c r="P132" s="44">
        <f t="shared" si="32"/>
        <v>0</v>
      </c>
      <c r="Q132" s="44">
        <f t="shared" si="33"/>
        <v>0</v>
      </c>
      <c r="R132" s="44">
        <v>0</v>
      </c>
      <c r="S132" s="44">
        <f t="shared" si="34"/>
        <v>0</v>
      </c>
      <c r="T132" s="44"/>
      <c r="V132" s="155"/>
      <c r="W132" s="155">
        <f t="shared" si="42"/>
        <v>0</v>
      </c>
      <c r="X132" s="155"/>
      <c r="Y132" s="155"/>
    </row>
    <row r="133" s="1" customFormat="1" ht="32" customHeight="1" spans="1:25">
      <c r="A133" s="62">
        <v>45</v>
      </c>
      <c r="B133" s="63" t="s">
        <v>1103</v>
      </c>
      <c r="C133" s="158" t="s">
        <v>2391</v>
      </c>
      <c r="D133" s="82">
        <v>49600</v>
      </c>
      <c r="E133" s="82"/>
      <c r="F133" s="82">
        <v>49600</v>
      </c>
      <c r="G133" s="82"/>
      <c r="H133" s="82"/>
      <c r="I133" s="82"/>
      <c r="J133" s="82">
        <v>49600</v>
      </c>
      <c r="K133" s="147">
        <f t="shared" ref="K133:K196" si="43">I133/D133</f>
        <v>0</v>
      </c>
      <c r="L133" s="148"/>
      <c r="M133" s="149" t="s">
        <v>1316</v>
      </c>
      <c r="N133" s="44">
        <f t="shared" ref="N133:N196" si="44">D133/10000</f>
        <v>4.96</v>
      </c>
      <c r="O133" s="44">
        <f t="shared" ref="O133:O196" si="45">I133/10000</f>
        <v>0</v>
      </c>
      <c r="P133" s="44">
        <f t="shared" ref="P133:P196" si="46">L133/10000</f>
        <v>0</v>
      </c>
      <c r="Q133" s="44">
        <f t="shared" ref="Q133:Q196" si="47">O133-P133</f>
        <v>0</v>
      </c>
      <c r="R133" s="44">
        <v>0</v>
      </c>
      <c r="S133" s="44">
        <f t="shared" ref="S133:S196" si="48">Q133-R133</f>
        <v>0</v>
      </c>
      <c r="T133" s="44"/>
      <c r="V133" s="155"/>
      <c r="W133" s="155">
        <f t="shared" si="42"/>
        <v>0</v>
      </c>
      <c r="X133" s="155"/>
      <c r="Y133" s="155"/>
    </row>
    <row r="134" s="1" customFormat="1" ht="32" customHeight="1" spans="1:25">
      <c r="A134" s="62">
        <v>46</v>
      </c>
      <c r="B134" s="63" t="s">
        <v>1103</v>
      </c>
      <c r="C134" s="158" t="s">
        <v>2392</v>
      </c>
      <c r="D134" s="82">
        <v>27500</v>
      </c>
      <c r="E134" s="82"/>
      <c r="F134" s="82">
        <v>27500</v>
      </c>
      <c r="G134" s="82"/>
      <c r="H134" s="82"/>
      <c r="I134" s="82"/>
      <c r="J134" s="82">
        <v>27500</v>
      </c>
      <c r="K134" s="147">
        <f t="shared" si="43"/>
        <v>0</v>
      </c>
      <c r="L134" s="148"/>
      <c r="M134" s="149" t="s">
        <v>1321</v>
      </c>
      <c r="N134" s="44">
        <f t="shared" si="44"/>
        <v>2.75</v>
      </c>
      <c r="O134" s="44">
        <f t="shared" si="45"/>
        <v>0</v>
      </c>
      <c r="P134" s="44">
        <f t="shared" si="46"/>
        <v>0</v>
      </c>
      <c r="Q134" s="44">
        <f t="shared" si="47"/>
        <v>0</v>
      </c>
      <c r="R134" s="44">
        <v>0</v>
      </c>
      <c r="S134" s="44">
        <f t="shared" si="48"/>
        <v>0</v>
      </c>
      <c r="T134" s="44"/>
      <c r="V134" s="155"/>
      <c r="W134" s="155">
        <f t="shared" si="42"/>
        <v>0</v>
      </c>
      <c r="X134" s="155"/>
      <c r="Y134" s="155"/>
    </row>
    <row r="135" s="1" customFormat="1" ht="32" customHeight="1" spans="1:25">
      <c r="A135" s="62">
        <v>47</v>
      </c>
      <c r="B135" s="63" t="s">
        <v>1103</v>
      </c>
      <c r="C135" s="158" t="s">
        <v>2393</v>
      </c>
      <c r="D135" s="82">
        <v>38100</v>
      </c>
      <c r="E135" s="82"/>
      <c r="F135" s="82">
        <v>38100</v>
      </c>
      <c r="G135" s="82"/>
      <c r="H135" s="82"/>
      <c r="I135" s="82"/>
      <c r="J135" s="82">
        <v>38100</v>
      </c>
      <c r="K135" s="147">
        <f t="shared" si="43"/>
        <v>0</v>
      </c>
      <c r="L135" s="148"/>
      <c r="M135" s="149" t="s">
        <v>1325</v>
      </c>
      <c r="N135" s="44">
        <f t="shared" si="44"/>
        <v>3.81</v>
      </c>
      <c r="O135" s="44">
        <f t="shared" si="45"/>
        <v>0</v>
      </c>
      <c r="P135" s="44">
        <f t="shared" si="46"/>
        <v>0</v>
      </c>
      <c r="Q135" s="44">
        <f t="shared" si="47"/>
        <v>0</v>
      </c>
      <c r="R135" s="44">
        <v>0</v>
      </c>
      <c r="S135" s="44">
        <f t="shared" si="48"/>
        <v>0</v>
      </c>
      <c r="T135" s="44"/>
      <c r="V135" s="155"/>
      <c r="W135" s="155">
        <f t="shared" si="42"/>
        <v>0</v>
      </c>
      <c r="X135" s="155"/>
      <c r="Y135" s="155"/>
    </row>
    <row r="136" s="1" customFormat="1" ht="32" customHeight="1" spans="1:25">
      <c r="A136" s="62">
        <v>48</v>
      </c>
      <c r="B136" s="63" t="s">
        <v>1103</v>
      </c>
      <c r="C136" s="158" t="s">
        <v>2394</v>
      </c>
      <c r="D136" s="82">
        <v>54000</v>
      </c>
      <c r="E136" s="82"/>
      <c r="F136" s="82">
        <v>54000</v>
      </c>
      <c r="G136" s="82"/>
      <c r="H136" s="82"/>
      <c r="I136" s="82"/>
      <c r="J136" s="82">
        <v>54000</v>
      </c>
      <c r="K136" s="147">
        <f t="shared" si="43"/>
        <v>0</v>
      </c>
      <c r="L136" s="148"/>
      <c r="M136" s="149" t="s">
        <v>1329</v>
      </c>
      <c r="N136" s="44">
        <f t="shared" si="44"/>
        <v>5.4</v>
      </c>
      <c r="O136" s="44">
        <f t="shared" si="45"/>
        <v>0</v>
      </c>
      <c r="P136" s="44">
        <f t="shared" si="46"/>
        <v>0</v>
      </c>
      <c r="Q136" s="44">
        <f t="shared" si="47"/>
        <v>0</v>
      </c>
      <c r="R136" s="44">
        <v>0</v>
      </c>
      <c r="S136" s="44">
        <f t="shared" si="48"/>
        <v>0</v>
      </c>
      <c r="T136" s="44"/>
      <c r="V136" s="155"/>
      <c r="W136" s="155">
        <f t="shared" si="42"/>
        <v>0</v>
      </c>
      <c r="X136" s="155"/>
      <c r="Y136" s="155"/>
    </row>
    <row r="137" s="1" customFormat="1" ht="32" customHeight="1" spans="1:25">
      <c r="A137" s="62">
        <v>49</v>
      </c>
      <c r="B137" s="63" t="s">
        <v>1103</v>
      </c>
      <c r="C137" s="158" t="s">
        <v>2395</v>
      </c>
      <c r="D137" s="82">
        <v>21890</v>
      </c>
      <c r="E137" s="82"/>
      <c r="F137" s="82">
        <v>21890</v>
      </c>
      <c r="G137" s="82"/>
      <c r="H137" s="82"/>
      <c r="I137" s="82"/>
      <c r="J137" s="82">
        <v>21890</v>
      </c>
      <c r="K137" s="147">
        <f t="shared" si="43"/>
        <v>0</v>
      </c>
      <c r="L137" s="148"/>
      <c r="M137" s="149" t="s">
        <v>1333</v>
      </c>
      <c r="N137" s="44">
        <f t="shared" si="44"/>
        <v>2.189</v>
      </c>
      <c r="O137" s="44">
        <f t="shared" si="45"/>
        <v>0</v>
      </c>
      <c r="P137" s="44">
        <f t="shared" si="46"/>
        <v>0</v>
      </c>
      <c r="Q137" s="44">
        <f t="shared" si="47"/>
        <v>0</v>
      </c>
      <c r="R137" s="44">
        <v>0</v>
      </c>
      <c r="S137" s="44">
        <f t="shared" si="48"/>
        <v>0</v>
      </c>
      <c r="T137" s="44"/>
      <c r="V137" s="155"/>
      <c r="W137" s="155">
        <f t="shared" si="42"/>
        <v>0</v>
      </c>
      <c r="X137" s="155"/>
      <c r="Y137" s="155"/>
    </row>
    <row r="138" s="1" customFormat="1" ht="32" customHeight="1" spans="1:25">
      <c r="A138" s="62">
        <v>50</v>
      </c>
      <c r="B138" s="63" t="s">
        <v>1103</v>
      </c>
      <c r="C138" s="158" t="s">
        <v>2396</v>
      </c>
      <c r="D138" s="82">
        <v>148300</v>
      </c>
      <c r="E138" s="82"/>
      <c r="F138" s="82">
        <v>148300</v>
      </c>
      <c r="G138" s="82"/>
      <c r="H138" s="82"/>
      <c r="I138" s="82"/>
      <c r="J138" s="82">
        <v>148300</v>
      </c>
      <c r="K138" s="147">
        <f t="shared" si="43"/>
        <v>0</v>
      </c>
      <c r="L138" s="148"/>
      <c r="M138" s="149" t="s">
        <v>1180</v>
      </c>
      <c r="N138" s="44">
        <f t="shared" si="44"/>
        <v>14.83</v>
      </c>
      <c r="O138" s="44">
        <f t="shared" si="45"/>
        <v>0</v>
      </c>
      <c r="P138" s="44">
        <f t="shared" si="46"/>
        <v>0</v>
      </c>
      <c r="Q138" s="44">
        <f t="shared" si="47"/>
        <v>0</v>
      </c>
      <c r="R138" s="44">
        <v>0</v>
      </c>
      <c r="S138" s="44">
        <f t="shared" si="48"/>
        <v>0</v>
      </c>
      <c r="T138" s="44"/>
      <c r="V138" s="155"/>
      <c r="W138" s="155">
        <f t="shared" si="42"/>
        <v>0</v>
      </c>
      <c r="X138" s="155"/>
      <c r="Y138" s="155"/>
    </row>
    <row r="139" s="1" customFormat="1" ht="32" customHeight="1" spans="1:25">
      <c r="A139" s="68"/>
      <c r="B139" s="184"/>
      <c r="C139" s="164" t="s">
        <v>2397</v>
      </c>
      <c r="D139" s="138">
        <f t="shared" ref="D139:J139" si="49">SUM(D140:D142)</f>
        <v>5470000</v>
      </c>
      <c r="E139" s="139">
        <f t="shared" si="49"/>
        <v>5470000</v>
      </c>
      <c r="F139" s="139">
        <f t="shared" si="49"/>
        <v>0</v>
      </c>
      <c r="G139" s="139">
        <f t="shared" si="49"/>
        <v>0</v>
      </c>
      <c r="H139" s="139">
        <f t="shared" si="49"/>
        <v>0</v>
      </c>
      <c r="I139" s="138">
        <f t="shared" si="49"/>
        <v>0</v>
      </c>
      <c r="J139" s="138">
        <f t="shared" si="49"/>
        <v>5470000</v>
      </c>
      <c r="K139" s="138">
        <f t="shared" si="43"/>
        <v>0</v>
      </c>
      <c r="L139" s="138">
        <f>SUM(L140:L142)</f>
        <v>0</v>
      </c>
      <c r="M139" s="150"/>
      <c r="N139" s="44">
        <f t="shared" si="44"/>
        <v>547</v>
      </c>
      <c r="O139" s="44">
        <f t="shared" si="45"/>
        <v>0</v>
      </c>
      <c r="P139" s="44">
        <f t="shared" si="46"/>
        <v>0</v>
      </c>
      <c r="Q139" s="44">
        <f t="shared" si="47"/>
        <v>0</v>
      </c>
      <c r="R139" s="44">
        <v>0</v>
      </c>
      <c r="S139" s="44">
        <f t="shared" si="48"/>
        <v>0</v>
      </c>
      <c r="T139" s="44"/>
      <c r="V139" s="155">
        <f t="shared" ref="V139:V142" si="50">Q139</f>
        <v>0</v>
      </c>
      <c r="W139" s="155"/>
      <c r="X139" s="155"/>
      <c r="Y139" s="155"/>
    </row>
    <row r="140" s="1" customFormat="1" ht="32" customHeight="1" spans="1:25">
      <c r="A140" s="110">
        <v>1</v>
      </c>
      <c r="B140" s="158" t="s">
        <v>662</v>
      </c>
      <c r="C140" s="158" t="s">
        <v>2398</v>
      </c>
      <c r="D140" s="82">
        <v>1550000</v>
      </c>
      <c r="E140" s="82">
        <v>1550000</v>
      </c>
      <c r="F140" s="82"/>
      <c r="G140" s="82"/>
      <c r="H140" s="82"/>
      <c r="I140" s="82"/>
      <c r="J140" s="82">
        <v>2050000</v>
      </c>
      <c r="K140" s="147">
        <f t="shared" si="43"/>
        <v>0</v>
      </c>
      <c r="L140" s="158"/>
      <c r="M140" s="149" t="s">
        <v>671</v>
      </c>
      <c r="N140" s="44">
        <f t="shared" si="44"/>
        <v>155</v>
      </c>
      <c r="O140" s="44">
        <f t="shared" si="45"/>
        <v>0</v>
      </c>
      <c r="P140" s="44">
        <f t="shared" si="46"/>
        <v>0</v>
      </c>
      <c r="Q140" s="44">
        <f t="shared" si="47"/>
        <v>0</v>
      </c>
      <c r="R140" s="44">
        <v>0</v>
      </c>
      <c r="S140" s="44">
        <f t="shared" si="48"/>
        <v>0</v>
      </c>
      <c r="T140" s="44"/>
      <c r="V140" s="155">
        <f t="shared" si="50"/>
        <v>0</v>
      </c>
      <c r="W140" s="155"/>
      <c r="X140" s="155"/>
      <c r="Y140" s="155"/>
    </row>
    <row r="141" s="1" customFormat="1" ht="32" customHeight="1" spans="1:25">
      <c r="A141" s="110">
        <v>2</v>
      </c>
      <c r="B141" s="158" t="s">
        <v>662</v>
      </c>
      <c r="C141" s="158" t="s">
        <v>2399</v>
      </c>
      <c r="D141" s="82">
        <v>1870000</v>
      </c>
      <c r="E141" s="82">
        <v>1870000</v>
      </c>
      <c r="F141" s="82"/>
      <c r="G141" s="82"/>
      <c r="H141" s="82"/>
      <c r="I141" s="82"/>
      <c r="J141" s="82">
        <v>1870000</v>
      </c>
      <c r="K141" s="147">
        <f t="shared" si="43"/>
        <v>0</v>
      </c>
      <c r="L141" s="158"/>
      <c r="M141" s="149" t="s">
        <v>666</v>
      </c>
      <c r="N141" s="44">
        <f t="shared" si="44"/>
        <v>187</v>
      </c>
      <c r="O141" s="44">
        <f t="shared" si="45"/>
        <v>0</v>
      </c>
      <c r="P141" s="44">
        <f t="shared" si="46"/>
        <v>0</v>
      </c>
      <c r="Q141" s="44">
        <f t="shared" si="47"/>
        <v>0</v>
      </c>
      <c r="R141" s="44">
        <v>0</v>
      </c>
      <c r="S141" s="44">
        <f t="shared" si="48"/>
        <v>0</v>
      </c>
      <c r="T141" s="44"/>
      <c r="V141" s="155">
        <f t="shared" si="50"/>
        <v>0</v>
      </c>
      <c r="W141" s="155"/>
      <c r="X141" s="155"/>
      <c r="Y141" s="155"/>
    </row>
    <row r="142" s="1" customFormat="1" ht="32" customHeight="1" spans="1:25">
      <c r="A142" s="110">
        <v>3</v>
      </c>
      <c r="B142" s="158" t="s">
        <v>662</v>
      </c>
      <c r="C142" s="158" t="s">
        <v>2400</v>
      </c>
      <c r="D142" s="82">
        <v>2050000</v>
      </c>
      <c r="E142" s="82">
        <v>2050000</v>
      </c>
      <c r="F142" s="82"/>
      <c r="G142" s="82"/>
      <c r="H142" s="82"/>
      <c r="I142" s="82"/>
      <c r="J142" s="82">
        <v>1550000</v>
      </c>
      <c r="K142" s="147">
        <f t="shared" si="43"/>
        <v>0</v>
      </c>
      <c r="L142" s="158"/>
      <c r="M142" s="149" t="s">
        <v>660</v>
      </c>
      <c r="N142" s="44">
        <f t="shared" si="44"/>
        <v>205</v>
      </c>
      <c r="O142" s="44">
        <f t="shared" si="45"/>
        <v>0</v>
      </c>
      <c r="P142" s="44">
        <f t="shared" si="46"/>
        <v>0</v>
      </c>
      <c r="Q142" s="44">
        <f t="shared" si="47"/>
        <v>0</v>
      </c>
      <c r="R142" s="44">
        <v>0</v>
      </c>
      <c r="S142" s="44">
        <f t="shared" si="48"/>
        <v>0</v>
      </c>
      <c r="T142" s="44"/>
      <c r="V142" s="155">
        <f t="shared" si="50"/>
        <v>0</v>
      </c>
      <c r="W142" s="155"/>
      <c r="X142" s="155"/>
      <c r="Y142" s="155"/>
    </row>
    <row r="143" s="1" customFormat="1" ht="32" customHeight="1" spans="1:25">
      <c r="A143" s="68" t="s">
        <v>2401</v>
      </c>
      <c r="B143" s="68"/>
      <c r="C143" s="68"/>
      <c r="D143" s="138">
        <f t="shared" ref="D143:J143" si="51">SUM(D144:D158)</f>
        <v>9704134.98</v>
      </c>
      <c r="E143" s="139">
        <f t="shared" si="51"/>
        <v>6212000</v>
      </c>
      <c r="F143" s="139">
        <f t="shared" si="51"/>
        <v>3492134.98</v>
      </c>
      <c r="G143" s="139">
        <f t="shared" si="51"/>
        <v>0</v>
      </c>
      <c r="H143" s="139">
        <f t="shared" si="51"/>
        <v>0</v>
      </c>
      <c r="I143" s="138">
        <f t="shared" si="51"/>
        <v>778714.77</v>
      </c>
      <c r="J143" s="138">
        <f t="shared" si="51"/>
        <v>8925420.21</v>
      </c>
      <c r="K143" s="165">
        <f t="shared" si="43"/>
        <v>0.0802456655441122</v>
      </c>
      <c r="L143" s="138">
        <f>SUM(L144:L158)</f>
        <v>0</v>
      </c>
      <c r="M143" s="150"/>
      <c r="N143" s="44">
        <f t="shared" si="44"/>
        <v>970.413498</v>
      </c>
      <c r="O143" s="44">
        <f t="shared" si="45"/>
        <v>77.871477</v>
      </c>
      <c r="P143" s="44">
        <f t="shared" si="46"/>
        <v>0</v>
      </c>
      <c r="Q143" s="44">
        <f t="shared" si="47"/>
        <v>77.871477</v>
      </c>
      <c r="R143" s="44">
        <v>71.011477</v>
      </c>
      <c r="S143" s="44">
        <f t="shared" si="48"/>
        <v>6.86</v>
      </c>
      <c r="T143" s="77">
        <v>1</v>
      </c>
      <c r="V143" s="157">
        <f t="shared" ref="V143:Y143" si="52">SUM(V144:V158)</f>
        <v>73.1419</v>
      </c>
      <c r="W143" s="157">
        <f t="shared" si="52"/>
        <v>4.729577</v>
      </c>
      <c r="X143" s="157">
        <f t="shared" si="52"/>
        <v>0</v>
      </c>
      <c r="Y143" s="157">
        <f t="shared" si="52"/>
        <v>0</v>
      </c>
    </row>
    <row r="144" s="1" customFormat="1" ht="32" customHeight="1" spans="1:25">
      <c r="A144" s="62">
        <v>1</v>
      </c>
      <c r="B144" s="63" t="s">
        <v>2402</v>
      </c>
      <c r="C144" s="158" t="s">
        <v>2403</v>
      </c>
      <c r="D144" s="82">
        <v>2092000</v>
      </c>
      <c r="E144" s="82">
        <v>2092000</v>
      </c>
      <c r="F144" s="82"/>
      <c r="G144" s="82"/>
      <c r="H144" s="82"/>
      <c r="I144" s="82">
        <v>521000</v>
      </c>
      <c r="J144" s="82">
        <f t="shared" ref="J144:J158" si="53">D144-I144</f>
        <v>1571000</v>
      </c>
      <c r="K144" s="147">
        <f t="shared" si="43"/>
        <v>0.249043977055449</v>
      </c>
      <c r="L144" s="148"/>
      <c r="M144" s="149" t="s">
        <v>1013</v>
      </c>
      <c r="N144" s="44">
        <f t="shared" si="44"/>
        <v>209.2</v>
      </c>
      <c r="O144" s="44">
        <f t="shared" si="45"/>
        <v>52.1</v>
      </c>
      <c r="P144" s="44">
        <f t="shared" si="46"/>
        <v>0</v>
      </c>
      <c r="Q144" s="44">
        <f t="shared" si="47"/>
        <v>52.1</v>
      </c>
      <c r="R144" s="44">
        <v>52.1</v>
      </c>
      <c r="S144" s="44">
        <f t="shared" si="48"/>
        <v>0</v>
      </c>
      <c r="T144" s="44"/>
      <c r="V144" s="155">
        <f>Q144</f>
        <v>52.1</v>
      </c>
      <c r="W144" s="155"/>
      <c r="X144" s="155"/>
      <c r="Y144" s="155"/>
    </row>
    <row r="145" s="1" customFormat="1" ht="32" customHeight="1" spans="1:25">
      <c r="A145" s="62">
        <v>2</v>
      </c>
      <c r="B145" s="63" t="s">
        <v>2402</v>
      </c>
      <c r="C145" s="158" t="s">
        <v>2404</v>
      </c>
      <c r="D145" s="82">
        <v>47295.77</v>
      </c>
      <c r="E145" s="82"/>
      <c r="F145" s="82">
        <v>47295.77</v>
      </c>
      <c r="G145" s="82"/>
      <c r="H145" s="82"/>
      <c r="I145" s="82">
        <v>47295.77</v>
      </c>
      <c r="J145" s="82">
        <f t="shared" si="53"/>
        <v>0</v>
      </c>
      <c r="K145" s="147">
        <f t="shared" si="43"/>
        <v>1</v>
      </c>
      <c r="L145" s="148"/>
      <c r="M145" s="149" t="s">
        <v>181</v>
      </c>
      <c r="N145" s="44">
        <f t="shared" si="44"/>
        <v>4.729577</v>
      </c>
      <c r="O145" s="44">
        <f t="shared" si="45"/>
        <v>4.729577</v>
      </c>
      <c r="P145" s="44">
        <f t="shared" si="46"/>
        <v>0</v>
      </c>
      <c r="Q145" s="44">
        <f t="shared" si="47"/>
        <v>4.729577</v>
      </c>
      <c r="R145" s="44">
        <v>4.729577</v>
      </c>
      <c r="S145" s="44">
        <f t="shared" si="48"/>
        <v>0</v>
      </c>
      <c r="T145" s="44"/>
      <c r="V145" s="155"/>
      <c r="W145" s="155">
        <f t="shared" ref="W145:W151" si="54">Q145</f>
        <v>4.729577</v>
      </c>
      <c r="X145" s="155"/>
      <c r="Y145" s="155"/>
    </row>
    <row r="146" s="1" customFormat="1" ht="32" customHeight="1" spans="1:25">
      <c r="A146" s="62">
        <v>3</v>
      </c>
      <c r="B146" s="63" t="s">
        <v>2402</v>
      </c>
      <c r="C146" s="158" t="s">
        <v>2405</v>
      </c>
      <c r="D146" s="82">
        <v>31400.64</v>
      </c>
      <c r="E146" s="82"/>
      <c r="F146" s="82">
        <v>31400.64</v>
      </c>
      <c r="G146" s="82"/>
      <c r="H146" s="82"/>
      <c r="I146" s="82"/>
      <c r="J146" s="82">
        <f t="shared" si="53"/>
        <v>31400.64</v>
      </c>
      <c r="K146" s="147">
        <f t="shared" si="43"/>
        <v>0</v>
      </c>
      <c r="L146" s="148"/>
      <c r="M146" s="149" t="s">
        <v>176</v>
      </c>
      <c r="N146" s="44">
        <f t="shared" si="44"/>
        <v>3.140064</v>
      </c>
      <c r="O146" s="44">
        <f t="shared" si="45"/>
        <v>0</v>
      </c>
      <c r="P146" s="44">
        <f t="shared" si="46"/>
        <v>0</v>
      </c>
      <c r="Q146" s="44">
        <f t="shared" si="47"/>
        <v>0</v>
      </c>
      <c r="R146" s="44">
        <v>0</v>
      </c>
      <c r="S146" s="44">
        <f t="shared" si="48"/>
        <v>0</v>
      </c>
      <c r="T146" s="44"/>
      <c r="V146" s="155"/>
      <c r="W146" s="155">
        <f t="shared" si="54"/>
        <v>0</v>
      </c>
      <c r="X146" s="155"/>
      <c r="Y146" s="155"/>
    </row>
    <row r="147" s="1" customFormat="1" ht="32" customHeight="1" spans="1:25">
      <c r="A147" s="62">
        <v>4</v>
      </c>
      <c r="B147" s="63" t="s">
        <v>2402</v>
      </c>
      <c r="C147" s="158" t="s">
        <v>2406</v>
      </c>
      <c r="D147" s="82">
        <v>210000</v>
      </c>
      <c r="E147" s="82"/>
      <c r="F147" s="82">
        <v>210000</v>
      </c>
      <c r="G147" s="82"/>
      <c r="H147" s="82"/>
      <c r="I147" s="82"/>
      <c r="J147" s="82">
        <f t="shared" si="53"/>
        <v>210000</v>
      </c>
      <c r="K147" s="147">
        <f t="shared" si="43"/>
        <v>0</v>
      </c>
      <c r="L147" s="148"/>
      <c r="M147" s="149" t="s">
        <v>172</v>
      </c>
      <c r="N147" s="44">
        <f t="shared" si="44"/>
        <v>21</v>
      </c>
      <c r="O147" s="44">
        <f t="shared" si="45"/>
        <v>0</v>
      </c>
      <c r="P147" s="44">
        <f t="shared" si="46"/>
        <v>0</v>
      </c>
      <c r="Q147" s="44">
        <f t="shared" si="47"/>
        <v>0</v>
      </c>
      <c r="R147" s="44">
        <v>0</v>
      </c>
      <c r="S147" s="44">
        <f t="shared" si="48"/>
        <v>0</v>
      </c>
      <c r="T147" s="44"/>
      <c r="V147" s="155"/>
      <c r="W147" s="155">
        <f t="shared" si="54"/>
        <v>0</v>
      </c>
      <c r="X147" s="155"/>
      <c r="Y147" s="155"/>
    </row>
    <row r="148" s="1" customFormat="1" ht="32" customHeight="1" spans="1:25">
      <c r="A148" s="62">
        <v>5</v>
      </c>
      <c r="B148" s="63" t="s">
        <v>2402</v>
      </c>
      <c r="C148" s="158" t="s">
        <v>2407</v>
      </c>
      <c r="D148" s="82">
        <v>210000</v>
      </c>
      <c r="E148" s="82"/>
      <c r="F148" s="82">
        <v>210000</v>
      </c>
      <c r="G148" s="82"/>
      <c r="H148" s="82"/>
      <c r="I148" s="82"/>
      <c r="J148" s="82">
        <f t="shared" si="53"/>
        <v>210000</v>
      </c>
      <c r="K148" s="147">
        <f t="shared" si="43"/>
        <v>0</v>
      </c>
      <c r="L148" s="148"/>
      <c r="M148" s="149" t="s">
        <v>167</v>
      </c>
      <c r="N148" s="44">
        <f t="shared" si="44"/>
        <v>21</v>
      </c>
      <c r="O148" s="44">
        <f t="shared" si="45"/>
        <v>0</v>
      </c>
      <c r="P148" s="44">
        <f t="shared" si="46"/>
        <v>0</v>
      </c>
      <c r="Q148" s="44">
        <f t="shared" si="47"/>
        <v>0</v>
      </c>
      <c r="R148" s="44">
        <v>0</v>
      </c>
      <c r="S148" s="44">
        <f t="shared" si="48"/>
        <v>0</v>
      </c>
      <c r="T148" s="44"/>
      <c r="V148" s="155"/>
      <c r="W148" s="155">
        <f t="shared" si="54"/>
        <v>0</v>
      </c>
      <c r="X148" s="155"/>
      <c r="Y148" s="155"/>
    </row>
    <row r="149" s="1" customFormat="1" ht="32" customHeight="1" spans="1:25">
      <c r="A149" s="62">
        <v>6</v>
      </c>
      <c r="B149" s="63" t="s">
        <v>2402</v>
      </c>
      <c r="C149" s="158" t="s">
        <v>2408</v>
      </c>
      <c r="D149" s="82">
        <v>480000</v>
      </c>
      <c r="E149" s="82"/>
      <c r="F149" s="82">
        <v>480000</v>
      </c>
      <c r="G149" s="82"/>
      <c r="H149" s="82"/>
      <c r="I149" s="82"/>
      <c r="J149" s="82">
        <f t="shared" si="53"/>
        <v>480000</v>
      </c>
      <c r="K149" s="147">
        <f t="shared" si="43"/>
        <v>0</v>
      </c>
      <c r="L149" s="148"/>
      <c r="M149" s="149" t="s">
        <v>162</v>
      </c>
      <c r="N149" s="44">
        <f t="shared" si="44"/>
        <v>48</v>
      </c>
      <c r="O149" s="44">
        <f t="shared" si="45"/>
        <v>0</v>
      </c>
      <c r="P149" s="44">
        <f t="shared" si="46"/>
        <v>0</v>
      </c>
      <c r="Q149" s="44">
        <f t="shared" si="47"/>
        <v>0</v>
      </c>
      <c r="R149" s="44">
        <v>0</v>
      </c>
      <c r="S149" s="44">
        <f t="shared" si="48"/>
        <v>0</v>
      </c>
      <c r="T149" s="44"/>
      <c r="V149" s="155"/>
      <c r="W149" s="155">
        <f t="shared" si="54"/>
        <v>0</v>
      </c>
      <c r="X149" s="155"/>
      <c r="Y149" s="155"/>
    </row>
    <row r="150" s="1" customFormat="1" ht="32" customHeight="1" spans="1:25">
      <c r="A150" s="62">
        <v>7</v>
      </c>
      <c r="B150" s="63" t="s">
        <v>2402</v>
      </c>
      <c r="C150" s="158" t="s">
        <v>2409</v>
      </c>
      <c r="D150" s="82">
        <v>780000</v>
      </c>
      <c r="E150" s="82"/>
      <c r="F150" s="82">
        <v>780000</v>
      </c>
      <c r="G150" s="82"/>
      <c r="H150" s="82"/>
      <c r="I150" s="82"/>
      <c r="J150" s="82">
        <f t="shared" si="53"/>
        <v>780000</v>
      </c>
      <c r="K150" s="147">
        <f t="shared" si="43"/>
        <v>0</v>
      </c>
      <c r="L150" s="148"/>
      <c r="M150" s="149" t="s">
        <v>155</v>
      </c>
      <c r="N150" s="44">
        <f t="shared" si="44"/>
        <v>78</v>
      </c>
      <c r="O150" s="44">
        <f t="shared" si="45"/>
        <v>0</v>
      </c>
      <c r="P150" s="44">
        <f t="shared" si="46"/>
        <v>0</v>
      </c>
      <c r="Q150" s="44">
        <f t="shared" si="47"/>
        <v>0</v>
      </c>
      <c r="R150" s="44">
        <v>0</v>
      </c>
      <c r="S150" s="44">
        <f t="shared" si="48"/>
        <v>0</v>
      </c>
      <c r="T150" s="44"/>
      <c r="V150" s="155"/>
      <c r="W150" s="155">
        <f t="shared" si="54"/>
        <v>0</v>
      </c>
      <c r="X150" s="155"/>
      <c r="Y150" s="155"/>
    </row>
    <row r="151" s="1" customFormat="1" ht="32" customHeight="1" spans="1:25">
      <c r="A151" s="62">
        <v>8</v>
      </c>
      <c r="B151" s="63" t="s">
        <v>2402</v>
      </c>
      <c r="C151" s="158" t="s">
        <v>2410</v>
      </c>
      <c r="D151" s="82">
        <v>21438.57</v>
      </c>
      <c r="E151" s="82"/>
      <c r="F151" s="82">
        <v>21438.57</v>
      </c>
      <c r="G151" s="82"/>
      <c r="H151" s="82"/>
      <c r="I151" s="82"/>
      <c r="J151" s="82">
        <f t="shared" si="53"/>
        <v>21438.57</v>
      </c>
      <c r="K151" s="147">
        <f t="shared" si="43"/>
        <v>0</v>
      </c>
      <c r="L151" s="148"/>
      <c r="M151" s="149" t="s">
        <v>149</v>
      </c>
      <c r="N151" s="44">
        <f t="shared" si="44"/>
        <v>2.143857</v>
      </c>
      <c r="O151" s="44">
        <f t="shared" si="45"/>
        <v>0</v>
      </c>
      <c r="P151" s="44">
        <f t="shared" si="46"/>
        <v>0</v>
      </c>
      <c r="Q151" s="44">
        <f t="shared" si="47"/>
        <v>0</v>
      </c>
      <c r="R151" s="44">
        <v>0</v>
      </c>
      <c r="S151" s="44">
        <f t="shared" si="48"/>
        <v>0</v>
      </c>
      <c r="T151" s="44"/>
      <c r="V151" s="155"/>
      <c r="W151" s="155">
        <f t="shared" si="54"/>
        <v>0</v>
      </c>
      <c r="X151" s="155"/>
      <c r="Y151" s="155"/>
    </row>
    <row r="152" s="1" customFormat="1" ht="32" customHeight="1" spans="1:25">
      <c r="A152" s="62">
        <v>9</v>
      </c>
      <c r="B152" s="63" t="s">
        <v>2402</v>
      </c>
      <c r="C152" s="158" t="s">
        <v>2411</v>
      </c>
      <c r="D152" s="82">
        <v>640000</v>
      </c>
      <c r="E152" s="82">
        <v>640000</v>
      </c>
      <c r="F152" s="82"/>
      <c r="G152" s="82"/>
      <c r="H152" s="82"/>
      <c r="I152" s="82"/>
      <c r="J152" s="82">
        <f t="shared" si="53"/>
        <v>640000</v>
      </c>
      <c r="K152" s="147">
        <f t="shared" si="43"/>
        <v>0</v>
      </c>
      <c r="L152" s="148"/>
      <c r="M152" s="149" t="s">
        <v>134</v>
      </c>
      <c r="N152" s="44">
        <f t="shared" si="44"/>
        <v>64</v>
      </c>
      <c r="O152" s="44">
        <f t="shared" si="45"/>
        <v>0</v>
      </c>
      <c r="P152" s="44">
        <f t="shared" si="46"/>
        <v>0</v>
      </c>
      <c r="Q152" s="44">
        <f t="shared" si="47"/>
        <v>0</v>
      </c>
      <c r="R152" s="44">
        <v>0</v>
      </c>
      <c r="S152" s="44">
        <f t="shared" si="48"/>
        <v>0</v>
      </c>
      <c r="T152" s="44"/>
      <c r="V152" s="155">
        <f t="shared" ref="V152:V158" si="55">Q152</f>
        <v>0</v>
      </c>
      <c r="W152" s="155"/>
      <c r="X152" s="155"/>
      <c r="Y152" s="155"/>
    </row>
    <row r="153" s="1" customFormat="1" ht="32" customHeight="1" spans="1:25">
      <c r="A153" s="62">
        <v>10</v>
      </c>
      <c r="B153" s="63" t="s">
        <v>2402</v>
      </c>
      <c r="C153" s="158" t="s">
        <v>2412</v>
      </c>
      <c r="D153" s="82">
        <v>240000</v>
      </c>
      <c r="E153" s="82"/>
      <c r="F153" s="82">
        <v>240000</v>
      </c>
      <c r="G153" s="82"/>
      <c r="H153" s="82"/>
      <c r="I153" s="82"/>
      <c r="J153" s="82">
        <f t="shared" si="53"/>
        <v>240000</v>
      </c>
      <c r="K153" s="147">
        <f t="shared" si="43"/>
        <v>0</v>
      </c>
      <c r="L153" s="148"/>
      <c r="M153" s="149" t="s">
        <v>116</v>
      </c>
      <c r="N153" s="44">
        <f t="shared" si="44"/>
        <v>24</v>
      </c>
      <c r="O153" s="44">
        <f t="shared" si="45"/>
        <v>0</v>
      </c>
      <c r="P153" s="44">
        <f t="shared" si="46"/>
        <v>0</v>
      </c>
      <c r="Q153" s="44">
        <f t="shared" si="47"/>
        <v>0</v>
      </c>
      <c r="R153" s="44">
        <v>0</v>
      </c>
      <c r="S153" s="44">
        <f t="shared" si="48"/>
        <v>0</v>
      </c>
      <c r="T153" s="44"/>
      <c r="V153" s="155"/>
      <c r="W153" s="155">
        <f t="shared" ref="W153:W155" si="56">Q153</f>
        <v>0</v>
      </c>
      <c r="X153" s="155"/>
      <c r="Y153" s="155"/>
    </row>
    <row r="154" s="1" customFormat="1" ht="32" customHeight="1" spans="1:25">
      <c r="A154" s="62">
        <v>11</v>
      </c>
      <c r="B154" s="63" t="s">
        <v>2402</v>
      </c>
      <c r="C154" s="158" t="s">
        <v>2413</v>
      </c>
      <c r="D154" s="82">
        <v>872000</v>
      </c>
      <c r="E154" s="82"/>
      <c r="F154" s="82">
        <v>872000</v>
      </c>
      <c r="G154" s="82"/>
      <c r="H154" s="82"/>
      <c r="I154" s="82"/>
      <c r="J154" s="82">
        <f t="shared" si="53"/>
        <v>872000</v>
      </c>
      <c r="K154" s="147">
        <f t="shared" si="43"/>
        <v>0</v>
      </c>
      <c r="L154" s="148"/>
      <c r="M154" s="149" t="s">
        <v>110</v>
      </c>
      <c r="N154" s="44">
        <f t="shared" si="44"/>
        <v>87.2</v>
      </c>
      <c r="O154" s="44">
        <f t="shared" si="45"/>
        <v>0</v>
      </c>
      <c r="P154" s="44">
        <f t="shared" si="46"/>
        <v>0</v>
      </c>
      <c r="Q154" s="44">
        <f t="shared" si="47"/>
        <v>0</v>
      </c>
      <c r="R154" s="44">
        <v>0</v>
      </c>
      <c r="S154" s="44">
        <f t="shared" si="48"/>
        <v>0</v>
      </c>
      <c r="T154" s="44"/>
      <c r="V154" s="155"/>
      <c r="W154" s="155">
        <f t="shared" si="56"/>
        <v>0</v>
      </c>
      <c r="X154" s="155"/>
      <c r="Y154" s="155"/>
    </row>
    <row r="155" s="1" customFormat="1" ht="32" customHeight="1" spans="1:25">
      <c r="A155" s="62">
        <v>12</v>
      </c>
      <c r="B155" s="63" t="s">
        <v>2402</v>
      </c>
      <c r="C155" s="158" t="s">
        <v>2414</v>
      </c>
      <c r="D155" s="82">
        <v>600000</v>
      </c>
      <c r="E155" s="82"/>
      <c r="F155" s="82">
        <v>600000</v>
      </c>
      <c r="G155" s="82"/>
      <c r="H155" s="82"/>
      <c r="I155" s="82"/>
      <c r="J155" s="82">
        <f t="shared" si="53"/>
        <v>600000</v>
      </c>
      <c r="K155" s="147">
        <f t="shared" si="43"/>
        <v>0</v>
      </c>
      <c r="L155" s="148"/>
      <c r="M155" s="149" t="s">
        <v>95</v>
      </c>
      <c r="N155" s="44">
        <f t="shared" si="44"/>
        <v>60</v>
      </c>
      <c r="O155" s="44">
        <f t="shared" si="45"/>
        <v>0</v>
      </c>
      <c r="P155" s="44">
        <f t="shared" si="46"/>
        <v>0</v>
      </c>
      <c r="Q155" s="44">
        <f t="shared" si="47"/>
        <v>0</v>
      </c>
      <c r="R155" s="44">
        <v>0</v>
      </c>
      <c r="S155" s="44">
        <f t="shared" si="48"/>
        <v>0</v>
      </c>
      <c r="T155" s="44"/>
      <c r="V155" s="155"/>
      <c r="W155" s="155">
        <f t="shared" si="56"/>
        <v>0</v>
      </c>
      <c r="X155" s="155"/>
      <c r="Y155" s="155"/>
    </row>
    <row r="156" s="1" customFormat="1" ht="32" customHeight="1" spans="1:25">
      <c r="A156" s="62">
        <v>13</v>
      </c>
      <c r="B156" s="63" t="s">
        <v>2402</v>
      </c>
      <c r="C156" s="158" t="s">
        <v>2415</v>
      </c>
      <c r="D156" s="82">
        <v>2500000</v>
      </c>
      <c r="E156" s="82">
        <v>2500000</v>
      </c>
      <c r="F156" s="82"/>
      <c r="G156" s="82"/>
      <c r="H156" s="82"/>
      <c r="I156" s="82">
        <v>60019</v>
      </c>
      <c r="J156" s="82">
        <f t="shared" si="53"/>
        <v>2439981</v>
      </c>
      <c r="K156" s="147">
        <f t="shared" si="43"/>
        <v>0.0240076</v>
      </c>
      <c r="L156" s="148"/>
      <c r="M156" s="149" t="s">
        <v>83</v>
      </c>
      <c r="N156" s="44">
        <f t="shared" si="44"/>
        <v>250</v>
      </c>
      <c r="O156" s="44">
        <f t="shared" si="45"/>
        <v>6.0019</v>
      </c>
      <c r="P156" s="44">
        <f t="shared" si="46"/>
        <v>0</v>
      </c>
      <c r="Q156" s="44">
        <f t="shared" si="47"/>
        <v>6.0019</v>
      </c>
      <c r="R156" s="44">
        <v>6.0019</v>
      </c>
      <c r="S156" s="44">
        <f t="shared" si="48"/>
        <v>0</v>
      </c>
      <c r="T156" s="44"/>
      <c r="V156" s="155">
        <f t="shared" si="55"/>
        <v>6.0019</v>
      </c>
      <c r="W156" s="155"/>
      <c r="X156" s="155"/>
      <c r="Y156" s="155"/>
    </row>
    <row r="157" s="1" customFormat="1" ht="32" customHeight="1" spans="1:25">
      <c r="A157" s="62">
        <v>14</v>
      </c>
      <c r="B157" s="63" t="s">
        <v>2402</v>
      </c>
      <c r="C157" s="158" t="s">
        <v>2416</v>
      </c>
      <c r="D157" s="82">
        <v>260000</v>
      </c>
      <c r="E157" s="82">
        <v>260000</v>
      </c>
      <c r="F157" s="82"/>
      <c r="G157" s="82"/>
      <c r="H157" s="82"/>
      <c r="I157" s="82">
        <v>105900</v>
      </c>
      <c r="J157" s="82">
        <f t="shared" si="53"/>
        <v>154100</v>
      </c>
      <c r="K157" s="147">
        <f t="shared" si="43"/>
        <v>0.407307692307692</v>
      </c>
      <c r="L157" s="148"/>
      <c r="M157" s="149" t="s">
        <v>122</v>
      </c>
      <c r="N157" s="44">
        <f t="shared" si="44"/>
        <v>26</v>
      </c>
      <c r="O157" s="44">
        <f t="shared" si="45"/>
        <v>10.59</v>
      </c>
      <c r="P157" s="44">
        <f t="shared" si="46"/>
        <v>0</v>
      </c>
      <c r="Q157" s="44">
        <f t="shared" si="47"/>
        <v>10.59</v>
      </c>
      <c r="R157" s="44">
        <v>7.08</v>
      </c>
      <c r="S157" s="44">
        <f t="shared" si="48"/>
        <v>3.51</v>
      </c>
      <c r="T157" s="77">
        <v>1</v>
      </c>
      <c r="V157" s="155">
        <f t="shared" si="55"/>
        <v>10.59</v>
      </c>
      <c r="W157" s="155"/>
      <c r="X157" s="155"/>
      <c r="Y157" s="155"/>
    </row>
    <row r="158" s="1" customFormat="1" ht="32" customHeight="1" spans="1:25">
      <c r="A158" s="62">
        <v>15</v>
      </c>
      <c r="B158" s="63" t="s">
        <v>2402</v>
      </c>
      <c r="C158" s="158" t="s">
        <v>2417</v>
      </c>
      <c r="D158" s="82">
        <v>720000</v>
      </c>
      <c r="E158" s="82">
        <v>720000</v>
      </c>
      <c r="F158" s="82"/>
      <c r="G158" s="82"/>
      <c r="H158" s="82"/>
      <c r="I158" s="82">
        <v>44500</v>
      </c>
      <c r="J158" s="82">
        <f t="shared" si="53"/>
        <v>675500</v>
      </c>
      <c r="K158" s="147">
        <f t="shared" si="43"/>
        <v>0.0618055555555556</v>
      </c>
      <c r="L158" s="148"/>
      <c r="M158" s="149" t="s">
        <v>128</v>
      </c>
      <c r="N158" s="44">
        <f t="shared" si="44"/>
        <v>72</v>
      </c>
      <c r="O158" s="44">
        <f t="shared" si="45"/>
        <v>4.45</v>
      </c>
      <c r="P158" s="44">
        <f t="shared" si="46"/>
        <v>0</v>
      </c>
      <c r="Q158" s="44">
        <f t="shared" si="47"/>
        <v>4.45</v>
      </c>
      <c r="R158" s="44">
        <v>1.1</v>
      </c>
      <c r="S158" s="44">
        <f t="shared" si="48"/>
        <v>3.35</v>
      </c>
      <c r="T158" s="77">
        <v>1</v>
      </c>
      <c r="V158" s="155">
        <f t="shared" si="55"/>
        <v>4.45</v>
      </c>
      <c r="W158" s="155"/>
      <c r="X158" s="155"/>
      <c r="Y158" s="155"/>
    </row>
    <row r="159" s="41" customFormat="1" ht="32" customHeight="1" spans="1:25">
      <c r="A159" s="68" t="s">
        <v>2418</v>
      </c>
      <c r="B159" s="68"/>
      <c r="C159" s="68"/>
      <c r="D159" s="138">
        <f t="shared" ref="D159:J159" si="57">SUM(D160:D185)</f>
        <v>11512104.83</v>
      </c>
      <c r="E159" s="139">
        <f t="shared" si="57"/>
        <v>5960000</v>
      </c>
      <c r="F159" s="139">
        <f t="shared" si="57"/>
        <v>5552104.83</v>
      </c>
      <c r="G159" s="139">
        <f t="shared" si="57"/>
        <v>0</v>
      </c>
      <c r="H159" s="139">
        <f t="shared" si="57"/>
        <v>0</v>
      </c>
      <c r="I159" s="138">
        <f t="shared" si="57"/>
        <v>1013460.48</v>
      </c>
      <c r="J159" s="138">
        <f t="shared" si="57"/>
        <v>10498644.35</v>
      </c>
      <c r="K159" s="138">
        <f t="shared" si="43"/>
        <v>0.0880343338569129</v>
      </c>
      <c r="L159" s="138">
        <f>SUM(L160:L185)</f>
        <v>404560.48</v>
      </c>
      <c r="M159" s="150"/>
      <c r="N159" s="44">
        <f t="shared" si="44"/>
        <v>1151.210483</v>
      </c>
      <c r="O159" s="44">
        <f t="shared" si="45"/>
        <v>101.346048</v>
      </c>
      <c r="P159" s="44">
        <f t="shared" si="46"/>
        <v>40.456048</v>
      </c>
      <c r="Q159" s="44">
        <f t="shared" si="47"/>
        <v>60.89</v>
      </c>
      <c r="R159" s="44">
        <v>60.89</v>
      </c>
      <c r="S159" s="44">
        <f t="shared" si="48"/>
        <v>0</v>
      </c>
      <c r="T159" s="9"/>
      <c r="V159" s="157">
        <f t="shared" ref="V159:Y159" si="58">SUM(V160:V185)</f>
        <v>60.89</v>
      </c>
      <c r="W159" s="157">
        <f t="shared" si="58"/>
        <v>0</v>
      </c>
      <c r="X159" s="157">
        <f t="shared" si="58"/>
        <v>0</v>
      </c>
      <c r="Y159" s="157">
        <f t="shared" si="58"/>
        <v>0</v>
      </c>
    </row>
    <row r="160" s="1" customFormat="1" ht="32" customHeight="1" spans="1:25">
      <c r="A160" s="62">
        <v>1</v>
      </c>
      <c r="B160" s="63" t="s">
        <v>2419</v>
      </c>
      <c r="C160" s="158" t="s">
        <v>2403</v>
      </c>
      <c r="D160" s="82">
        <v>1720000</v>
      </c>
      <c r="E160" s="82">
        <v>1720000</v>
      </c>
      <c r="F160" s="82"/>
      <c r="G160" s="82"/>
      <c r="H160" s="82"/>
      <c r="I160" s="82">
        <v>430000</v>
      </c>
      <c r="J160" s="82">
        <f t="shared" ref="J160:J185" si="59">D160-I160</f>
        <v>1290000</v>
      </c>
      <c r="K160" s="147">
        <f t="shared" si="43"/>
        <v>0.25</v>
      </c>
      <c r="L160" s="148"/>
      <c r="M160" s="149" t="s">
        <v>1013</v>
      </c>
      <c r="N160" s="44">
        <f t="shared" si="44"/>
        <v>172</v>
      </c>
      <c r="O160" s="44">
        <f t="shared" si="45"/>
        <v>43</v>
      </c>
      <c r="P160" s="44">
        <f t="shared" si="46"/>
        <v>0</v>
      </c>
      <c r="Q160" s="44">
        <f t="shared" si="47"/>
        <v>43</v>
      </c>
      <c r="R160" s="44">
        <v>43</v>
      </c>
      <c r="S160" s="44">
        <f t="shared" si="48"/>
        <v>0</v>
      </c>
      <c r="T160" s="44"/>
      <c r="V160" s="155">
        <f t="shared" ref="V160:V163" si="60">Q160</f>
        <v>43</v>
      </c>
      <c r="W160" s="155"/>
      <c r="X160" s="155"/>
      <c r="Y160" s="155"/>
    </row>
    <row r="161" s="1" customFormat="1" ht="32" customHeight="1" spans="1:25">
      <c r="A161" s="62">
        <v>2</v>
      </c>
      <c r="B161" s="63" t="s">
        <v>2419</v>
      </c>
      <c r="C161" s="158" t="s">
        <v>2420</v>
      </c>
      <c r="D161" s="82">
        <v>300000</v>
      </c>
      <c r="E161" s="82">
        <v>300000</v>
      </c>
      <c r="F161" s="82"/>
      <c r="G161" s="82"/>
      <c r="H161" s="82"/>
      <c r="I161" s="82"/>
      <c r="J161" s="82">
        <f t="shared" si="59"/>
        <v>300000</v>
      </c>
      <c r="K161" s="147">
        <f t="shared" si="43"/>
        <v>0</v>
      </c>
      <c r="L161" s="148"/>
      <c r="M161" s="149" t="s">
        <v>265</v>
      </c>
      <c r="N161" s="44">
        <f t="shared" si="44"/>
        <v>30</v>
      </c>
      <c r="O161" s="44">
        <f t="shared" si="45"/>
        <v>0</v>
      </c>
      <c r="P161" s="44">
        <f t="shared" si="46"/>
        <v>0</v>
      </c>
      <c r="Q161" s="44">
        <f t="shared" si="47"/>
        <v>0</v>
      </c>
      <c r="R161" s="44">
        <v>0</v>
      </c>
      <c r="S161" s="44">
        <f t="shared" si="48"/>
        <v>0</v>
      </c>
      <c r="T161" s="44"/>
      <c r="V161" s="155">
        <f t="shared" si="60"/>
        <v>0</v>
      </c>
      <c r="W161" s="155"/>
      <c r="X161" s="155"/>
      <c r="Y161" s="155"/>
    </row>
    <row r="162" s="1" customFormat="1" ht="32" customHeight="1" spans="1:25">
      <c r="A162" s="62">
        <v>3</v>
      </c>
      <c r="B162" s="63" t="s">
        <v>2419</v>
      </c>
      <c r="C162" s="158" t="s">
        <v>2421</v>
      </c>
      <c r="D162" s="82">
        <v>300000</v>
      </c>
      <c r="E162" s="82">
        <v>300000</v>
      </c>
      <c r="F162" s="82"/>
      <c r="G162" s="82"/>
      <c r="H162" s="82"/>
      <c r="I162" s="82"/>
      <c r="J162" s="82">
        <f t="shared" si="59"/>
        <v>300000</v>
      </c>
      <c r="K162" s="147">
        <f t="shared" si="43"/>
        <v>0</v>
      </c>
      <c r="L162" s="148"/>
      <c r="M162" s="149" t="s">
        <v>261</v>
      </c>
      <c r="N162" s="44">
        <f t="shared" si="44"/>
        <v>30</v>
      </c>
      <c r="O162" s="44">
        <f t="shared" si="45"/>
        <v>0</v>
      </c>
      <c r="P162" s="44">
        <f t="shared" si="46"/>
        <v>0</v>
      </c>
      <c r="Q162" s="44">
        <f t="shared" si="47"/>
        <v>0</v>
      </c>
      <c r="R162" s="44">
        <v>0</v>
      </c>
      <c r="S162" s="44">
        <f t="shared" si="48"/>
        <v>0</v>
      </c>
      <c r="T162" s="44"/>
      <c r="V162" s="155">
        <f t="shared" si="60"/>
        <v>0</v>
      </c>
      <c r="W162" s="155"/>
      <c r="X162" s="155"/>
      <c r="Y162" s="155"/>
    </row>
    <row r="163" s="1" customFormat="1" ht="32" customHeight="1" spans="1:25">
      <c r="A163" s="62">
        <v>4</v>
      </c>
      <c r="B163" s="63" t="s">
        <v>2419</v>
      </c>
      <c r="C163" s="158" t="s">
        <v>2422</v>
      </c>
      <c r="D163" s="82">
        <v>430000</v>
      </c>
      <c r="E163" s="82">
        <v>430000</v>
      </c>
      <c r="F163" s="82"/>
      <c r="G163" s="82"/>
      <c r="H163" s="82"/>
      <c r="I163" s="82"/>
      <c r="J163" s="82">
        <f t="shared" si="59"/>
        <v>430000</v>
      </c>
      <c r="K163" s="147">
        <f t="shared" si="43"/>
        <v>0</v>
      </c>
      <c r="L163" s="148"/>
      <c r="M163" s="149" t="s">
        <v>250</v>
      </c>
      <c r="N163" s="44">
        <f t="shared" si="44"/>
        <v>43</v>
      </c>
      <c r="O163" s="44">
        <f t="shared" si="45"/>
        <v>0</v>
      </c>
      <c r="P163" s="44">
        <f t="shared" si="46"/>
        <v>0</v>
      </c>
      <c r="Q163" s="44">
        <f t="shared" si="47"/>
        <v>0</v>
      </c>
      <c r="R163" s="44">
        <v>0</v>
      </c>
      <c r="S163" s="44">
        <f t="shared" si="48"/>
        <v>0</v>
      </c>
      <c r="T163" s="44"/>
      <c r="V163" s="155">
        <f t="shared" si="60"/>
        <v>0</v>
      </c>
      <c r="W163" s="155"/>
      <c r="X163" s="155"/>
      <c r="Y163" s="155"/>
    </row>
    <row r="164" s="1" customFormat="1" ht="32" customHeight="1" spans="1:25">
      <c r="A164" s="62">
        <v>5</v>
      </c>
      <c r="B164" s="63" t="s">
        <v>2419</v>
      </c>
      <c r="C164" s="158" t="s">
        <v>2423</v>
      </c>
      <c r="D164" s="82">
        <v>240000</v>
      </c>
      <c r="E164" s="82"/>
      <c r="F164" s="82">
        <v>240000</v>
      </c>
      <c r="G164" s="82"/>
      <c r="H164" s="82"/>
      <c r="I164" s="82">
        <v>120453.57</v>
      </c>
      <c r="J164" s="82">
        <f t="shared" si="59"/>
        <v>119546.43</v>
      </c>
      <c r="K164" s="147">
        <f t="shared" si="43"/>
        <v>0.501889875</v>
      </c>
      <c r="L164" s="148">
        <v>120453.57</v>
      </c>
      <c r="M164" s="149" t="s">
        <v>291</v>
      </c>
      <c r="N164" s="44">
        <f t="shared" si="44"/>
        <v>24</v>
      </c>
      <c r="O164" s="44">
        <f t="shared" si="45"/>
        <v>12.045357</v>
      </c>
      <c r="P164" s="44">
        <f t="shared" si="46"/>
        <v>12.045357</v>
      </c>
      <c r="Q164" s="44">
        <f t="shared" si="47"/>
        <v>0</v>
      </c>
      <c r="R164" s="44">
        <v>0</v>
      </c>
      <c r="S164" s="44">
        <f t="shared" si="48"/>
        <v>0</v>
      </c>
      <c r="T164" s="44"/>
      <c r="V164" s="155"/>
      <c r="W164" s="155">
        <f t="shared" ref="W164:W182" si="61">Q164</f>
        <v>0</v>
      </c>
      <c r="X164" s="155"/>
      <c r="Y164" s="155"/>
    </row>
    <row r="165" s="1" customFormat="1" ht="32" customHeight="1" spans="1:25">
      <c r="A165" s="62">
        <v>6</v>
      </c>
      <c r="B165" s="63" t="s">
        <v>2419</v>
      </c>
      <c r="C165" s="158" t="s">
        <v>2424</v>
      </c>
      <c r="D165" s="82">
        <v>444000</v>
      </c>
      <c r="E165" s="82"/>
      <c r="F165" s="82">
        <v>444000</v>
      </c>
      <c r="G165" s="82"/>
      <c r="H165" s="82"/>
      <c r="I165" s="82"/>
      <c r="J165" s="82">
        <f t="shared" si="59"/>
        <v>444000</v>
      </c>
      <c r="K165" s="147">
        <f t="shared" si="43"/>
        <v>0</v>
      </c>
      <c r="L165" s="148"/>
      <c r="M165" s="149" t="s">
        <v>314</v>
      </c>
      <c r="N165" s="44">
        <f t="shared" si="44"/>
        <v>44.4</v>
      </c>
      <c r="O165" s="44">
        <f t="shared" si="45"/>
        <v>0</v>
      </c>
      <c r="P165" s="44">
        <f t="shared" si="46"/>
        <v>0</v>
      </c>
      <c r="Q165" s="44">
        <f t="shared" si="47"/>
        <v>0</v>
      </c>
      <c r="R165" s="44">
        <v>0</v>
      </c>
      <c r="S165" s="44">
        <f t="shared" si="48"/>
        <v>0</v>
      </c>
      <c r="T165" s="44"/>
      <c r="V165" s="155"/>
      <c r="W165" s="155">
        <f t="shared" si="61"/>
        <v>0</v>
      </c>
      <c r="X165" s="155"/>
      <c r="Y165" s="155"/>
    </row>
    <row r="166" s="1" customFormat="1" ht="32" customHeight="1" spans="1:25">
      <c r="A166" s="62">
        <v>7</v>
      </c>
      <c r="B166" s="63" t="s">
        <v>2419</v>
      </c>
      <c r="C166" s="158" t="s">
        <v>2425</v>
      </c>
      <c r="D166" s="82">
        <v>120000</v>
      </c>
      <c r="E166" s="82"/>
      <c r="F166" s="82">
        <v>120000</v>
      </c>
      <c r="G166" s="82"/>
      <c r="H166" s="82"/>
      <c r="I166" s="82"/>
      <c r="J166" s="82">
        <f t="shared" si="59"/>
        <v>120000</v>
      </c>
      <c r="K166" s="147">
        <f t="shared" si="43"/>
        <v>0</v>
      </c>
      <c r="L166" s="148"/>
      <c r="M166" s="149" t="s">
        <v>311</v>
      </c>
      <c r="N166" s="44">
        <f t="shared" si="44"/>
        <v>12</v>
      </c>
      <c r="O166" s="44">
        <f t="shared" si="45"/>
        <v>0</v>
      </c>
      <c r="P166" s="44">
        <f t="shared" si="46"/>
        <v>0</v>
      </c>
      <c r="Q166" s="44">
        <f t="shared" si="47"/>
        <v>0</v>
      </c>
      <c r="R166" s="44">
        <v>0</v>
      </c>
      <c r="S166" s="44">
        <f t="shared" si="48"/>
        <v>0</v>
      </c>
      <c r="T166" s="44"/>
      <c r="V166" s="155"/>
      <c r="W166" s="155">
        <f t="shared" si="61"/>
        <v>0</v>
      </c>
      <c r="X166" s="155"/>
      <c r="Y166" s="155"/>
    </row>
    <row r="167" s="1" customFormat="1" ht="32" customHeight="1" spans="1:25">
      <c r="A167" s="62">
        <v>8</v>
      </c>
      <c r="B167" s="63" t="s">
        <v>2419</v>
      </c>
      <c r="C167" s="158" t="s">
        <v>2426</v>
      </c>
      <c r="D167" s="82">
        <v>120000</v>
      </c>
      <c r="E167" s="82"/>
      <c r="F167" s="82">
        <v>120000</v>
      </c>
      <c r="G167" s="82"/>
      <c r="H167" s="82"/>
      <c r="I167" s="82"/>
      <c r="J167" s="82">
        <f t="shared" si="59"/>
        <v>120000</v>
      </c>
      <c r="K167" s="147">
        <f t="shared" si="43"/>
        <v>0</v>
      </c>
      <c r="L167" s="148"/>
      <c r="M167" s="149" t="s">
        <v>307</v>
      </c>
      <c r="N167" s="44">
        <f t="shared" si="44"/>
        <v>12</v>
      </c>
      <c r="O167" s="44">
        <f t="shared" si="45"/>
        <v>0</v>
      </c>
      <c r="P167" s="44">
        <f t="shared" si="46"/>
        <v>0</v>
      </c>
      <c r="Q167" s="44">
        <f t="shared" si="47"/>
        <v>0</v>
      </c>
      <c r="R167" s="44">
        <v>0</v>
      </c>
      <c r="S167" s="44">
        <f t="shared" si="48"/>
        <v>0</v>
      </c>
      <c r="T167" s="44"/>
      <c r="V167" s="155"/>
      <c r="W167" s="155">
        <f t="shared" si="61"/>
        <v>0</v>
      </c>
      <c r="X167" s="155"/>
      <c r="Y167" s="155"/>
    </row>
    <row r="168" s="1" customFormat="1" ht="32" customHeight="1" spans="1:25">
      <c r="A168" s="62">
        <v>9</v>
      </c>
      <c r="B168" s="63" t="s">
        <v>2419</v>
      </c>
      <c r="C168" s="158" t="s">
        <v>2427</v>
      </c>
      <c r="D168" s="82">
        <v>144000</v>
      </c>
      <c r="E168" s="82"/>
      <c r="F168" s="82">
        <v>144000</v>
      </c>
      <c r="G168" s="82"/>
      <c r="H168" s="82"/>
      <c r="I168" s="82"/>
      <c r="J168" s="82">
        <f t="shared" si="59"/>
        <v>144000</v>
      </c>
      <c r="K168" s="147">
        <f t="shared" si="43"/>
        <v>0</v>
      </c>
      <c r="L168" s="148"/>
      <c r="M168" s="149" t="s">
        <v>302</v>
      </c>
      <c r="N168" s="44">
        <f t="shared" si="44"/>
        <v>14.4</v>
      </c>
      <c r="O168" s="44">
        <f t="shared" si="45"/>
        <v>0</v>
      </c>
      <c r="P168" s="44">
        <f t="shared" si="46"/>
        <v>0</v>
      </c>
      <c r="Q168" s="44">
        <f t="shared" si="47"/>
        <v>0</v>
      </c>
      <c r="R168" s="44">
        <v>0</v>
      </c>
      <c r="S168" s="44">
        <f t="shared" si="48"/>
        <v>0</v>
      </c>
      <c r="T168" s="44"/>
      <c r="V168" s="155"/>
      <c r="W168" s="155">
        <f t="shared" si="61"/>
        <v>0</v>
      </c>
      <c r="X168" s="155"/>
      <c r="Y168" s="155"/>
    </row>
    <row r="169" s="1" customFormat="1" ht="32" customHeight="1" spans="1:25">
      <c r="A169" s="62">
        <v>10</v>
      </c>
      <c r="B169" s="63" t="s">
        <v>2419</v>
      </c>
      <c r="C169" s="158" t="s">
        <v>2428</v>
      </c>
      <c r="D169" s="82">
        <v>240000</v>
      </c>
      <c r="E169" s="82"/>
      <c r="F169" s="82">
        <v>240000</v>
      </c>
      <c r="G169" s="82"/>
      <c r="H169" s="82"/>
      <c r="I169" s="82">
        <v>120573.71</v>
      </c>
      <c r="J169" s="82">
        <f t="shared" si="59"/>
        <v>119426.29</v>
      </c>
      <c r="K169" s="147">
        <f t="shared" si="43"/>
        <v>0.502390458333333</v>
      </c>
      <c r="L169" s="148">
        <v>120573.71</v>
      </c>
      <c r="M169" s="149" t="s">
        <v>296</v>
      </c>
      <c r="N169" s="44">
        <f t="shared" si="44"/>
        <v>24</v>
      </c>
      <c r="O169" s="44">
        <f t="shared" si="45"/>
        <v>12.057371</v>
      </c>
      <c r="P169" s="44">
        <f t="shared" si="46"/>
        <v>12.057371</v>
      </c>
      <c r="Q169" s="44">
        <f t="shared" si="47"/>
        <v>0</v>
      </c>
      <c r="R169" s="44">
        <v>0</v>
      </c>
      <c r="S169" s="44">
        <f t="shared" si="48"/>
        <v>0</v>
      </c>
      <c r="T169" s="44"/>
      <c r="V169" s="155"/>
      <c r="W169" s="155">
        <f t="shared" si="61"/>
        <v>0</v>
      </c>
      <c r="X169" s="155"/>
      <c r="Y169" s="155"/>
    </row>
    <row r="170" s="1" customFormat="1" ht="32" customHeight="1" spans="1:25">
      <c r="A170" s="62">
        <v>11</v>
      </c>
      <c r="B170" s="63" t="s">
        <v>2419</v>
      </c>
      <c r="C170" s="158" t="s">
        <v>2429</v>
      </c>
      <c r="D170" s="82">
        <v>372000</v>
      </c>
      <c r="E170" s="82"/>
      <c r="F170" s="82">
        <v>372000</v>
      </c>
      <c r="G170" s="82"/>
      <c r="H170" s="82"/>
      <c r="I170" s="82">
        <v>163533.2</v>
      </c>
      <c r="J170" s="82">
        <f t="shared" si="59"/>
        <v>208466.8</v>
      </c>
      <c r="K170" s="147">
        <f t="shared" si="43"/>
        <v>0.439605376344086</v>
      </c>
      <c r="L170" s="148">
        <v>163533.2</v>
      </c>
      <c r="M170" s="149" t="s">
        <v>287</v>
      </c>
      <c r="N170" s="44">
        <f t="shared" si="44"/>
        <v>37.2</v>
      </c>
      <c r="O170" s="44">
        <f t="shared" si="45"/>
        <v>16.35332</v>
      </c>
      <c r="P170" s="44">
        <f t="shared" si="46"/>
        <v>16.35332</v>
      </c>
      <c r="Q170" s="44">
        <f t="shared" si="47"/>
        <v>0</v>
      </c>
      <c r="R170" s="44">
        <v>0</v>
      </c>
      <c r="S170" s="44">
        <f t="shared" si="48"/>
        <v>0</v>
      </c>
      <c r="T170" s="44"/>
      <c r="V170" s="155"/>
      <c r="W170" s="155">
        <f t="shared" si="61"/>
        <v>0</v>
      </c>
      <c r="X170" s="155"/>
      <c r="Y170" s="155"/>
    </row>
    <row r="171" s="1" customFormat="1" ht="32" customHeight="1" spans="1:25">
      <c r="A171" s="62">
        <v>12</v>
      </c>
      <c r="B171" s="63" t="s">
        <v>2419</v>
      </c>
      <c r="C171" s="158" t="s">
        <v>2430</v>
      </c>
      <c r="D171" s="82">
        <v>69059.83</v>
      </c>
      <c r="E171" s="82"/>
      <c r="F171" s="82">
        <v>69059.83</v>
      </c>
      <c r="G171" s="82"/>
      <c r="H171" s="82"/>
      <c r="I171" s="82"/>
      <c r="J171" s="82">
        <f t="shared" si="59"/>
        <v>69059.83</v>
      </c>
      <c r="K171" s="147">
        <f t="shared" si="43"/>
        <v>0</v>
      </c>
      <c r="L171" s="148"/>
      <c r="M171" s="149" t="s">
        <v>282</v>
      </c>
      <c r="N171" s="44">
        <f t="shared" si="44"/>
        <v>6.905983</v>
      </c>
      <c r="O171" s="44">
        <f t="shared" si="45"/>
        <v>0</v>
      </c>
      <c r="P171" s="44">
        <f t="shared" si="46"/>
        <v>0</v>
      </c>
      <c r="Q171" s="44">
        <f t="shared" si="47"/>
        <v>0</v>
      </c>
      <c r="R171" s="44">
        <v>0</v>
      </c>
      <c r="S171" s="44">
        <f t="shared" si="48"/>
        <v>0</v>
      </c>
      <c r="T171" s="44"/>
      <c r="V171" s="155"/>
      <c r="W171" s="155">
        <f t="shared" si="61"/>
        <v>0</v>
      </c>
      <c r="X171" s="155"/>
      <c r="Y171" s="155"/>
    </row>
    <row r="172" s="1" customFormat="1" ht="32" customHeight="1" spans="1:25">
      <c r="A172" s="62">
        <v>13</v>
      </c>
      <c r="B172" s="63" t="s">
        <v>2419</v>
      </c>
      <c r="C172" s="158" t="s">
        <v>2431</v>
      </c>
      <c r="D172" s="82">
        <v>280000</v>
      </c>
      <c r="E172" s="82"/>
      <c r="F172" s="82">
        <v>280000</v>
      </c>
      <c r="G172" s="82"/>
      <c r="H172" s="82"/>
      <c r="I172" s="82"/>
      <c r="J172" s="82">
        <f t="shared" si="59"/>
        <v>280000</v>
      </c>
      <c r="K172" s="147">
        <f t="shared" si="43"/>
        <v>0</v>
      </c>
      <c r="L172" s="148"/>
      <c r="M172" s="149" t="s">
        <v>275</v>
      </c>
      <c r="N172" s="44">
        <f t="shared" si="44"/>
        <v>28</v>
      </c>
      <c r="O172" s="44">
        <f t="shared" si="45"/>
        <v>0</v>
      </c>
      <c r="P172" s="44">
        <f t="shared" si="46"/>
        <v>0</v>
      </c>
      <c r="Q172" s="44">
        <f t="shared" si="47"/>
        <v>0</v>
      </c>
      <c r="R172" s="44">
        <v>0</v>
      </c>
      <c r="S172" s="44">
        <f t="shared" si="48"/>
        <v>0</v>
      </c>
      <c r="T172" s="44"/>
      <c r="V172" s="155"/>
      <c r="W172" s="155">
        <f t="shared" si="61"/>
        <v>0</v>
      </c>
      <c r="X172" s="155"/>
      <c r="Y172" s="155"/>
    </row>
    <row r="173" s="1" customFormat="1" ht="32" customHeight="1" spans="1:25">
      <c r="A173" s="62">
        <v>14</v>
      </c>
      <c r="B173" s="63" t="s">
        <v>2419</v>
      </c>
      <c r="C173" s="158" t="s">
        <v>2432</v>
      </c>
      <c r="D173" s="82">
        <v>240000</v>
      </c>
      <c r="E173" s="82"/>
      <c r="F173" s="82">
        <v>240000</v>
      </c>
      <c r="G173" s="82"/>
      <c r="H173" s="82"/>
      <c r="I173" s="82"/>
      <c r="J173" s="82">
        <f t="shared" si="59"/>
        <v>240000</v>
      </c>
      <c r="K173" s="147">
        <f t="shared" si="43"/>
        <v>0</v>
      </c>
      <c r="L173" s="148"/>
      <c r="M173" s="149" t="s">
        <v>270</v>
      </c>
      <c r="N173" s="44">
        <f t="shared" si="44"/>
        <v>24</v>
      </c>
      <c r="O173" s="44">
        <f t="shared" si="45"/>
        <v>0</v>
      </c>
      <c r="P173" s="44">
        <f t="shared" si="46"/>
        <v>0</v>
      </c>
      <c r="Q173" s="44">
        <f t="shared" si="47"/>
        <v>0</v>
      </c>
      <c r="R173" s="44">
        <v>0</v>
      </c>
      <c r="S173" s="44">
        <f t="shared" si="48"/>
        <v>0</v>
      </c>
      <c r="T173" s="44"/>
      <c r="V173" s="155"/>
      <c r="W173" s="155">
        <f t="shared" si="61"/>
        <v>0</v>
      </c>
      <c r="X173" s="155"/>
      <c r="Y173" s="155"/>
    </row>
    <row r="174" s="1" customFormat="1" ht="32" customHeight="1" spans="1:25">
      <c r="A174" s="62">
        <v>15</v>
      </c>
      <c r="B174" s="63" t="s">
        <v>2419</v>
      </c>
      <c r="C174" s="158" t="s">
        <v>2433</v>
      </c>
      <c r="D174" s="82">
        <v>110000</v>
      </c>
      <c r="E174" s="82"/>
      <c r="F174" s="82">
        <v>110000</v>
      </c>
      <c r="G174" s="82"/>
      <c r="H174" s="82"/>
      <c r="I174" s="82"/>
      <c r="J174" s="82">
        <f t="shared" si="59"/>
        <v>110000</v>
      </c>
      <c r="K174" s="147">
        <f t="shared" si="43"/>
        <v>0</v>
      </c>
      <c r="L174" s="148"/>
      <c r="M174" s="149" t="s">
        <v>255</v>
      </c>
      <c r="N174" s="44">
        <f t="shared" si="44"/>
        <v>11</v>
      </c>
      <c r="O174" s="44">
        <f t="shared" si="45"/>
        <v>0</v>
      </c>
      <c r="P174" s="44">
        <f t="shared" si="46"/>
        <v>0</v>
      </c>
      <c r="Q174" s="44">
        <f t="shared" si="47"/>
        <v>0</v>
      </c>
      <c r="R174" s="44">
        <v>0</v>
      </c>
      <c r="S174" s="44">
        <f t="shared" si="48"/>
        <v>0</v>
      </c>
      <c r="T174" s="44"/>
      <c r="V174" s="155"/>
      <c r="W174" s="155">
        <f t="shared" si="61"/>
        <v>0</v>
      </c>
      <c r="X174" s="155"/>
      <c r="Y174" s="155"/>
    </row>
    <row r="175" s="1" customFormat="1" ht="32" customHeight="1" spans="1:25">
      <c r="A175" s="62">
        <v>16</v>
      </c>
      <c r="B175" s="63" t="s">
        <v>2419</v>
      </c>
      <c r="C175" s="158" t="s">
        <v>2434</v>
      </c>
      <c r="D175" s="82">
        <v>240000</v>
      </c>
      <c r="E175" s="82"/>
      <c r="F175" s="82">
        <v>240000</v>
      </c>
      <c r="G175" s="82"/>
      <c r="H175" s="82"/>
      <c r="I175" s="82"/>
      <c r="J175" s="82">
        <f t="shared" si="59"/>
        <v>240000</v>
      </c>
      <c r="K175" s="147">
        <f t="shared" si="43"/>
        <v>0</v>
      </c>
      <c r="L175" s="148"/>
      <c r="M175" s="149" t="s">
        <v>245</v>
      </c>
      <c r="N175" s="44">
        <f t="shared" si="44"/>
        <v>24</v>
      </c>
      <c r="O175" s="44">
        <f t="shared" si="45"/>
        <v>0</v>
      </c>
      <c r="P175" s="44">
        <f t="shared" si="46"/>
        <v>0</v>
      </c>
      <c r="Q175" s="44">
        <f t="shared" si="47"/>
        <v>0</v>
      </c>
      <c r="R175" s="44">
        <v>0</v>
      </c>
      <c r="S175" s="44">
        <f t="shared" si="48"/>
        <v>0</v>
      </c>
      <c r="T175" s="44"/>
      <c r="V175" s="155"/>
      <c r="W175" s="155">
        <f t="shared" si="61"/>
        <v>0</v>
      </c>
      <c r="X175" s="155"/>
      <c r="Y175" s="155"/>
    </row>
    <row r="176" s="1" customFormat="1" ht="32" customHeight="1" spans="1:25">
      <c r="A176" s="62">
        <v>17</v>
      </c>
      <c r="B176" s="63" t="s">
        <v>2419</v>
      </c>
      <c r="C176" s="158" t="s">
        <v>2435</v>
      </c>
      <c r="D176" s="82">
        <v>149045</v>
      </c>
      <c r="E176" s="82"/>
      <c r="F176" s="82">
        <v>149045</v>
      </c>
      <c r="G176" s="82"/>
      <c r="H176" s="82"/>
      <c r="I176" s="82"/>
      <c r="J176" s="82">
        <f t="shared" si="59"/>
        <v>149045</v>
      </c>
      <c r="K176" s="147">
        <f t="shared" si="43"/>
        <v>0</v>
      </c>
      <c r="L176" s="148"/>
      <c r="M176" s="149" t="s">
        <v>239</v>
      </c>
      <c r="N176" s="44">
        <f t="shared" si="44"/>
        <v>14.9045</v>
      </c>
      <c r="O176" s="44">
        <f t="shared" si="45"/>
        <v>0</v>
      </c>
      <c r="P176" s="44">
        <f t="shared" si="46"/>
        <v>0</v>
      </c>
      <c r="Q176" s="44">
        <f t="shared" si="47"/>
        <v>0</v>
      </c>
      <c r="R176" s="44">
        <v>0</v>
      </c>
      <c r="S176" s="44">
        <f t="shared" si="48"/>
        <v>0</v>
      </c>
      <c r="T176" s="44"/>
      <c r="V176" s="155"/>
      <c r="W176" s="155">
        <f t="shared" si="61"/>
        <v>0</v>
      </c>
      <c r="X176" s="155"/>
      <c r="Y176" s="155"/>
    </row>
    <row r="177" s="1" customFormat="1" ht="32" customHeight="1" spans="1:25">
      <c r="A177" s="62">
        <v>18</v>
      </c>
      <c r="B177" s="63" t="s">
        <v>2419</v>
      </c>
      <c r="C177" s="158" t="s">
        <v>2436</v>
      </c>
      <c r="D177" s="82">
        <v>200000</v>
      </c>
      <c r="E177" s="82"/>
      <c r="F177" s="82">
        <v>200000</v>
      </c>
      <c r="G177" s="82"/>
      <c r="H177" s="82"/>
      <c r="I177" s="82"/>
      <c r="J177" s="82">
        <f t="shared" si="59"/>
        <v>200000</v>
      </c>
      <c r="K177" s="147">
        <f t="shared" si="43"/>
        <v>0</v>
      </c>
      <c r="L177" s="148"/>
      <c r="M177" s="149" t="s">
        <v>233</v>
      </c>
      <c r="N177" s="44">
        <f t="shared" si="44"/>
        <v>20</v>
      </c>
      <c r="O177" s="44">
        <f t="shared" si="45"/>
        <v>0</v>
      </c>
      <c r="P177" s="44">
        <f t="shared" si="46"/>
        <v>0</v>
      </c>
      <c r="Q177" s="44">
        <f t="shared" si="47"/>
        <v>0</v>
      </c>
      <c r="R177" s="44">
        <v>0</v>
      </c>
      <c r="S177" s="44">
        <f t="shared" si="48"/>
        <v>0</v>
      </c>
      <c r="T177" s="44"/>
      <c r="V177" s="155"/>
      <c r="W177" s="155">
        <f t="shared" si="61"/>
        <v>0</v>
      </c>
      <c r="X177" s="155"/>
      <c r="Y177" s="155"/>
    </row>
    <row r="178" s="1" customFormat="1" ht="32" customHeight="1" spans="1:25">
      <c r="A178" s="62">
        <v>19</v>
      </c>
      <c r="B178" s="63" t="s">
        <v>2419</v>
      </c>
      <c r="C178" s="158" t="s">
        <v>2437</v>
      </c>
      <c r="D178" s="82">
        <v>290000</v>
      </c>
      <c r="E178" s="82"/>
      <c r="F178" s="82">
        <v>290000</v>
      </c>
      <c r="G178" s="82"/>
      <c r="H178" s="82"/>
      <c r="I178" s="82"/>
      <c r="J178" s="82">
        <f t="shared" si="59"/>
        <v>290000</v>
      </c>
      <c r="K178" s="147">
        <f t="shared" si="43"/>
        <v>0</v>
      </c>
      <c r="L178" s="148"/>
      <c r="M178" s="149" t="s">
        <v>227</v>
      </c>
      <c r="N178" s="44">
        <f t="shared" si="44"/>
        <v>29</v>
      </c>
      <c r="O178" s="44">
        <f t="shared" si="45"/>
        <v>0</v>
      </c>
      <c r="P178" s="44">
        <f t="shared" si="46"/>
        <v>0</v>
      </c>
      <c r="Q178" s="44">
        <f t="shared" si="47"/>
        <v>0</v>
      </c>
      <c r="R178" s="44">
        <v>0</v>
      </c>
      <c r="S178" s="44">
        <f t="shared" si="48"/>
        <v>0</v>
      </c>
      <c r="T178" s="44"/>
      <c r="V178" s="155"/>
      <c r="W178" s="155">
        <f t="shared" si="61"/>
        <v>0</v>
      </c>
      <c r="X178" s="155"/>
      <c r="Y178" s="155"/>
    </row>
    <row r="179" s="1" customFormat="1" ht="32" customHeight="1" spans="1:25">
      <c r="A179" s="62">
        <v>20</v>
      </c>
      <c r="B179" s="63" t="s">
        <v>2419</v>
      </c>
      <c r="C179" s="158" t="s">
        <v>2438</v>
      </c>
      <c r="D179" s="82">
        <v>570000</v>
      </c>
      <c r="E179" s="82"/>
      <c r="F179" s="82">
        <v>570000</v>
      </c>
      <c r="G179" s="82"/>
      <c r="H179" s="82"/>
      <c r="I179" s="82"/>
      <c r="J179" s="82">
        <f t="shared" si="59"/>
        <v>570000</v>
      </c>
      <c r="K179" s="147">
        <f t="shared" si="43"/>
        <v>0</v>
      </c>
      <c r="L179" s="148"/>
      <c r="M179" s="149" t="s">
        <v>221</v>
      </c>
      <c r="N179" s="44">
        <f t="shared" si="44"/>
        <v>57</v>
      </c>
      <c r="O179" s="44">
        <f t="shared" si="45"/>
        <v>0</v>
      </c>
      <c r="P179" s="44">
        <f t="shared" si="46"/>
        <v>0</v>
      </c>
      <c r="Q179" s="44">
        <f t="shared" si="47"/>
        <v>0</v>
      </c>
      <c r="R179" s="44">
        <v>0</v>
      </c>
      <c r="S179" s="44">
        <f t="shared" si="48"/>
        <v>0</v>
      </c>
      <c r="T179" s="44"/>
      <c r="V179" s="155"/>
      <c r="W179" s="155">
        <f t="shared" si="61"/>
        <v>0</v>
      </c>
      <c r="X179" s="155"/>
      <c r="Y179" s="155"/>
    </row>
    <row r="180" s="1" customFormat="1" ht="32" customHeight="1" spans="1:25">
      <c r="A180" s="62">
        <v>21</v>
      </c>
      <c r="B180" s="63" t="s">
        <v>2419</v>
      </c>
      <c r="C180" s="158" t="s">
        <v>2439</v>
      </c>
      <c r="D180" s="82">
        <v>260000</v>
      </c>
      <c r="E180" s="82"/>
      <c r="F180" s="82">
        <v>260000</v>
      </c>
      <c r="G180" s="82"/>
      <c r="H180" s="82"/>
      <c r="I180" s="82"/>
      <c r="J180" s="82">
        <f t="shared" si="59"/>
        <v>260000</v>
      </c>
      <c r="K180" s="147">
        <f t="shared" si="43"/>
        <v>0</v>
      </c>
      <c r="L180" s="148"/>
      <c r="M180" s="149" t="s">
        <v>211</v>
      </c>
      <c r="N180" s="44">
        <f t="shared" si="44"/>
        <v>26</v>
      </c>
      <c r="O180" s="44">
        <f t="shared" si="45"/>
        <v>0</v>
      </c>
      <c r="P180" s="44">
        <f t="shared" si="46"/>
        <v>0</v>
      </c>
      <c r="Q180" s="44">
        <f t="shared" si="47"/>
        <v>0</v>
      </c>
      <c r="R180" s="44">
        <v>0</v>
      </c>
      <c r="S180" s="44">
        <f t="shared" si="48"/>
        <v>0</v>
      </c>
      <c r="T180" s="44"/>
      <c r="V180" s="155"/>
      <c r="W180" s="155">
        <f t="shared" si="61"/>
        <v>0</v>
      </c>
      <c r="X180" s="155"/>
      <c r="Y180" s="155"/>
    </row>
    <row r="181" s="1" customFormat="1" ht="32" customHeight="1" spans="1:25">
      <c r="A181" s="62">
        <v>22</v>
      </c>
      <c r="B181" s="63" t="s">
        <v>2419</v>
      </c>
      <c r="C181" s="158" t="s">
        <v>2440</v>
      </c>
      <c r="D181" s="82">
        <v>180000</v>
      </c>
      <c r="E181" s="82"/>
      <c r="F181" s="82">
        <v>180000</v>
      </c>
      <c r="G181" s="82"/>
      <c r="H181" s="82"/>
      <c r="I181" s="82"/>
      <c r="J181" s="82">
        <f t="shared" si="59"/>
        <v>180000</v>
      </c>
      <c r="K181" s="147">
        <f t="shared" si="43"/>
        <v>0</v>
      </c>
      <c r="L181" s="148"/>
      <c r="M181" s="149" t="s">
        <v>205</v>
      </c>
      <c r="N181" s="44">
        <f t="shared" si="44"/>
        <v>18</v>
      </c>
      <c r="O181" s="44">
        <f t="shared" si="45"/>
        <v>0</v>
      </c>
      <c r="P181" s="44">
        <f t="shared" si="46"/>
        <v>0</v>
      </c>
      <c r="Q181" s="44">
        <f t="shared" si="47"/>
        <v>0</v>
      </c>
      <c r="R181" s="44">
        <v>0</v>
      </c>
      <c r="S181" s="44">
        <f t="shared" si="48"/>
        <v>0</v>
      </c>
      <c r="T181" s="44"/>
      <c r="V181" s="155"/>
      <c r="W181" s="155">
        <f t="shared" si="61"/>
        <v>0</v>
      </c>
      <c r="X181" s="155"/>
      <c r="Y181" s="155"/>
    </row>
    <row r="182" s="1" customFormat="1" ht="32" customHeight="1" spans="1:25">
      <c r="A182" s="62">
        <v>23</v>
      </c>
      <c r="B182" s="63" t="s">
        <v>2419</v>
      </c>
      <c r="C182" s="158" t="s">
        <v>2441</v>
      </c>
      <c r="D182" s="82">
        <v>1284000</v>
      </c>
      <c r="E182" s="82"/>
      <c r="F182" s="82">
        <v>1284000</v>
      </c>
      <c r="G182" s="82"/>
      <c r="H182" s="82"/>
      <c r="I182" s="82"/>
      <c r="J182" s="82">
        <f t="shared" si="59"/>
        <v>1284000</v>
      </c>
      <c r="K182" s="147">
        <f t="shared" si="43"/>
        <v>0</v>
      </c>
      <c r="L182" s="148"/>
      <c r="M182" s="149" t="s">
        <v>199</v>
      </c>
      <c r="N182" s="44">
        <f t="shared" si="44"/>
        <v>128.4</v>
      </c>
      <c r="O182" s="44">
        <f t="shared" si="45"/>
        <v>0</v>
      </c>
      <c r="P182" s="44">
        <f t="shared" si="46"/>
        <v>0</v>
      </c>
      <c r="Q182" s="44">
        <f t="shared" si="47"/>
        <v>0</v>
      </c>
      <c r="R182" s="44">
        <v>0</v>
      </c>
      <c r="S182" s="44">
        <f t="shared" si="48"/>
        <v>0</v>
      </c>
      <c r="T182" s="44"/>
      <c r="V182" s="155"/>
      <c r="W182" s="155">
        <f t="shared" si="61"/>
        <v>0</v>
      </c>
      <c r="X182" s="155"/>
      <c r="Y182" s="155"/>
    </row>
    <row r="183" s="1" customFormat="1" ht="32" customHeight="1" spans="1:25">
      <c r="A183" s="62">
        <v>24</v>
      </c>
      <c r="B183" s="63" t="s">
        <v>2419</v>
      </c>
      <c r="C183" s="158" t="s">
        <v>2442</v>
      </c>
      <c r="D183" s="82">
        <v>2500000</v>
      </c>
      <c r="E183" s="82">
        <v>2500000</v>
      </c>
      <c r="F183" s="82"/>
      <c r="G183" s="82"/>
      <c r="H183" s="82"/>
      <c r="I183" s="82"/>
      <c r="J183" s="82">
        <f t="shared" si="59"/>
        <v>2500000</v>
      </c>
      <c r="K183" s="147">
        <f t="shared" si="43"/>
        <v>0</v>
      </c>
      <c r="L183" s="148"/>
      <c r="M183" s="149" t="s">
        <v>195</v>
      </c>
      <c r="N183" s="44">
        <f t="shared" si="44"/>
        <v>250</v>
      </c>
      <c r="O183" s="44">
        <f t="shared" si="45"/>
        <v>0</v>
      </c>
      <c r="P183" s="44">
        <f t="shared" si="46"/>
        <v>0</v>
      </c>
      <c r="Q183" s="44">
        <f t="shared" si="47"/>
        <v>0</v>
      </c>
      <c r="R183" s="44">
        <v>0</v>
      </c>
      <c r="S183" s="44">
        <f t="shared" si="48"/>
        <v>0</v>
      </c>
      <c r="T183" s="44"/>
      <c r="V183" s="155">
        <f t="shared" ref="V183:V185" si="62">Q183</f>
        <v>0</v>
      </c>
      <c r="W183" s="155"/>
      <c r="X183" s="155"/>
      <c r="Y183" s="155"/>
    </row>
    <row r="184" s="1" customFormat="1" ht="32" customHeight="1" spans="1:25">
      <c r="A184" s="62">
        <v>25</v>
      </c>
      <c r="B184" s="63" t="s">
        <v>2419</v>
      </c>
      <c r="C184" s="158" t="s">
        <v>2443</v>
      </c>
      <c r="D184" s="82">
        <v>530000</v>
      </c>
      <c r="E184" s="82">
        <v>530000</v>
      </c>
      <c r="F184" s="82"/>
      <c r="G184" s="82"/>
      <c r="H184" s="82"/>
      <c r="I184" s="82">
        <v>49000</v>
      </c>
      <c r="J184" s="82">
        <f t="shared" si="59"/>
        <v>481000</v>
      </c>
      <c r="K184" s="147">
        <f t="shared" si="43"/>
        <v>0.0924528301886792</v>
      </c>
      <c r="L184" s="148"/>
      <c r="M184" s="149" t="s">
        <v>218</v>
      </c>
      <c r="N184" s="44">
        <f t="shared" si="44"/>
        <v>53</v>
      </c>
      <c r="O184" s="44">
        <f t="shared" si="45"/>
        <v>4.9</v>
      </c>
      <c r="P184" s="44">
        <f t="shared" si="46"/>
        <v>0</v>
      </c>
      <c r="Q184" s="44">
        <f t="shared" si="47"/>
        <v>4.9</v>
      </c>
      <c r="R184" s="44">
        <v>4.9</v>
      </c>
      <c r="S184" s="44">
        <f t="shared" si="48"/>
        <v>0</v>
      </c>
      <c r="T184" s="44"/>
      <c r="V184" s="155">
        <f t="shared" si="62"/>
        <v>4.9</v>
      </c>
      <c r="W184" s="155"/>
      <c r="X184" s="155"/>
      <c r="Y184" s="155"/>
    </row>
    <row r="185" s="1" customFormat="1" ht="32" customHeight="1" spans="1:25">
      <c r="A185" s="62">
        <v>26</v>
      </c>
      <c r="B185" s="63" t="s">
        <v>2419</v>
      </c>
      <c r="C185" s="158" t="s">
        <v>2444</v>
      </c>
      <c r="D185" s="82">
        <v>180000</v>
      </c>
      <c r="E185" s="82">
        <v>180000</v>
      </c>
      <c r="F185" s="82"/>
      <c r="G185" s="82"/>
      <c r="H185" s="82"/>
      <c r="I185" s="82">
        <v>129900</v>
      </c>
      <c r="J185" s="82">
        <f t="shared" si="59"/>
        <v>50100</v>
      </c>
      <c r="K185" s="147">
        <f t="shared" si="43"/>
        <v>0.721666666666667</v>
      </c>
      <c r="L185" s="148"/>
      <c r="M185" s="149" t="s">
        <v>216</v>
      </c>
      <c r="N185" s="44">
        <f t="shared" si="44"/>
        <v>18</v>
      </c>
      <c r="O185" s="44">
        <f t="shared" si="45"/>
        <v>12.99</v>
      </c>
      <c r="P185" s="44">
        <f t="shared" si="46"/>
        <v>0</v>
      </c>
      <c r="Q185" s="44">
        <f t="shared" si="47"/>
        <v>12.99</v>
      </c>
      <c r="R185" s="44">
        <v>12.99</v>
      </c>
      <c r="S185" s="44">
        <f t="shared" si="48"/>
        <v>0</v>
      </c>
      <c r="T185" s="44"/>
      <c r="V185" s="155">
        <f t="shared" si="62"/>
        <v>12.99</v>
      </c>
      <c r="W185" s="155"/>
      <c r="X185" s="155"/>
      <c r="Y185" s="155"/>
    </row>
    <row r="186" s="41" customFormat="1" ht="32" customHeight="1" spans="1:25">
      <c r="A186" s="68" t="s">
        <v>2445</v>
      </c>
      <c r="B186" s="68"/>
      <c r="C186" s="68"/>
      <c r="D186" s="138">
        <f t="shared" ref="D186:J186" si="63">SUM(D187:D203)</f>
        <v>7043588.05</v>
      </c>
      <c r="E186" s="139">
        <f t="shared" si="63"/>
        <v>4663218.01</v>
      </c>
      <c r="F186" s="139">
        <f t="shared" si="63"/>
        <v>2380370.04</v>
      </c>
      <c r="G186" s="139">
        <f t="shared" si="63"/>
        <v>0</v>
      </c>
      <c r="H186" s="139">
        <f t="shared" si="63"/>
        <v>0</v>
      </c>
      <c r="I186" s="138">
        <f t="shared" si="63"/>
        <v>731586</v>
      </c>
      <c r="J186" s="138">
        <f t="shared" si="63"/>
        <v>6312002.05</v>
      </c>
      <c r="K186" s="165">
        <f t="shared" si="43"/>
        <v>0.103865529160241</v>
      </c>
      <c r="L186" s="138">
        <f>SUM(L187:L203)</f>
        <v>0</v>
      </c>
      <c r="M186" s="150"/>
      <c r="N186" s="44">
        <f t="shared" si="44"/>
        <v>704.358805</v>
      </c>
      <c r="O186" s="44">
        <f t="shared" si="45"/>
        <v>73.1586</v>
      </c>
      <c r="P186" s="44">
        <f t="shared" si="46"/>
        <v>0</v>
      </c>
      <c r="Q186" s="44">
        <f t="shared" si="47"/>
        <v>73.1586</v>
      </c>
      <c r="R186" s="44">
        <v>25.17</v>
      </c>
      <c r="S186" s="44">
        <f t="shared" si="48"/>
        <v>47.9886</v>
      </c>
      <c r="T186" s="167">
        <v>1</v>
      </c>
      <c r="V186" s="157">
        <f t="shared" ref="V186:Y186" si="64">SUM(V187:V203)</f>
        <v>25.17</v>
      </c>
      <c r="W186" s="157">
        <f t="shared" si="64"/>
        <v>47.9886</v>
      </c>
      <c r="X186" s="157">
        <f t="shared" si="64"/>
        <v>0</v>
      </c>
      <c r="Y186" s="157">
        <f t="shared" si="64"/>
        <v>0</v>
      </c>
    </row>
    <row r="187" s="1" customFormat="1" ht="32" customHeight="1" spans="1:25">
      <c r="A187" s="62">
        <v>1</v>
      </c>
      <c r="B187" s="63" t="s">
        <v>2446</v>
      </c>
      <c r="C187" s="158" t="s">
        <v>2403</v>
      </c>
      <c r="D187" s="82">
        <v>800000</v>
      </c>
      <c r="E187" s="82">
        <v>800000</v>
      </c>
      <c r="F187" s="82"/>
      <c r="G187" s="82"/>
      <c r="H187" s="82"/>
      <c r="I187" s="82">
        <v>200000</v>
      </c>
      <c r="J187" s="82">
        <f t="shared" ref="J187:J203" si="65">D187-I187</f>
        <v>600000</v>
      </c>
      <c r="K187" s="147">
        <f t="shared" si="43"/>
        <v>0.25</v>
      </c>
      <c r="L187" s="148"/>
      <c r="M187" s="149" t="s">
        <v>1013</v>
      </c>
      <c r="N187" s="44">
        <f t="shared" si="44"/>
        <v>80</v>
      </c>
      <c r="O187" s="44">
        <f t="shared" si="45"/>
        <v>20</v>
      </c>
      <c r="P187" s="44">
        <f t="shared" si="46"/>
        <v>0</v>
      </c>
      <c r="Q187" s="44">
        <f t="shared" si="47"/>
        <v>20</v>
      </c>
      <c r="R187" s="44">
        <v>20</v>
      </c>
      <c r="S187" s="44">
        <f t="shared" si="48"/>
        <v>0</v>
      </c>
      <c r="T187" s="44"/>
      <c r="V187" s="155">
        <f t="shared" ref="V187:V193" si="66">Q187</f>
        <v>20</v>
      </c>
      <c r="W187" s="155"/>
      <c r="X187" s="155"/>
      <c r="Y187" s="155"/>
    </row>
    <row r="188" s="1" customFormat="1" ht="32" customHeight="1" spans="1:25">
      <c r="A188" s="62">
        <v>2</v>
      </c>
      <c r="B188" s="63" t="s">
        <v>2446</v>
      </c>
      <c r="C188" s="158" t="s">
        <v>2447</v>
      </c>
      <c r="D188" s="82">
        <v>329600</v>
      </c>
      <c r="E188" s="82">
        <v>329600</v>
      </c>
      <c r="F188" s="82"/>
      <c r="G188" s="82"/>
      <c r="H188" s="82"/>
      <c r="I188" s="82"/>
      <c r="J188" s="82">
        <f t="shared" si="65"/>
        <v>329600</v>
      </c>
      <c r="K188" s="147">
        <f t="shared" si="43"/>
        <v>0</v>
      </c>
      <c r="L188" s="148"/>
      <c r="M188" s="149" t="s">
        <v>382</v>
      </c>
      <c r="N188" s="44">
        <f t="shared" si="44"/>
        <v>32.96</v>
      </c>
      <c r="O188" s="44">
        <f t="shared" si="45"/>
        <v>0</v>
      </c>
      <c r="P188" s="44">
        <f t="shared" si="46"/>
        <v>0</v>
      </c>
      <c r="Q188" s="44">
        <f t="shared" si="47"/>
        <v>0</v>
      </c>
      <c r="R188" s="44">
        <v>0</v>
      </c>
      <c r="S188" s="44">
        <f t="shared" si="48"/>
        <v>0</v>
      </c>
      <c r="T188" s="44"/>
      <c r="V188" s="155">
        <f t="shared" si="66"/>
        <v>0</v>
      </c>
      <c r="W188" s="155"/>
      <c r="X188" s="155"/>
      <c r="Y188" s="155"/>
    </row>
    <row r="189" s="1" customFormat="1" ht="32" customHeight="1" spans="1:25">
      <c r="A189" s="62">
        <v>3</v>
      </c>
      <c r="B189" s="63" t="s">
        <v>2446</v>
      </c>
      <c r="C189" s="158" t="s">
        <v>2448</v>
      </c>
      <c r="D189" s="82">
        <v>468800</v>
      </c>
      <c r="E189" s="82">
        <v>468800</v>
      </c>
      <c r="F189" s="82"/>
      <c r="G189" s="82"/>
      <c r="H189" s="82"/>
      <c r="I189" s="82"/>
      <c r="J189" s="82">
        <f t="shared" si="65"/>
        <v>468800</v>
      </c>
      <c r="K189" s="147">
        <f t="shared" si="43"/>
        <v>0</v>
      </c>
      <c r="L189" s="148"/>
      <c r="M189" s="149" t="s">
        <v>376</v>
      </c>
      <c r="N189" s="44">
        <f t="shared" si="44"/>
        <v>46.88</v>
      </c>
      <c r="O189" s="44">
        <f t="shared" si="45"/>
        <v>0</v>
      </c>
      <c r="P189" s="44">
        <f t="shared" si="46"/>
        <v>0</v>
      </c>
      <c r="Q189" s="44">
        <f t="shared" si="47"/>
        <v>0</v>
      </c>
      <c r="R189" s="44">
        <v>0</v>
      </c>
      <c r="S189" s="44">
        <f t="shared" si="48"/>
        <v>0</v>
      </c>
      <c r="T189" s="44"/>
      <c r="V189" s="155">
        <f t="shared" si="66"/>
        <v>0</v>
      </c>
      <c r="W189" s="155"/>
      <c r="X189" s="155"/>
      <c r="Y189" s="155"/>
    </row>
    <row r="190" s="1" customFormat="1" ht="32" customHeight="1" spans="1:25">
      <c r="A190" s="62">
        <v>4</v>
      </c>
      <c r="B190" s="63" t="s">
        <v>2446</v>
      </c>
      <c r="C190" s="158" t="s">
        <v>2449</v>
      </c>
      <c r="D190" s="82">
        <v>444818.01</v>
      </c>
      <c r="E190" s="82">
        <v>444818.01</v>
      </c>
      <c r="F190" s="82"/>
      <c r="G190" s="82"/>
      <c r="H190" s="82"/>
      <c r="I190" s="82"/>
      <c r="J190" s="82">
        <f t="shared" si="65"/>
        <v>444818.01</v>
      </c>
      <c r="K190" s="147">
        <f t="shared" si="43"/>
        <v>0</v>
      </c>
      <c r="L190" s="148"/>
      <c r="M190" s="149" t="s">
        <v>367</v>
      </c>
      <c r="N190" s="44">
        <f t="shared" si="44"/>
        <v>44.481801</v>
      </c>
      <c r="O190" s="44">
        <f t="shared" si="45"/>
        <v>0</v>
      </c>
      <c r="P190" s="44">
        <f t="shared" si="46"/>
        <v>0</v>
      </c>
      <c r="Q190" s="44">
        <f t="shared" si="47"/>
        <v>0</v>
      </c>
      <c r="R190" s="44">
        <v>0</v>
      </c>
      <c r="S190" s="44">
        <f t="shared" si="48"/>
        <v>0</v>
      </c>
      <c r="T190" s="44"/>
      <c r="V190" s="155">
        <f t="shared" si="66"/>
        <v>0</v>
      </c>
      <c r="W190" s="155"/>
      <c r="X190" s="155"/>
      <c r="Y190" s="155"/>
    </row>
    <row r="191" s="1" customFormat="1" ht="32" customHeight="1" spans="1:25">
      <c r="A191" s="62">
        <v>5</v>
      </c>
      <c r="B191" s="63" t="s">
        <v>2446</v>
      </c>
      <c r="C191" s="158" t="s">
        <v>2450</v>
      </c>
      <c r="D191" s="82">
        <v>530000</v>
      </c>
      <c r="E191" s="82">
        <v>530000</v>
      </c>
      <c r="F191" s="82"/>
      <c r="G191" s="82"/>
      <c r="H191" s="82"/>
      <c r="I191" s="82"/>
      <c r="J191" s="82">
        <f t="shared" si="65"/>
        <v>530000</v>
      </c>
      <c r="K191" s="147">
        <f t="shared" si="43"/>
        <v>0</v>
      </c>
      <c r="L191" s="148"/>
      <c r="M191" s="149" t="s">
        <v>358</v>
      </c>
      <c r="N191" s="44">
        <f t="shared" si="44"/>
        <v>53</v>
      </c>
      <c r="O191" s="44">
        <f t="shared" si="45"/>
        <v>0</v>
      </c>
      <c r="P191" s="44">
        <f t="shared" si="46"/>
        <v>0</v>
      </c>
      <c r="Q191" s="44">
        <f t="shared" si="47"/>
        <v>0</v>
      </c>
      <c r="R191" s="44">
        <v>0</v>
      </c>
      <c r="S191" s="44">
        <f t="shared" si="48"/>
        <v>0</v>
      </c>
      <c r="T191" s="44"/>
      <c r="V191" s="155">
        <f t="shared" si="66"/>
        <v>0</v>
      </c>
      <c r="W191" s="155"/>
      <c r="X191" s="155"/>
      <c r="Y191" s="155"/>
    </row>
    <row r="192" s="1" customFormat="1" ht="32" customHeight="1" spans="1:25">
      <c r="A192" s="62">
        <v>6</v>
      </c>
      <c r="B192" s="63" t="s">
        <v>2446</v>
      </c>
      <c r="C192" s="158" t="s">
        <v>2451</v>
      </c>
      <c r="D192" s="82">
        <v>450000</v>
      </c>
      <c r="E192" s="82">
        <v>450000</v>
      </c>
      <c r="F192" s="82"/>
      <c r="G192" s="82"/>
      <c r="H192" s="82"/>
      <c r="I192" s="82"/>
      <c r="J192" s="82">
        <f t="shared" si="65"/>
        <v>450000</v>
      </c>
      <c r="K192" s="147">
        <f t="shared" si="43"/>
        <v>0</v>
      </c>
      <c r="L192" s="148"/>
      <c r="M192" s="149" t="s">
        <v>352</v>
      </c>
      <c r="N192" s="44">
        <f t="shared" si="44"/>
        <v>45</v>
      </c>
      <c r="O192" s="44">
        <f t="shared" si="45"/>
        <v>0</v>
      </c>
      <c r="P192" s="44">
        <f t="shared" si="46"/>
        <v>0</v>
      </c>
      <c r="Q192" s="44">
        <f t="shared" si="47"/>
        <v>0</v>
      </c>
      <c r="R192" s="44">
        <v>0</v>
      </c>
      <c r="S192" s="44">
        <f t="shared" si="48"/>
        <v>0</v>
      </c>
      <c r="T192" s="44"/>
      <c r="V192" s="155">
        <f t="shared" si="66"/>
        <v>0</v>
      </c>
      <c r="W192" s="155"/>
      <c r="X192" s="155"/>
      <c r="Y192" s="155"/>
    </row>
    <row r="193" s="1" customFormat="1" ht="32" customHeight="1" spans="1:25">
      <c r="A193" s="62">
        <v>7</v>
      </c>
      <c r="B193" s="63" t="s">
        <v>2446</v>
      </c>
      <c r="C193" s="158" t="s">
        <v>2452</v>
      </c>
      <c r="D193" s="82">
        <v>110000</v>
      </c>
      <c r="E193" s="82">
        <v>110000</v>
      </c>
      <c r="F193" s="82"/>
      <c r="G193" s="82"/>
      <c r="H193" s="82"/>
      <c r="I193" s="82"/>
      <c r="J193" s="82">
        <f t="shared" si="65"/>
        <v>110000</v>
      </c>
      <c r="K193" s="147">
        <f t="shared" si="43"/>
        <v>0</v>
      </c>
      <c r="L193" s="148"/>
      <c r="M193" s="149" t="s">
        <v>346</v>
      </c>
      <c r="N193" s="44">
        <f t="shared" si="44"/>
        <v>11</v>
      </c>
      <c r="O193" s="44">
        <f t="shared" si="45"/>
        <v>0</v>
      </c>
      <c r="P193" s="44">
        <f t="shared" si="46"/>
        <v>0</v>
      </c>
      <c r="Q193" s="44">
        <f t="shared" si="47"/>
        <v>0</v>
      </c>
      <c r="R193" s="44">
        <v>0</v>
      </c>
      <c r="S193" s="44">
        <f t="shared" si="48"/>
        <v>0</v>
      </c>
      <c r="T193" s="44"/>
      <c r="V193" s="155">
        <f t="shared" si="66"/>
        <v>0</v>
      </c>
      <c r="W193" s="155"/>
      <c r="X193" s="155"/>
      <c r="Y193" s="155"/>
    </row>
    <row r="194" s="1" customFormat="1" ht="32" customHeight="1" spans="1:25">
      <c r="A194" s="62">
        <v>8</v>
      </c>
      <c r="B194" s="63" t="s">
        <v>2446</v>
      </c>
      <c r="C194" s="158" t="s">
        <v>2453</v>
      </c>
      <c r="D194" s="82">
        <v>1080000</v>
      </c>
      <c r="E194" s="82"/>
      <c r="F194" s="82">
        <v>1080000</v>
      </c>
      <c r="G194" s="82"/>
      <c r="H194" s="82"/>
      <c r="I194" s="82"/>
      <c r="J194" s="82">
        <f t="shared" si="65"/>
        <v>1080000</v>
      </c>
      <c r="K194" s="147">
        <f t="shared" si="43"/>
        <v>0</v>
      </c>
      <c r="L194" s="148"/>
      <c r="M194" s="149" t="s">
        <v>392</v>
      </c>
      <c r="N194" s="44">
        <f t="shared" si="44"/>
        <v>108</v>
      </c>
      <c r="O194" s="44">
        <f t="shared" si="45"/>
        <v>0</v>
      </c>
      <c r="P194" s="44">
        <f t="shared" si="46"/>
        <v>0</v>
      </c>
      <c r="Q194" s="44">
        <f t="shared" si="47"/>
        <v>0</v>
      </c>
      <c r="R194" s="44">
        <v>0</v>
      </c>
      <c r="S194" s="44">
        <f t="shared" si="48"/>
        <v>0</v>
      </c>
      <c r="T194" s="44"/>
      <c r="V194" s="155"/>
      <c r="W194" s="155">
        <f t="shared" ref="W194:W200" si="67">Q194</f>
        <v>0</v>
      </c>
      <c r="X194" s="155"/>
      <c r="Y194" s="155"/>
    </row>
    <row r="195" s="1" customFormat="1" ht="32" customHeight="1" spans="1:25">
      <c r="A195" s="62">
        <v>9</v>
      </c>
      <c r="B195" s="63" t="s">
        <v>2446</v>
      </c>
      <c r="C195" s="158" t="s">
        <v>2454</v>
      </c>
      <c r="D195" s="82">
        <v>323470.04</v>
      </c>
      <c r="E195" s="82"/>
      <c r="F195" s="82">
        <v>323470.04</v>
      </c>
      <c r="G195" s="82"/>
      <c r="H195" s="82"/>
      <c r="I195" s="82"/>
      <c r="J195" s="82">
        <f t="shared" si="65"/>
        <v>323470.04</v>
      </c>
      <c r="K195" s="147">
        <f t="shared" si="43"/>
        <v>0</v>
      </c>
      <c r="L195" s="148"/>
      <c r="M195" s="149" t="s">
        <v>386</v>
      </c>
      <c r="N195" s="44">
        <f t="shared" si="44"/>
        <v>32.347004</v>
      </c>
      <c r="O195" s="44">
        <f t="shared" si="45"/>
        <v>0</v>
      </c>
      <c r="P195" s="44">
        <f t="shared" si="46"/>
        <v>0</v>
      </c>
      <c r="Q195" s="44">
        <f t="shared" si="47"/>
        <v>0</v>
      </c>
      <c r="R195" s="44">
        <v>0</v>
      </c>
      <c r="S195" s="44">
        <f t="shared" si="48"/>
        <v>0</v>
      </c>
      <c r="T195" s="44"/>
      <c r="V195" s="155"/>
      <c r="W195" s="155">
        <f t="shared" si="67"/>
        <v>0</v>
      </c>
      <c r="X195" s="155"/>
      <c r="Y195" s="155"/>
    </row>
    <row r="196" s="1" customFormat="1" ht="32" customHeight="1" spans="1:25">
      <c r="A196" s="62">
        <v>10</v>
      </c>
      <c r="B196" s="63" t="s">
        <v>2446</v>
      </c>
      <c r="C196" s="158" t="s">
        <v>2455</v>
      </c>
      <c r="D196" s="82">
        <v>266900</v>
      </c>
      <c r="E196" s="82"/>
      <c r="F196" s="82">
        <v>266900</v>
      </c>
      <c r="G196" s="82"/>
      <c r="H196" s="82"/>
      <c r="I196" s="82"/>
      <c r="J196" s="82">
        <f t="shared" si="65"/>
        <v>266900</v>
      </c>
      <c r="K196" s="147">
        <f t="shared" si="43"/>
        <v>0</v>
      </c>
      <c r="L196" s="148"/>
      <c r="M196" s="149" t="s">
        <v>371</v>
      </c>
      <c r="N196" s="44">
        <f t="shared" si="44"/>
        <v>26.69</v>
      </c>
      <c r="O196" s="44">
        <f t="shared" si="45"/>
        <v>0</v>
      </c>
      <c r="P196" s="44">
        <f t="shared" si="46"/>
        <v>0</v>
      </c>
      <c r="Q196" s="44">
        <f t="shared" si="47"/>
        <v>0</v>
      </c>
      <c r="R196" s="44">
        <v>0</v>
      </c>
      <c r="S196" s="44">
        <f t="shared" si="48"/>
        <v>0</v>
      </c>
      <c r="T196" s="44"/>
      <c r="V196" s="155"/>
      <c r="W196" s="155">
        <f t="shared" si="67"/>
        <v>0</v>
      </c>
      <c r="X196" s="155"/>
      <c r="Y196" s="155"/>
    </row>
    <row r="197" s="1" customFormat="1" ht="32" customHeight="1" spans="1:25">
      <c r="A197" s="62">
        <v>11</v>
      </c>
      <c r="B197" s="63" t="s">
        <v>2446</v>
      </c>
      <c r="C197" s="158" t="s">
        <v>2456</v>
      </c>
      <c r="D197" s="82">
        <v>210000</v>
      </c>
      <c r="E197" s="82"/>
      <c r="F197" s="82">
        <v>210000</v>
      </c>
      <c r="G197" s="82"/>
      <c r="H197" s="82"/>
      <c r="I197" s="82"/>
      <c r="J197" s="82">
        <f t="shared" si="65"/>
        <v>210000</v>
      </c>
      <c r="K197" s="147">
        <f t="shared" ref="K197:K260" si="68">I197/D197</f>
        <v>0</v>
      </c>
      <c r="L197" s="148"/>
      <c r="M197" s="149" t="s">
        <v>363</v>
      </c>
      <c r="N197" s="44">
        <f t="shared" ref="N197:N260" si="69">D197/10000</f>
        <v>21</v>
      </c>
      <c r="O197" s="44">
        <f t="shared" ref="O197:O260" si="70">I197/10000</f>
        <v>0</v>
      </c>
      <c r="P197" s="44">
        <f t="shared" ref="P197:P260" si="71">L197/10000</f>
        <v>0</v>
      </c>
      <c r="Q197" s="44">
        <f t="shared" ref="Q197:Q260" si="72">O197-P197</f>
        <v>0</v>
      </c>
      <c r="R197" s="44">
        <v>0</v>
      </c>
      <c r="S197" s="44">
        <f t="shared" ref="S197:S260" si="73">Q197-R197</f>
        <v>0</v>
      </c>
      <c r="T197" s="44"/>
      <c r="V197" s="155"/>
      <c r="W197" s="155">
        <f t="shared" si="67"/>
        <v>0</v>
      </c>
      <c r="X197" s="155"/>
      <c r="Y197" s="155"/>
    </row>
    <row r="198" s="1" customFormat="1" ht="32" customHeight="1" spans="1:25">
      <c r="A198" s="62">
        <v>12</v>
      </c>
      <c r="B198" s="63" t="s">
        <v>2446</v>
      </c>
      <c r="C198" s="158" t="s">
        <v>2457</v>
      </c>
      <c r="D198" s="82">
        <v>130000</v>
      </c>
      <c r="E198" s="82"/>
      <c r="F198" s="82">
        <v>130000</v>
      </c>
      <c r="G198" s="82"/>
      <c r="H198" s="82"/>
      <c r="I198" s="82">
        <v>130000</v>
      </c>
      <c r="J198" s="82">
        <f t="shared" si="65"/>
        <v>0</v>
      </c>
      <c r="K198" s="147">
        <f t="shared" si="68"/>
        <v>1</v>
      </c>
      <c r="L198" s="148"/>
      <c r="M198" s="149" t="s">
        <v>336</v>
      </c>
      <c r="N198" s="44">
        <f t="shared" si="69"/>
        <v>13</v>
      </c>
      <c r="O198" s="44">
        <f t="shared" si="70"/>
        <v>13</v>
      </c>
      <c r="P198" s="44">
        <f t="shared" si="71"/>
        <v>0</v>
      </c>
      <c r="Q198" s="44">
        <f t="shared" si="72"/>
        <v>13</v>
      </c>
      <c r="R198" s="44">
        <v>0</v>
      </c>
      <c r="S198" s="44">
        <f t="shared" si="73"/>
        <v>13</v>
      </c>
      <c r="T198" s="77">
        <v>1</v>
      </c>
      <c r="V198" s="155"/>
      <c r="W198" s="155">
        <f t="shared" si="67"/>
        <v>13</v>
      </c>
      <c r="X198" s="155"/>
      <c r="Y198" s="155"/>
    </row>
    <row r="199" s="1" customFormat="1" ht="32" customHeight="1" spans="1:25">
      <c r="A199" s="62">
        <v>13</v>
      </c>
      <c r="B199" s="63" t="s">
        <v>2446</v>
      </c>
      <c r="C199" s="158" t="s">
        <v>2458</v>
      </c>
      <c r="D199" s="82">
        <v>170000</v>
      </c>
      <c r="E199" s="82"/>
      <c r="F199" s="82">
        <v>170000</v>
      </c>
      <c r="G199" s="82"/>
      <c r="H199" s="82"/>
      <c r="I199" s="82">
        <v>170000</v>
      </c>
      <c r="J199" s="82">
        <f t="shared" si="65"/>
        <v>0</v>
      </c>
      <c r="K199" s="147">
        <f t="shared" si="68"/>
        <v>1</v>
      </c>
      <c r="L199" s="148"/>
      <c r="M199" s="149" t="s">
        <v>331</v>
      </c>
      <c r="N199" s="44">
        <f t="shared" si="69"/>
        <v>17</v>
      </c>
      <c r="O199" s="44">
        <f t="shared" si="70"/>
        <v>17</v>
      </c>
      <c r="P199" s="44">
        <f t="shared" si="71"/>
        <v>0</v>
      </c>
      <c r="Q199" s="44">
        <f t="shared" si="72"/>
        <v>17</v>
      </c>
      <c r="R199" s="44">
        <v>0</v>
      </c>
      <c r="S199" s="44">
        <f t="shared" si="73"/>
        <v>17</v>
      </c>
      <c r="T199" s="77">
        <v>1</v>
      </c>
      <c r="V199" s="155"/>
      <c r="W199" s="155">
        <f t="shared" si="67"/>
        <v>17</v>
      </c>
      <c r="X199" s="155"/>
      <c r="Y199" s="155"/>
    </row>
    <row r="200" s="1" customFormat="1" ht="32" customHeight="1" spans="1:25">
      <c r="A200" s="62">
        <v>14</v>
      </c>
      <c r="B200" s="63" t="s">
        <v>2446</v>
      </c>
      <c r="C200" s="158" t="s">
        <v>2459</v>
      </c>
      <c r="D200" s="82">
        <v>200000</v>
      </c>
      <c r="E200" s="82"/>
      <c r="F200" s="82">
        <v>200000</v>
      </c>
      <c r="G200" s="82"/>
      <c r="H200" s="82"/>
      <c r="I200" s="82">
        <v>179886</v>
      </c>
      <c r="J200" s="82">
        <f t="shared" si="65"/>
        <v>20114</v>
      </c>
      <c r="K200" s="147">
        <f t="shared" si="68"/>
        <v>0.89943</v>
      </c>
      <c r="L200" s="148"/>
      <c r="M200" s="149" t="s">
        <v>326</v>
      </c>
      <c r="N200" s="44">
        <f t="shared" si="69"/>
        <v>20</v>
      </c>
      <c r="O200" s="44">
        <f t="shared" si="70"/>
        <v>17.9886</v>
      </c>
      <c r="P200" s="44">
        <f t="shared" si="71"/>
        <v>0</v>
      </c>
      <c r="Q200" s="44">
        <f t="shared" si="72"/>
        <v>17.9886</v>
      </c>
      <c r="R200" s="44">
        <v>0</v>
      </c>
      <c r="S200" s="44">
        <f t="shared" si="73"/>
        <v>17.9886</v>
      </c>
      <c r="T200" s="77">
        <v>1</v>
      </c>
      <c r="V200" s="155"/>
      <c r="W200" s="155">
        <f t="shared" si="67"/>
        <v>17.9886</v>
      </c>
      <c r="X200" s="155"/>
      <c r="Y200" s="155"/>
    </row>
    <row r="201" s="1" customFormat="1" ht="32" customHeight="1" spans="1:25">
      <c r="A201" s="62">
        <v>15</v>
      </c>
      <c r="B201" s="63" t="s">
        <v>2446</v>
      </c>
      <c r="C201" s="158" t="s">
        <v>2460</v>
      </c>
      <c r="D201" s="82">
        <v>1200000</v>
      </c>
      <c r="E201" s="82">
        <v>1200000</v>
      </c>
      <c r="F201" s="82"/>
      <c r="G201" s="82"/>
      <c r="H201" s="82"/>
      <c r="I201" s="82"/>
      <c r="J201" s="82">
        <f t="shared" si="65"/>
        <v>1200000</v>
      </c>
      <c r="K201" s="147">
        <f t="shared" si="68"/>
        <v>0</v>
      </c>
      <c r="L201" s="148"/>
      <c r="M201" s="149" t="s">
        <v>322</v>
      </c>
      <c r="N201" s="44">
        <f t="shared" si="69"/>
        <v>120</v>
      </c>
      <c r="O201" s="44">
        <f t="shared" si="70"/>
        <v>0</v>
      </c>
      <c r="P201" s="44">
        <f t="shared" si="71"/>
        <v>0</v>
      </c>
      <c r="Q201" s="44">
        <f t="shared" si="72"/>
        <v>0</v>
      </c>
      <c r="R201" s="44">
        <v>0</v>
      </c>
      <c r="S201" s="44">
        <f t="shared" si="73"/>
        <v>0</v>
      </c>
      <c r="T201" s="44"/>
      <c r="V201" s="155">
        <f t="shared" ref="V201:V203" si="74">Q201</f>
        <v>0</v>
      </c>
      <c r="W201" s="155"/>
      <c r="X201" s="155"/>
      <c r="Y201" s="155"/>
    </row>
    <row r="202" s="1" customFormat="1" ht="32" customHeight="1" spans="1:25">
      <c r="A202" s="62">
        <v>16</v>
      </c>
      <c r="B202" s="63" t="s">
        <v>2446</v>
      </c>
      <c r="C202" s="158" t="s">
        <v>2461</v>
      </c>
      <c r="D202" s="82">
        <v>230000</v>
      </c>
      <c r="E202" s="82">
        <v>230000</v>
      </c>
      <c r="F202" s="82"/>
      <c r="G202" s="82"/>
      <c r="H202" s="82"/>
      <c r="I202" s="82">
        <v>6700</v>
      </c>
      <c r="J202" s="82">
        <f t="shared" si="65"/>
        <v>223300</v>
      </c>
      <c r="K202" s="147">
        <f t="shared" si="68"/>
        <v>0.0291304347826087</v>
      </c>
      <c r="L202" s="148"/>
      <c r="M202" s="149" t="s">
        <v>343</v>
      </c>
      <c r="N202" s="44">
        <f t="shared" si="69"/>
        <v>23</v>
      </c>
      <c r="O202" s="44">
        <f t="shared" si="70"/>
        <v>0.67</v>
      </c>
      <c r="P202" s="44">
        <f t="shared" si="71"/>
        <v>0</v>
      </c>
      <c r="Q202" s="44">
        <f t="shared" si="72"/>
        <v>0.67</v>
      </c>
      <c r="R202" s="44">
        <v>0.67</v>
      </c>
      <c r="S202" s="44">
        <f t="shared" si="73"/>
        <v>0</v>
      </c>
      <c r="T202" s="44"/>
      <c r="V202" s="155">
        <f t="shared" si="74"/>
        <v>0.67</v>
      </c>
      <c r="W202" s="155"/>
      <c r="X202" s="155"/>
      <c r="Y202" s="155"/>
    </row>
    <row r="203" s="1" customFormat="1" ht="32" customHeight="1" spans="1:25">
      <c r="A203" s="62">
        <v>17</v>
      </c>
      <c r="B203" s="63" t="s">
        <v>2446</v>
      </c>
      <c r="C203" s="158" t="s">
        <v>2462</v>
      </c>
      <c r="D203" s="82">
        <v>100000</v>
      </c>
      <c r="E203" s="82">
        <v>100000</v>
      </c>
      <c r="F203" s="82"/>
      <c r="G203" s="82"/>
      <c r="H203" s="82"/>
      <c r="I203" s="82">
        <v>45000</v>
      </c>
      <c r="J203" s="82">
        <f t="shared" si="65"/>
        <v>55000</v>
      </c>
      <c r="K203" s="147">
        <f t="shared" si="68"/>
        <v>0.45</v>
      </c>
      <c r="L203" s="148"/>
      <c r="M203" s="149" t="s">
        <v>341</v>
      </c>
      <c r="N203" s="44">
        <f t="shared" si="69"/>
        <v>10</v>
      </c>
      <c r="O203" s="44">
        <f t="shared" si="70"/>
        <v>4.5</v>
      </c>
      <c r="P203" s="44">
        <f t="shared" si="71"/>
        <v>0</v>
      </c>
      <c r="Q203" s="44">
        <f t="shared" si="72"/>
        <v>4.5</v>
      </c>
      <c r="R203" s="44">
        <v>4.5</v>
      </c>
      <c r="S203" s="44">
        <f t="shared" si="73"/>
        <v>0</v>
      </c>
      <c r="T203" s="44"/>
      <c r="V203" s="155">
        <f t="shared" si="74"/>
        <v>4.5</v>
      </c>
      <c r="W203" s="155"/>
      <c r="X203" s="155"/>
      <c r="Y203" s="155"/>
    </row>
    <row r="204" s="41" customFormat="1" ht="32" customHeight="1" spans="1:25">
      <c r="A204" s="68" t="s">
        <v>2463</v>
      </c>
      <c r="B204" s="68"/>
      <c r="C204" s="68"/>
      <c r="D204" s="138">
        <f t="shared" ref="D204:J204" si="75">SUM(D205:D211)</f>
        <v>3130000</v>
      </c>
      <c r="E204" s="139">
        <f t="shared" si="75"/>
        <v>2030000</v>
      </c>
      <c r="F204" s="139">
        <f t="shared" si="75"/>
        <v>1100000</v>
      </c>
      <c r="G204" s="139">
        <f t="shared" si="75"/>
        <v>0</v>
      </c>
      <c r="H204" s="139">
        <f t="shared" si="75"/>
        <v>0</v>
      </c>
      <c r="I204" s="138">
        <f t="shared" si="75"/>
        <v>321755</v>
      </c>
      <c r="J204" s="138">
        <f t="shared" si="75"/>
        <v>2808245</v>
      </c>
      <c r="K204" s="165">
        <f t="shared" si="68"/>
        <v>0.102797124600639</v>
      </c>
      <c r="L204" s="138">
        <f>SUM(L205:L211)</f>
        <v>74955</v>
      </c>
      <c r="M204" s="150"/>
      <c r="N204" s="44">
        <f t="shared" si="69"/>
        <v>313</v>
      </c>
      <c r="O204" s="44">
        <f t="shared" si="70"/>
        <v>32.1755</v>
      </c>
      <c r="P204" s="44">
        <f t="shared" si="71"/>
        <v>7.4955</v>
      </c>
      <c r="Q204" s="44">
        <f t="shared" si="72"/>
        <v>24.68</v>
      </c>
      <c r="R204" s="44">
        <v>24.68</v>
      </c>
      <c r="S204" s="44">
        <f t="shared" si="73"/>
        <v>0</v>
      </c>
      <c r="T204" s="9"/>
      <c r="V204" s="157">
        <f t="shared" ref="V204:Y204" si="76">SUM(V205:V211)</f>
        <v>24.68</v>
      </c>
      <c r="W204" s="157">
        <f t="shared" si="76"/>
        <v>0</v>
      </c>
      <c r="X204" s="157">
        <f t="shared" si="76"/>
        <v>0</v>
      </c>
      <c r="Y204" s="157">
        <f t="shared" si="76"/>
        <v>0</v>
      </c>
    </row>
    <row r="205" s="1" customFormat="1" ht="32" customHeight="1" spans="1:25">
      <c r="A205" s="62">
        <v>1</v>
      </c>
      <c r="B205" s="63" t="s">
        <v>2464</v>
      </c>
      <c r="C205" s="158" t="s">
        <v>2465</v>
      </c>
      <c r="D205" s="82">
        <v>200000</v>
      </c>
      <c r="E205" s="82"/>
      <c r="F205" s="82">
        <v>200000</v>
      </c>
      <c r="G205" s="82"/>
      <c r="H205" s="82"/>
      <c r="I205" s="82"/>
      <c r="J205" s="82">
        <f t="shared" ref="J205:J211" si="77">D205-I205</f>
        <v>200000</v>
      </c>
      <c r="K205" s="147">
        <f t="shared" si="68"/>
        <v>0</v>
      </c>
      <c r="L205" s="148"/>
      <c r="M205" s="149" t="s">
        <v>407</v>
      </c>
      <c r="N205" s="44">
        <f t="shared" si="69"/>
        <v>20</v>
      </c>
      <c r="O205" s="44">
        <f t="shared" si="70"/>
        <v>0</v>
      </c>
      <c r="P205" s="44">
        <f t="shared" si="71"/>
        <v>0</v>
      </c>
      <c r="Q205" s="44">
        <f t="shared" si="72"/>
        <v>0</v>
      </c>
      <c r="R205" s="44">
        <v>0</v>
      </c>
      <c r="S205" s="44">
        <f t="shared" si="73"/>
        <v>0</v>
      </c>
      <c r="T205" s="44"/>
      <c r="V205" s="155"/>
      <c r="W205" s="155">
        <f>Q205</f>
        <v>0</v>
      </c>
      <c r="X205" s="155"/>
      <c r="Y205" s="155"/>
    </row>
    <row r="206" s="1" customFormat="1" ht="32" customHeight="1" spans="1:25">
      <c r="A206" s="62">
        <v>2</v>
      </c>
      <c r="B206" s="63" t="s">
        <v>2464</v>
      </c>
      <c r="C206" s="158" t="s">
        <v>2466</v>
      </c>
      <c r="D206" s="82">
        <v>250000</v>
      </c>
      <c r="E206" s="82">
        <v>250000</v>
      </c>
      <c r="F206" s="82"/>
      <c r="G206" s="82"/>
      <c r="H206" s="82"/>
      <c r="I206" s="82">
        <v>74955</v>
      </c>
      <c r="J206" s="82">
        <f t="shared" si="77"/>
        <v>175045</v>
      </c>
      <c r="K206" s="147">
        <f t="shared" si="68"/>
        <v>0.29982</v>
      </c>
      <c r="L206" s="148">
        <v>74955</v>
      </c>
      <c r="M206" s="149" t="s">
        <v>413</v>
      </c>
      <c r="N206" s="44">
        <f t="shared" si="69"/>
        <v>25</v>
      </c>
      <c r="O206" s="44">
        <f t="shared" si="70"/>
        <v>7.4955</v>
      </c>
      <c r="P206" s="44">
        <f t="shared" si="71"/>
        <v>7.4955</v>
      </c>
      <c r="Q206" s="44">
        <f t="shared" si="72"/>
        <v>0</v>
      </c>
      <c r="R206" s="44">
        <v>0</v>
      </c>
      <c r="S206" s="44">
        <f t="shared" si="73"/>
        <v>0</v>
      </c>
      <c r="T206" s="44"/>
      <c r="V206" s="155">
        <f t="shared" ref="V206:V211" si="78">Q206</f>
        <v>0</v>
      </c>
      <c r="W206" s="155"/>
      <c r="X206" s="155"/>
      <c r="Y206" s="155"/>
    </row>
    <row r="207" s="1" customFormat="1" ht="32" customHeight="1" spans="1:25">
      <c r="A207" s="62">
        <v>3</v>
      </c>
      <c r="B207" s="63" t="s">
        <v>2464</v>
      </c>
      <c r="C207" s="158" t="s">
        <v>2467</v>
      </c>
      <c r="D207" s="82">
        <v>900000</v>
      </c>
      <c r="E207" s="82"/>
      <c r="F207" s="82">
        <v>900000</v>
      </c>
      <c r="G207" s="82"/>
      <c r="H207" s="82"/>
      <c r="I207" s="82"/>
      <c r="J207" s="82">
        <f t="shared" si="77"/>
        <v>900000</v>
      </c>
      <c r="K207" s="147">
        <f t="shared" si="68"/>
        <v>0</v>
      </c>
      <c r="L207" s="148"/>
      <c r="M207" s="149" t="s">
        <v>2468</v>
      </c>
      <c r="N207" s="44">
        <f t="shared" si="69"/>
        <v>90</v>
      </c>
      <c r="O207" s="44">
        <f t="shared" si="70"/>
        <v>0</v>
      </c>
      <c r="P207" s="44">
        <f t="shared" si="71"/>
        <v>0</v>
      </c>
      <c r="Q207" s="44">
        <f t="shared" si="72"/>
        <v>0</v>
      </c>
      <c r="R207" s="44">
        <v>0</v>
      </c>
      <c r="S207" s="44">
        <f t="shared" si="73"/>
        <v>0</v>
      </c>
      <c r="T207" s="44"/>
      <c r="V207" s="155"/>
      <c r="W207" s="155">
        <f>Q207</f>
        <v>0</v>
      </c>
      <c r="X207" s="155"/>
      <c r="Y207" s="155"/>
    </row>
    <row r="208" s="1" customFormat="1" ht="32" customHeight="1" spans="1:25">
      <c r="A208" s="62">
        <v>4</v>
      </c>
      <c r="B208" s="63" t="s">
        <v>2464</v>
      </c>
      <c r="C208" s="158" t="s">
        <v>2403</v>
      </c>
      <c r="D208" s="82">
        <v>840000</v>
      </c>
      <c r="E208" s="82">
        <v>840000</v>
      </c>
      <c r="F208" s="82"/>
      <c r="G208" s="82"/>
      <c r="H208" s="82"/>
      <c r="I208" s="82">
        <v>210000</v>
      </c>
      <c r="J208" s="82">
        <f t="shared" si="77"/>
        <v>630000</v>
      </c>
      <c r="K208" s="147">
        <f t="shared" si="68"/>
        <v>0.25</v>
      </c>
      <c r="L208" s="148"/>
      <c r="M208" s="149" t="s">
        <v>1013</v>
      </c>
      <c r="N208" s="44">
        <f t="shared" si="69"/>
        <v>84</v>
      </c>
      <c r="O208" s="44">
        <f t="shared" si="70"/>
        <v>21</v>
      </c>
      <c r="P208" s="44">
        <f t="shared" si="71"/>
        <v>0</v>
      </c>
      <c r="Q208" s="44">
        <f t="shared" si="72"/>
        <v>21</v>
      </c>
      <c r="R208" s="44">
        <v>21</v>
      </c>
      <c r="S208" s="44">
        <f t="shared" si="73"/>
        <v>0</v>
      </c>
      <c r="T208" s="44"/>
      <c r="V208" s="155">
        <f t="shared" si="78"/>
        <v>21</v>
      </c>
      <c r="W208" s="155"/>
      <c r="X208" s="155"/>
      <c r="Y208" s="155"/>
    </row>
    <row r="209" s="1" customFormat="1" ht="32" customHeight="1" spans="1:25">
      <c r="A209" s="62">
        <v>5</v>
      </c>
      <c r="B209" s="63" t="s">
        <v>2464</v>
      </c>
      <c r="C209" s="158" t="s">
        <v>2469</v>
      </c>
      <c r="D209" s="82">
        <v>700000</v>
      </c>
      <c r="E209" s="82">
        <v>700000</v>
      </c>
      <c r="F209" s="82"/>
      <c r="G209" s="82"/>
      <c r="H209" s="82"/>
      <c r="I209" s="82"/>
      <c r="J209" s="82">
        <f t="shared" si="77"/>
        <v>700000</v>
      </c>
      <c r="K209" s="147">
        <f t="shared" si="68"/>
        <v>0</v>
      </c>
      <c r="L209" s="148"/>
      <c r="M209" s="149" t="s">
        <v>399</v>
      </c>
      <c r="N209" s="44">
        <f t="shared" si="69"/>
        <v>70</v>
      </c>
      <c r="O209" s="44">
        <f t="shared" si="70"/>
        <v>0</v>
      </c>
      <c r="P209" s="44">
        <f t="shared" si="71"/>
        <v>0</v>
      </c>
      <c r="Q209" s="44">
        <f t="shared" si="72"/>
        <v>0</v>
      </c>
      <c r="R209" s="44">
        <v>0</v>
      </c>
      <c r="S209" s="44">
        <f t="shared" si="73"/>
        <v>0</v>
      </c>
      <c r="T209" s="44"/>
      <c r="V209" s="155">
        <f t="shared" si="78"/>
        <v>0</v>
      </c>
      <c r="W209" s="155"/>
      <c r="X209" s="155"/>
      <c r="Y209" s="155"/>
    </row>
    <row r="210" s="1" customFormat="1" ht="32" customHeight="1" spans="1:25">
      <c r="A210" s="62">
        <v>6</v>
      </c>
      <c r="B210" s="63" t="s">
        <v>2464</v>
      </c>
      <c r="C210" s="158" t="s">
        <v>2470</v>
      </c>
      <c r="D210" s="82">
        <v>60000</v>
      </c>
      <c r="E210" s="82">
        <v>60000</v>
      </c>
      <c r="F210" s="82"/>
      <c r="G210" s="82"/>
      <c r="H210" s="82"/>
      <c r="I210" s="82">
        <v>25800</v>
      </c>
      <c r="J210" s="82">
        <f t="shared" si="77"/>
        <v>34200</v>
      </c>
      <c r="K210" s="147">
        <f t="shared" si="68"/>
        <v>0.43</v>
      </c>
      <c r="L210" s="148"/>
      <c r="M210" s="149" t="s">
        <v>2471</v>
      </c>
      <c r="N210" s="44">
        <f t="shared" si="69"/>
        <v>6</v>
      </c>
      <c r="O210" s="44">
        <f t="shared" si="70"/>
        <v>2.58</v>
      </c>
      <c r="P210" s="44">
        <f t="shared" si="71"/>
        <v>0</v>
      </c>
      <c r="Q210" s="44">
        <f t="shared" si="72"/>
        <v>2.58</v>
      </c>
      <c r="R210" s="44">
        <v>2.58</v>
      </c>
      <c r="S210" s="44">
        <f t="shared" si="73"/>
        <v>0</v>
      </c>
      <c r="T210" s="44"/>
      <c r="V210" s="155">
        <f t="shared" si="78"/>
        <v>2.58</v>
      </c>
      <c r="W210" s="155"/>
      <c r="X210" s="155"/>
      <c r="Y210" s="155"/>
    </row>
    <row r="211" s="1" customFormat="1" ht="32" customHeight="1" spans="1:25">
      <c r="A211" s="62">
        <v>7</v>
      </c>
      <c r="B211" s="63" t="s">
        <v>2464</v>
      </c>
      <c r="C211" s="158" t="s">
        <v>2472</v>
      </c>
      <c r="D211" s="82">
        <v>180000</v>
      </c>
      <c r="E211" s="82">
        <v>180000</v>
      </c>
      <c r="F211" s="82"/>
      <c r="G211" s="82"/>
      <c r="H211" s="82"/>
      <c r="I211" s="82">
        <v>11000</v>
      </c>
      <c r="J211" s="82">
        <f t="shared" si="77"/>
        <v>169000</v>
      </c>
      <c r="K211" s="147">
        <f t="shared" si="68"/>
        <v>0.0611111111111111</v>
      </c>
      <c r="L211" s="148"/>
      <c r="M211" s="149" t="s">
        <v>2473</v>
      </c>
      <c r="N211" s="44">
        <f t="shared" si="69"/>
        <v>18</v>
      </c>
      <c r="O211" s="44">
        <f t="shared" si="70"/>
        <v>1.1</v>
      </c>
      <c r="P211" s="44">
        <f t="shared" si="71"/>
        <v>0</v>
      </c>
      <c r="Q211" s="44">
        <f t="shared" si="72"/>
        <v>1.1</v>
      </c>
      <c r="R211" s="44">
        <v>1.1</v>
      </c>
      <c r="S211" s="44">
        <f t="shared" si="73"/>
        <v>0</v>
      </c>
      <c r="T211" s="44"/>
      <c r="V211" s="155">
        <f t="shared" si="78"/>
        <v>1.1</v>
      </c>
      <c r="W211" s="155"/>
      <c r="X211" s="155"/>
      <c r="Y211" s="155"/>
    </row>
    <row r="212" s="41" customFormat="1" ht="32" customHeight="1" spans="1:25">
      <c r="A212" s="68" t="s">
        <v>2474</v>
      </c>
      <c r="B212" s="68"/>
      <c r="C212" s="68"/>
      <c r="D212" s="138">
        <f t="shared" ref="D212:J212" si="79">SUM(D213:D226)</f>
        <v>7960000</v>
      </c>
      <c r="E212" s="139">
        <f t="shared" si="79"/>
        <v>5580000</v>
      </c>
      <c r="F212" s="139">
        <f t="shared" si="79"/>
        <v>2380000</v>
      </c>
      <c r="G212" s="139">
        <f t="shared" si="79"/>
        <v>0</v>
      </c>
      <c r="H212" s="139">
        <f t="shared" si="79"/>
        <v>0</v>
      </c>
      <c r="I212" s="138">
        <f t="shared" si="79"/>
        <v>732700</v>
      </c>
      <c r="J212" s="138">
        <f t="shared" si="79"/>
        <v>7227300</v>
      </c>
      <c r="K212" s="165">
        <f t="shared" si="68"/>
        <v>0.0920477386934673</v>
      </c>
      <c r="L212" s="138"/>
      <c r="M212" s="150"/>
      <c r="N212" s="44">
        <f t="shared" si="69"/>
        <v>796</v>
      </c>
      <c r="O212" s="44">
        <f t="shared" si="70"/>
        <v>73.27</v>
      </c>
      <c r="P212" s="44">
        <f t="shared" si="71"/>
        <v>0</v>
      </c>
      <c r="Q212" s="44">
        <f t="shared" si="72"/>
        <v>73.27</v>
      </c>
      <c r="R212" s="44">
        <v>73.27</v>
      </c>
      <c r="S212" s="44">
        <f t="shared" si="73"/>
        <v>0</v>
      </c>
      <c r="T212" s="9"/>
      <c r="V212" s="157">
        <f t="shared" ref="V212:Y212" si="80">SUM(V213:V226)</f>
        <v>73.27</v>
      </c>
      <c r="W212" s="157">
        <f t="shared" si="80"/>
        <v>0</v>
      </c>
      <c r="X212" s="157">
        <f t="shared" si="80"/>
        <v>0</v>
      </c>
      <c r="Y212" s="157">
        <f t="shared" si="80"/>
        <v>0</v>
      </c>
    </row>
    <row r="213" s="1" customFormat="1" ht="32" customHeight="1" spans="1:25">
      <c r="A213" s="62">
        <v>1</v>
      </c>
      <c r="B213" s="63" t="s">
        <v>2475</v>
      </c>
      <c r="C213" s="158" t="s">
        <v>2403</v>
      </c>
      <c r="D213" s="82">
        <v>2220000</v>
      </c>
      <c r="E213" s="82">
        <v>2220000</v>
      </c>
      <c r="F213" s="82"/>
      <c r="G213" s="82"/>
      <c r="H213" s="82"/>
      <c r="I213" s="82">
        <v>558000</v>
      </c>
      <c r="J213" s="82">
        <f t="shared" ref="J213:J226" si="81">D213-I213</f>
        <v>1662000</v>
      </c>
      <c r="K213" s="147">
        <f t="shared" si="68"/>
        <v>0.251351351351351</v>
      </c>
      <c r="L213" s="148"/>
      <c r="M213" s="149" t="s">
        <v>1013</v>
      </c>
      <c r="N213" s="44">
        <f t="shared" si="69"/>
        <v>222</v>
      </c>
      <c r="O213" s="44">
        <f t="shared" si="70"/>
        <v>55.8</v>
      </c>
      <c r="P213" s="44">
        <f t="shared" si="71"/>
        <v>0</v>
      </c>
      <c r="Q213" s="44">
        <f t="shared" si="72"/>
        <v>55.8</v>
      </c>
      <c r="R213" s="44">
        <v>55.8</v>
      </c>
      <c r="S213" s="44">
        <f t="shared" si="73"/>
        <v>0</v>
      </c>
      <c r="T213" s="44"/>
      <c r="V213" s="155">
        <f>Q213</f>
        <v>55.8</v>
      </c>
      <c r="W213" s="155"/>
      <c r="X213" s="155"/>
      <c r="Y213" s="155"/>
    </row>
    <row r="214" s="1" customFormat="1" ht="32" customHeight="1" spans="1:25">
      <c r="A214" s="62">
        <v>2</v>
      </c>
      <c r="B214" s="63" t="s">
        <v>2475</v>
      </c>
      <c r="C214" s="158" t="s">
        <v>2476</v>
      </c>
      <c r="D214" s="82">
        <v>150000</v>
      </c>
      <c r="E214" s="82"/>
      <c r="F214" s="82">
        <v>150000</v>
      </c>
      <c r="G214" s="82"/>
      <c r="H214" s="82"/>
      <c r="I214" s="82"/>
      <c r="J214" s="82">
        <f t="shared" si="81"/>
        <v>150000</v>
      </c>
      <c r="K214" s="147">
        <f t="shared" si="68"/>
        <v>0</v>
      </c>
      <c r="L214" s="148"/>
      <c r="M214" s="149" t="s">
        <v>490</v>
      </c>
      <c r="N214" s="44">
        <f t="shared" si="69"/>
        <v>15</v>
      </c>
      <c r="O214" s="44">
        <f t="shared" si="70"/>
        <v>0</v>
      </c>
      <c r="P214" s="44">
        <f t="shared" si="71"/>
        <v>0</v>
      </c>
      <c r="Q214" s="44">
        <f t="shared" si="72"/>
        <v>0</v>
      </c>
      <c r="R214" s="44">
        <v>0</v>
      </c>
      <c r="S214" s="44">
        <f t="shared" si="73"/>
        <v>0</v>
      </c>
      <c r="T214" s="44"/>
      <c r="V214" s="155"/>
      <c r="W214" s="155">
        <f t="shared" ref="W214:W223" si="82">Q214</f>
        <v>0</v>
      </c>
      <c r="X214" s="155"/>
      <c r="Y214" s="155"/>
    </row>
    <row r="215" s="1" customFormat="1" ht="32" customHeight="1" spans="1:25">
      <c r="A215" s="62">
        <v>3</v>
      </c>
      <c r="B215" s="63" t="s">
        <v>2475</v>
      </c>
      <c r="C215" s="158" t="s">
        <v>2477</v>
      </c>
      <c r="D215" s="82">
        <v>120000</v>
      </c>
      <c r="E215" s="82"/>
      <c r="F215" s="82">
        <v>120000</v>
      </c>
      <c r="G215" s="82"/>
      <c r="H215" s="82"/>
      <c r="I215" s="82"/>
      <c r="J215" s="82">
        <f t="shared" si="81"/>
        <v>120000</v>
      </c>
      <c r="K215" s="147">
        <f t="shared" si="68"/>
        <v>0</v>
      </c>
      <c r="L215" s="148"/>
      <c r="M215" s="149" t="s">
        <v>484</v>
      </c>
      <c r="N215" s="44">
        <f t="shared" si="69"/>
        <v>12</v>
      </c>
      <c r="O215" s="44">
        <f t="shared" si="70"/>
        <v>0</v>
      </c>
      <c r="P215" s="44">
        <f t="shared" si="71"/>
        <v>0</v>
      </c>
      <c r="Q215" s="44">
        <f t="shared" si="72"/>
        <v>0</v>
      </c>
      <c r="R215" s="44">
        <v>0</v>
      </c>
      <c r="S215" s="44">
        <f t="shared" si="73"/>
        <v>0</v>
      </c>
      <c r="T215" s="44"/>
      <c r="V215" s="155"/>
      <c r="W215" s="155">
        <f t="shared" si="82"/>
        <v>0</v>
      </c>
      <c r="X215" s="155"/>
      <c r="Y215" s="155"/>
    </row>
    <row r="216" s="1" customFormat="1" ht="32" customHeight="1" spans="1:25">
      <c r="A216" s="62">
        <v>4</v>
      </c>
      <c r="B216" s="63" t="s">
        <v>2475</v>
      </c>
      <c r="C216" s="158" t="s">
        <v>2478</v>
      </c>
      <c r="D216" s="82">
        <v>90000</v>
      </c>
      <c r="E216" s="82"/>
      <c r="F216" s="82">
        <v>90000</v>
      </c>
      <c r="G216" s="82"/>
      <c r="H216" s="82"/>
      <c r="I216" s="82"/>
      <c r="J216" s="82">
        <f t="shared" si="81"/>
        <v>90000</v>
      </c>
      <c r="K216" s="147">
        <f t="shared" si="68"/>
        <v>0</v>
      </c>
      <c r="L216" s="148"/>
      <c r="M216" s="149" t="s">
        <v>478</v>
      </c>
      <c r="N216" s="44">
        <f t="shared" si="69"/>
        <v>9</v>
      </c>
      <c r="O216" s="44">
        <f t="shared" si="70"/>
        <v>0</v>
      </c>
      <c r="P216" s="44">
        <f t="shared" si="71"/>
        <v>0</v>
      </c>
      <c r="Q216" s="44">
        <f t="shared" si="72"/>
        <v>0</v>
      </c>
      <c r="R216" s="44">
        <v>0</v>
      </c>
      <c r="S216" s="44">
        <f t="shared" si="73"/>
        <v>0</v>
      </c>
      <c r="T216" s="44"/>
      <c r="V216" s="155"/>
      <c r="W216" s="155">
        <f t="shared" si="82"/>
        <v>0</v>
      </c>
      <c r="X216" s="155"/>
      <c r="Y216" s="155"/>
    </row>
    <row r="217" s="1" customFormat="1" ht="32" customHeight="1" spans="1:25">
      <c r="A217" s="62">
        <v>5</v>
      </c>
      <c r="B217" s="63" t="s">
        <v>2475</v>
      </c>
      <c r="C217" s="158" t="s">
        <v>2479</v>
      </c>
      <c r="D217" s="82">
        <v>360000</v>
      </c>
      <c r="E217" s="82"/>
      <c r="F217" s="82">
        <v>360000</v>
      </c>
      <c r="G217" s="82"/>
      <c r="H217" s="82"/>
      <c r="I217" s="82"/>
      <c r="J217" s="82">
        <f t="shared" si="81"/>
        <v>360000</v>
      </c>
      <c r="K217" s="147">
        <f t="shared" si="68"/>
        <v>0</v>
      </c>
      <c r="L217" s="148"/>
      <c r="M217" s="149" t="s">
        <v>472</v>
      </c>
      <c r="N217" s="44">
        <f t="shared" si="69"/>
        <v>36</v>
      </c>
      <c r="O217" s="44">
        <f t="shared" si="70"/>
        <v>0</v>
      </c>
      <c r="P217" s="44">
        <f t="shared" si="71"/>
        <v>0</v>
      </c>
      <c r="Q217" s="44">
        <f t="shared" si="72"/>
        <v>0</v>
      </c>
      <c r="R217" s="44">
        <v>0</v>
      </c>
      <c r="S217" s="44">
        <f t="shared" si="73"/>
        <v>0</v>
      </c>
      <c r="T217" s="44"/>
      <c r="V217" s="155"/>
      <c r="W217" s="155">
        <f t="shared" si="82"/>
        <v>0</v>
      </c>
      <c r="X217" s="155"/>
      <c r="Y217" s="155"/>
    </row>
    <row r="218" s="1" customFormat="1" ht="32" customHeight="1" spans="1:25">
      <c r="A218" s="62">
        <v>6</v>
      </c>
      <c r="B218" s="63" t="s">
        <v>2475</v>
      </c>
      <c r="C218" s="158" t="s">
        <v>2480</v>
      </c>
      <c r="D218" s="82">
        <v>180000</v>
      </c>
      <c r="E218" s="82"/>
      <c r="F218" s="82">
        <v>180000</v>
      </c>
      <c r="G218" s="82"/>
      <c r="H218" s="82"/>
      <c r="I218" s="82"/>
      <c r="J218" s="82">
        <f t="shared" si="81"/>
        <v>180000</v>
      </c>
      <c r="K218" s="147">
        <f t="shared" si="68"/>
        <v>0</v>
      </c>
      <c r="L218" s="148"/>
      <c r="M218" s="149" t="s">
        <v>467</v>
      </c>
      <c r="N218" s="44">
        <f t="shared" si="69"/>
        <v>18</v>
      </c>
      <c r="O218" s="44">
        <f t="shared" si="70"/>
        <v>0</v>
      </c>
      <c r="P218" s="44">
        <f t="shared" si="71"/>
        <v>0</v>
      </c>
      <c r="Q218" s="44">
        <f t="shared" si="72"/>
        <v>0</v>
      </c>
      <c r="R218" s="44">
        <v>0</v>
      </c>
      <c r="S218" s="44">
        <f t="shared" si="73"/>
        <v>0</v>
      </c>
      <c r="T218" s="44"/>
      <c r="V218" s="155"/>
      <c r="W218" s="155">
        <f t="shared" si="82"/>
        <v>0</v>
      </c>
      <c r="X218" s="155"/>
      <c r="Y218" s="155"/>
    </row>
    <row r="219" s="1" customFormat="1" ht="32" customHeight="1" spans="1:25">
      <c r="A219" s="62">
        <v>7</v>
      </c>
      <c r="B219" s="63" t="s">
        <v>2475</v>
      </c>
      <c r="C219" s="158" t="s">
        <v>2481</v>
      </c>
      <c r="D219" s="82">
        <v>540000</v>
      </c>
      <c r="E219" s="82"/>
      <c r="F219" s="82">
        <v>540000</v>
      </c>
      <c r="G219" s="82"/>
      <c r="H219" s="82"/>
      <c r="I219" s="82"/>
      <c r="J219" s="82">
        <f t="shared" si="81"/>
        <v>540000</v>
      </c>
      <c r="K219" s="147">
        <f t="shared" si="68"/>
        <v>0</v>
      </c>
      <c r="L219" s="148"/>
      <c r="M219" s="149" t="s">
        <v>462</v>
      </c>
      <c r="N219" s="44">
        <f t="shared" si="69"/>
        <v>54</v>
      </c>
      <c r="O219" s="44">
        <f t="shared" si="70"/>
        <v>0</v>
      </c>
      <c r="P219" s="44">
        <f t="shared" si="71"/>
        <v>0</v>
      </c>
      <c r="Q219" s="44">
        <f t="shared" si="72"/>
        <v>0</v>
      </c>
      <c r="R219" s="44">
        <v>0</v>
      </c>
      <c r="S219" s="44">
        <f t="shared" si="73"/>
        <v>0</v>
      </c>
      <c r="T219" s="44"/>
      <c r="V219" s="155"/>
      <c r="W219" s="155">
        <f t="shared" si="82"/>
        <v>0</v>
      </c>
      <c r="X219" s="155"/>
      <c r="Y219" s="155"/>
    </row>
    <row r="220" s="1" customFormat="1" ht="32" customHeight="1" spans="1:25">
      <c r="A220" s="62">
        <v>8</v>
      </c>
      <c r="B220" s="63" t="s">
        <v>2475</v>
      </c>
      <c r="C220" s="158" t="s">
        <v>2482</v>
      </c>
      <c r="D220" s="82">
        <v>180000</v>
      </c>
      <c r="E220" s="82"/>
      <c r="F220" s="82">
        <v>180000</v>
      </c>
      <c r="G220" s="82"/>
      <c r="H220" s="82"/>
      <c r="I220" s="82"/>
      <c r="J220" s="82">
        <f t="shared" si="81"/>
        <v>180000</v>
      </c>
      <c r="K220" s="147">
        <f t="shared" si="68"/>
        <v>0</v>
      </c>
      <c r="L220" s="148"/>
      <c r="M220" s="149" t="s">
        <v>458</v>
      </c>
      <c r="N220" s="44">
        <f t="shared" si="69"/>
        <v>18</v>
      </c>
      <c r="O220" s="44">
        <f t="shared" si="70"/>
        <v>0</v>
      </c>
      <c r="P220" s="44">
        <f t="shared" si="71"/>
        <v>0</v>
      </c>
      <c r="Q220" s="44">
        <f t="shared" si="72"/>
        <v>0</v>
      </c>
      <c r="R220" s="44">
        <v>0</v>
      </c>
      <c r="S220" s="44">
        <f t="shared" si="73"/>
        <v>0</v>
      </c>
      <c r="T220" s="44"/>
      <c r="V220" s="155"/>
      <c r="W220" s="155">
        <f t="shared" si="82"/>
        <v>0</v>
      </c>
      <c r="X220" s="155"/>
      <c r="Y220" s="155"/>
    </row>
    <row r="221" s="1" customFormat="1" ht="32" customHeight="1" spans="1:25">
      <c r="A221" s="62">
        <v>9</v>
      </c>
      <c r="B221" s="63" t="s">
        <v>2475</v>
      </c>
      <c r="C221" s="158" t="s">
        <v>2483</v>
      </c>
      <c r="D221" s="82">
        <v>60000</v>
      </c>
      <c r="E221" s="82"/>
      <c r="F221" s="82">
        <v>60000</v>
      </c>
      <c r="G221" s="82"/>
      <c r="H221" s="82"/>
      <c r="I221" s="82"/>
      <c r="J221" s="82">
        <f t="shared" si="81"/>
        <v>60000</v>
      </c>
      <c r="K221" s="147">
        <f t="shared" si="68"/>
        <v>0</v>
      </c>
      <c r="L221" s="148"/>
      <c r="M221" s="149" t="s">
        <v>454</v>
      </c>
      <c r="N221" s="44">
        <f t="shared" si="69"/>
        <v>6</v>
      </c>
      <c r="O221" s="44">
        <f t="shared" si="70"/>
        <v>0</v>
      </c>
      <c r="P221" s="44">
        <f t="shared" si="71"/>
        <v>0</v>
      </c>
      <c r="Q221" s="44">
        <f t="shared" si="72"/>
        <v>0</v>
      </c>
      <c r="R221" s="44">
        <v>0</v>
      </c>
      <c r="S221" s="44">
        <f t="shared" si="73"/>
        <v>0</v>
      </c>
      <c r="T221" s="44"/>
      <c r="V221" s="155"/>
      <c r="W221" s="155">
        <f t="shared" si="82"/>
        <v>0</v>
      </c>
      <c r="X221" s="155"/>
      <c r="Y221" s="155"/>
    </row>
    <row r="222" s="1" customFormat="1" ht="32" customHeight="1" spans="1:25">
      <c r="A222" s="62">
        <v>10</v>
      </c>
      <c r="B222" s="63" t="s">
        <v>2475</v>
      </c>
      <c r="C222" s="158" t="s">
        <v>2484</v>
      </c>
      <c r="D222" s="82">
        <v>500000</v>
      </c>
      <c r="E222" s="82"/>
      <c r="F222" s="82">
        <v>500000</v>
      </c>
      <c r="G222" s="82"/>
      <c r="H222" s="82"/>
      <c r="I222" s="82"/>
      <c r="J222" s="82">
        <f t="shared" si="81"/>
        <v>500000</v>
      </c>
      <c r="K222" s="147">
        <f t="shared" si="68"/>
        <v>0</v>
      </c>
      <c r="L222" s="148"/>
      <c r="M222" s="149" t="s">
        <v>445</v>
      </c>
      <c r="N222" s="44">
        <f t="shared" si="69"/>
        <v>50</v>
      </c>
      <c r="O222" s="44">
        <f t="shared" si="70"/>
        <v>0</v>
      </c>
      <c r="P222" s="44">
        <f t="shared" si="71"/>
        <v>0</v>
      </c>
      <c r="Q222" s="44">
        <f t="shared" si="72"/>
        <v>0</v>
      </c>
      <c r="R222" s="44">
        <v>0</v>
      </c>
      <c r="S222" s="44">
        <f t="shared" si="73"/>
        <v>0</v>
      </c>
      <c r="T222" s="44"/>
      <c r="V222" s="155"/>
      <c r="W222" s="155">
        <f t="shared" si="82"/>
        <v>0</v>
      </c>
      <c r="X222" s="155"/>
      <c r="Y222" s="155"/>
    </row>
    <row r="223" s="1" customFormat="1" ht="32" customHeight="1" spans="1:25">
      <c r="A223" s="62">
        <v>11</v>
      </c>
      <c r="B223" s="63" t="s">
        <v>2475</v>
      </c>
      <c r="C223" s="158" t="s">
        <v>2485</v>
      </c>
      <c r="D223" s="82">
        <v>200000</v>
      </c>
      <c r="E223" s="82"/>
      <c r="F223" s="82">
        <v>200000</v>
      </c>
      <c r="G223" s="82"/>
      <c r="H223" s="82"/>
      <c r="I223" s="82"/>
      <c r="J223" s="82">
        <f t="shared" si="81"/>
        <v>200000</v>
      </c>
      <c r="K223" s="147">
        <f t="shared" si="68"/>
        <v>0</v>
      </c>
      <c r="L223" s="148"/>
      <c r="M223" s="149" t="s">
        <v>440</v>
      </c>
      <c r="N223" s="44">
        <f t="shared" si="69"/>
        <v>20</v>
      </c>
      <c r="O223" s="44">
        <f t="shared" si="70"/>
        <v>0</v>
      </c>
      <c r="P223" s="44">
        <f t="shared" si="71"/>
        <v>0</v>
      </c>
      <c r="Q223" s="44">
        <f t="shared" si="72"/>
        <v>0</v>
      </c>
      <c r="R223" s="44">
        <v>0</v>
      </c>
      <c r="S223" s="44">
        <f t="shared" si="73"/>
        <v>0</v>
      </c>
      <c r="T223" s="44"/>
      <c r="V223" s="155"/>
      <c r="W223" s="155">
        <f t="shared" si="82"/>
        <v>0</v>
      </c>
      <c r="X223" s="155"/>
      <c r="Y223" s="155"/>
    </row>
    <row r="224" s="1" customFormat="1" ht="32" customHeight="1" spans="1:25">
      <c r="A224" s="62">
        <v>12</v>
      </c>
      <c r="B224" s="63" t="s">
        <v>2475</v>
      </c>
      <c r="C224" s="158" t="s">
        <v>2486</v>
      </c>
      <c r="D224" s="82">
        <v>2500000</v>
      </c>
      <c r="E224" s="82">
        <v>2500000</v>
      </c>
      <c r="F224" s="82"/>
      <c r="G224" s="82"/>
      <c r="H224" s="82"/>
      <c r="I224" s="82"/>
      <c r="J224" s="82">
        <f t="shared" si="81"/>
        <v>2500000</v>
      </c>
      <c r="K224" s="147">
        <f t="shared" si="68"/>
        <v>0</v>
      </c>
      <c r="L224" s="148"/>
      <c r="M224" s="149" t="s">
        <v>436</v>
      </c>
      <c r="N224" s="44">
        <f t="shared" si="69"/>
        <v>250</v>
      </c>
      <c r="O224" s="44">
        <f t="shared" si="70"/>
        <v>0</v>
      </c>
      <c r="P224" s="44">
        <f t="shared" si="71"/>
        <v>0</v>
      </c>
      <c r="Q224" s="44">
        <f t="shared" si="72"/>
        <v>0</v>
      </c>
      <c r="R224" s="44">
        <v>0</v>
      </c>
      <c r="S224" s="44">
        <f t="shared" si="73"/>
        <v>0</v>
      </c>
      <c r="T224" s="44"/>
      <c r="V224" s="155">
        <f t="shared" ref="V224:V226" si="83">Q224</f>
        <v>0</v>
      </c>
      <c r="W224" s="155"/>
      <c r="X224" s="155"/>
      <c r="Y224" s="155"/>
    </row>
    <row r="225" s="1" customFormat="1" ht="32" customHeight="1" spans="1:25">
      <c r="A225" s="62">
        <v>13</v>
      </c>
      <c r="B225" s="63" t="s">
        <v>2475</v>
      </c>
      <c r="C225" s="158" t="s">
        <v>2487</v>
      </c>
      <c r="D225" s="82">
        <v>350000</v>
      </c>
      <c r="E225" s="82">
        <v>350000</v>
      </c>
      <c r="F225" s="82"/>
      <c r="G225" s="82"/>
      <c r="H225" s="82"/>
      <c r="I225" s="82">
        <v>148200</v>
      </c>
      <c r="J225" s="82">
        <f t="shared" si="81"/>
        <v>201800</v>
      </c>
      <c r="K225" s="147">
        <f t="shared" si="68"/>
        <v>0.423428571428571</v>
      </c>
      <c r="L225" s="148"/>
      <c r="M225" s="149" t="s">
        <v>449</v>
      </c>
      <c r="N225" s="44">
        <f t="shared" si="69"/>
        <v>35</v>
      </c>
      <c r="O225" s="44">
        <f t="shared" si="70"/>
        <v>14.82</v>
      </c>
      <c r="P225" s="44">
        <f t="shared" si="71"/>
        <v>0</v>
      </c>
      <c r="Q225" s="44">
        <f t="shared" si="72"/>
        <v>14.82</v>
      </c>
      <c r="R225" s="44">
        <v>14.82</v>
      </c>
      <c r="S225" s="44">
        <f t="shared" si="73"/>
        <v>0</v>
      </c>
      <c r="T225" s="44"/>
      <c r="V225" s="155">
        <f t="shared" si="83"/>
        <v>14.82</v>
      </c>
      <c r="W225" s="155"/>
      <c r="X225" s="155"/>
      <c r="Y225" s="155"/>
    </row>
    <row r="226" s="1" customFormat="1" ht="32" customHeight="1" spans="1:25">
      <c r="A226" s="62">
        <v>14</v>
      </c>
      <c r="B226" s="63" t="s">
        <v>2475</v>
      </c>
      <c r="C226" s="158" t="s">
        <v>2488</v>
      </c>
      <c r="D226" s="82">
        <v>510000</v>
      </c>
      <c r="E226" s="82">
        <v>510000</v>
      </c>
      <c r="F226" s="82"/>
      <c r="G226" s="82"/>
      <c r="H226" s="82"/>
      <c r="I226" s="82">
        <v>26500</v>
      </c>
      <c r="J226" s="82">
        <f t="shared" si="81"/>
        <v>483500</v>
      </c>
      <c r="K226" s="147">
        <f t="shared" si="68"/>
        <v>0.0519607843137255</v>
      </c>
      <c r="L226" s="148"/>
      <c r="M226" s="149" t="s">
        <v>451</v>
      </c>
      <c r="N226" s="44">
        <f t="shared" si="69"/>
        <v>51</v>
      </c>
      <c r="O226" s="44">
        <f t="shared" si="70"/>
        <v>2.65</v>
      </c>
      <c r="P226" s="44">
        <f t="shared" si="71"/>
        <v>0</v>
      </c>
      <c r="Q226" s="44">
        <f t="shared" si="72"/>
        <v>2.65</v>
      </c>
      <c r="R226" s="44">
        <v>2.65</v>
      </c>
      <c r="S226" s="44">
        <f t="shared" si="73"/>
        <v>0</v>
      </c>
      <c r="T226" s="44"/>
      <c r="V226" s="155">
        <f t="shared" si="83"/>
        <v>2.65</v>
      </c>
      <c r="W226" s="155"/>
      <c r="X226" s="155"/>
      <c r="Y226" s="155"/>
    </row>
    <row r="227" s="41" customFormat="1" ht="32" customHeight="1" spans="1:25">
      <c r="A227" s="68" t="s">
        <v>2489</v>
      </c>
      <c r="B227" s="68"/>
      <c r="C227" s="68"/>
      <c r="D227" s="138">
        <f t="shared" ref="D227:J227" si="84">SUM(D228:D236)</f>
        <v>6510360</v>
      </c>
      <c r="E227" s="139">
        <f t="shared" si="84"/>
        <v>3178000</v>
      </c>
      <c r="F227" s="139">
        <f t="shared" si="84"/>
        <v>3332360</v>
      </c>
      <c r="G227" s="139">
        <f t="shared" si="84"/>
        <v>0</v>
      </c>
      <c r="H227" s="139">
        <f t="shared" si="84"/>
        <v>0</v>
      </c>
      <c r="I227" s="138">
        <f t="shared" si="84"/>
        <v>1234756.33</v>
      </c>
      <c r="J227" s="138">
        <f t="shared" si="84"/>
        <v>5275603.67</v>
      </c>
      <c r="K227" s="165">
        <f t="shared" si="68"/>
        <v>0.189660223090582</v>
      </c>
      <c r="L227" s="138">
        <f>SUM(L228:L236)</f>
        <v>0</v>
      </c>
      <c r="M227" s="150"/>
      <c r="N227" s="44">
        <f t="shared" si="69"/>
        <v>651.036</v>
      </c>
      <c r="O227" s="44">
        <f t="shared" si="70"/>
        <v>123.475633</v>
      </c>
      <c r="P227" s="44">
        <f t="shared" si="71"/>
        <v>0</v>
      </c>
      <c r="Q227" s="44">
        <f t="shared" si="72"/>
        <v>123.475633</v>
      </c>
      <c r="R227" s="44">
        <v>114.691633</v>
      </c>
      <c r="S227" s="44">
        <f t="shared" si="73"/>
        <v>8.78400000000001</v>
      </c>
      <c r="T227" s="167">
        <v>1</v>
      </c>
      <c r="V227" s="157">
        <f t="shared" ref="V227:Y227" si="85">SUM(V228:V236)</f>
        <v>25.15</v>
      </c>
      <c r="W227" s="157">
        <f t="shared" si="85"/>
        <v>98.325633</v>
      </c>
      <c r="X227" s="157">
        <f t="shared" si="85"/>
        <v>0</v>
      </c>
      <c r="Y227" s="157">
        <f t="shared" si="85"/>
        <v>0</v>
      </c>
    </row>
    <row r="228" s="1" customFormat="1" ht="32" customHeight="1" spans="1:25">
      <c r="A228" s="62">
        <v>1</v>
      </c>
      <c r="B228" s="63" t="s">
        <v>2490</v>
      </c>
      <c r="C228" s="158" t="s">
        <v>2403</v>
      </c>
      <c r="D228" s="82">
        <v>688000</v>
      </c>
      <c r="E228" s="82">
        <v>688000</v>
      </c>
      <c r="F228" s="82"/>
      <c r="G228" s="82"/>
      <c r="H228" s="82"/>
      <c r="I228" s="82">
        <v>172000</v>
      </c>
      <c r="J228" s="82">
        <f t="shared" ref="J228:J236" si="86">D228-I228</f>
        <v>516000</v>
      </c>
      <c r="K228" s="147">
        <f t="shared" si="68"/>
        <v>0.25</v>
      </c>
      <c r="L228" s="148"/>
      <c r="M228" s="149" t="s">
        <v>1013</v>
      </c>
      <c r="N228" s="44">
        <f t="shared" si="69"/>
        <v>68.8</v>
      </c>
      <c r="O228" s="44">
        <f t="shared" si="70"/>
        <v>17.2</v>
      </c>
      <c r="P228" s="44">
        <f t="shared" si="71"/>
        <v>0</v>
      </c>
      <c r="Q228" s="44">
        <f t="shared" si="72"/>
        <v>17.2</v>
      </c>
      <c r="R228" s="44">
        <v>17.2</v>
      </c>
      <c r="S228" s="44">
        <f t="shared" si="73"/>
        <v>0</v>
      </c>
      <c r="T228" s="44"/>
      <c r="V228" s="155">
        <f>Q228</f>
        <v>17.2</v>
      </c>
      <c r="W228" s="155"/>
      <c r="X228" s="155"/>
      <c r="Y228" s="155"/>
    </row>
    <row r="229" s="1" customFormat="1" ht="32" customHeight="1" spans="1:25">
      <c r="A229" s="62">
        <v>2</v>
      </c>
      <c r="B229" s="63" t="s">
        <v>2490</v>
      </c>
      <c r="C229" s="158" t="s">
        <v>2491</v>
      </c>
      <c r="D229" s="82">
        <v>900000</v>
      </c>
      <c r="E229" s="82"/>
      <c r="F229" s="82">
        <v>900000</v>
      </c>
      <c r="G229" s="82"/>
      <c r="H229" s="82"/>
      <c r="I229" s="82"/>
      <c r="J229" s="82">
        <f t="shared" si="86"/>
        <v>900000</v>
      </c>
      <c r="K229" s="147">
        <f t="shared" si="68"/>
        <v>0</v>
      </c>
      <c r="L229" s="148"/>
      <c r="M229" s="149" t="s">
        <v>534</v>
      </c>
      <c r="N229" s="44">
        <f t="shared" si="69"/>
        <v>90</v>
      </c>
      <c r="O229" s="44">
        <f t="shared" si="70"/>
        <v>0</v>
      </c>
      <c r="P229" s="44">
        <f t="shared" si="71"/>
        <v>0</v>
      </c>
      <c r="Q229" s="44">
        <f t="shared" si="72"/>
        <v>0</v>
      </c>
      <c r="R229" s="44">
        <v>0</v>
      </c>
      <c r="S229" s="44">
        <f t="shared" si="73"/>
        <v>0</v>
      </c>
      <c r="T229" s="44"/>
      <c r="V229" s="155"/>
      <c r="W229" s="155">
        <f t="shared" ref="W229:W233" si="87">Q229</f>
        <v>0</v>
      </c>
      <c r="X229" s="155"/>
      <c r="Y229" s="155"/>
    </row>
    <row r="230" s="1" customFormat="1" ht="32" customHeight="1" spans="1:25">
      <c r="A230" s="62">
        <v>3</v>
      </c>
      <c r="B230" s="63" t="s">
        <v>2490</v>
      </c>
      <c r="C230" s="158" t="s">
        <v>2492</v>
      </c>
      <c r="D230" s="82">
        <v>1000000</v>
      </c>
      <c r="E230" s="82">
        <v>1000000</v>
      </c>
      <c r="F230" s="82"/>
      <c r="G230" s="82"/>
      <c r="H230" s="82"/>
      <c r="I230" s="82"/>
      <c r="J230" s="82">
        <f t="shared" si="86"/>
        <v>1000000</v>
      </c>
      <c r="K230" s="147">
        <f t="shared" si="68"/>
        <v>0</v>
      </c>
      <c r="L230" s="148"/>
      <c r="M230" s="149" t="s">
        <v>523</v>
      </c>
      <c r="N230" s="44">
        <f t="shared" si="69"/>
        <v>100</v>
      </c>
      <c r="O230" s="44">
        <f t="shared" si="70"/>
        <v>0</v>
      </c>
      <c r="P230" s="44">
        <f t="shared" si="71"/>
        <v>0</v>
      </c>
      <c r="Q230" s="44">
        <f t="shared" si="72"/>
        <v>0</v>
      </c>
      <c r="R230" s="44">
        <v>0</v>
      </c>
      <c r="S230" s="44">
        <f t="shared" si="73"/>
        <v>0</v>
      </c>
      <c r="T230" s="44"/>
      <c r="V230" s="155">
        <f t="shared" ref="V230:V236" si="88">Q230</f>
        <v>0</v>
      </c>
      <c r="W230" s="155"/>
      <c r="X230" s="155"/>
      <c r="Y230" s="155"/>
    </row>
    <row r="231" s="1" customFormat="1" ht="32" customHeight="1" spans="1:25">
      <c r="A231" s="62">
        <v>4</v>
      </c>
      <c r="B231" s="63" t="s">
        <v>2490</v>
      </c>
      <c r="C231" s="158" t="s">
        <v>2493</v>
      </c>
      <c r="D231" s="82">
        <v>2142360</v>
      </c>
      <c r="E231" s="82"/>
      <c r="F231" s="82">
        <v>2142360</v>
      </c>
      <c r="G231" s="82"/>
      <c r="H231" s="82"/>
      <c r="I231" s="82">
        <v>895416.33</v>
      </c>
      <c r="J231" s="82">
        <f t="shared" si="86"/>
        <v>1246943.67</v>
      </c>
      <c r="K231" s="147">
        <f t="shared" si="68"/>
        <v>0.417957920237495</v>
      </c>
      <c r="L231" s="148"/>
      <c r="M231" s="149" t="s">
        <v>529</v>
      </c>
      <c r="N231" s="44">
        <f t="shared" si="69"/>
        <v>214.236</v>
      </c>
      <c r="O231" s="44">
        <f t="shared" si="70"/>
        <v>89.541633</v>
      </c>
      <c r="P231" s="44">
        <f t="shared" si="71"/>
        <v>0</v>
      </c>
      <c r="Q231" s="44">
        <f t="shared" si="72"/>
        <v>89.541633</v>
      </c>
      <c r="R231" s="44">
        <v>89.541633</v>
      </c>
      <c r="S231" s="44">
        <f t="shared" si="73"/>
        <v>0</v>
      </c>
      <c r="T231" s="44"/>
      <c r="V231" s="155"/>
      <c r="W231" s="155">
        <f t="shared" si="87"/>
        <v>89.541633</v>
      </c>
      <c r="X231" s="155"/>
      <c r="Y231" s="155"/>
    </row>
    <row r="232" s="1" customFormat="1" ht="32" customHeight="1" spans="1:25">
      <c r="A232" s="62">
        <v>5</v>
      </c>
      <c r="B232" s="63" t="s">
        <v>2490</v>
      </c>
      <c r="C232" s="158" t="s">
        <v>2494</v>
      </c>
      <c r="D232" s="82">
        <v>190000</v>
      </c>
      <c r="E232" s="82"/>
      <c r="F232" s="82">
        <v>190000</v>
      </c>
      <c r="G232" s="82"/>
      <c r="H232" s="82"/>
      <c r="I232" s="82">
        <v>56940</v>
      </c>
      <c r="J232" s="82">
        <f t="shared" si="86"/>
        <v>133060</v>
      </c>
      <c r="K232" s="147">
        <f t="shared" si="68"/>
        <v>0.299684210526316</v>
      </c>
      <c r="L232" s="148"/>
      <c r="M232" s="149" t="s">
        <v>513</v>
      </c>
      <c r="N232" s="44">
        <f t="shared" si="69"/>
        <v>19</v>
      </c>
      <c r="O232" s="44">
        <f t="shared" si="70"/>
        <v>5.694</v>
      </c>
      <c r="P232" s="44">
        <f t="shared" si="71"/>
        <v>0</v>
      </c>
      <c r="Q232" s="44">
        <f t="shared" si="72"/>
        <v>5.694</v>
      </c>
      <c r="R232" s="44">
        <v>0</v>
      </c>
      <c r="S232" s="44">
        <f t="shared" si="73"/>
        <v>5.694</v>
      </c>
      <c r="T232" s="77">
        <v>1</v>
      </c>
      <c r="V232" s="155"/>
      <c r="W232" s="155">
        <f t="shared" si="87"/>
        <v>5.694</v>
      </c>
      <c r="X232" s="155"/>
      <c r="Y232" s="155"/>
    </row>
    <row r="233" s="1" customFormat="1" ht="32" customHeight="1" spans="1:25">
      <c r="A233" s="62">
        <v>6</v>
      </c>
      <c r="B233" s="63" t="s">
        <v>2490</v>
      </c>
      <c r="C233" s="158" t="s">
        <v>2495</v>
      </c>
      <c r="D233" s="82">
        <v>100000</v>
      </c>
      <c r="E233" s="82"/>
      <c r="F233" s="82">
        <v>100000</v>
      </c>
      <c r="G233" s="82"/>
      <c r="H233" s="82"/>
      <c r="I233" s="82">
        <v>30900</v>
      </c>
      <c r="J233" s="82">
        <f t="shared" si="86"/>
        <v>69100</v>
      </c>
      <c r="K233" s="147">
        <f t="shared" si="68"/>
        <v>0.309</v>
      </c>
      <c r="L233" s="148"/>
      <c r="M233" s="149" t="s">
        <v>507</v>
      </c>
      <c r="N233" s="44">
        <f t="shared" si="69"/>
        <v>10</v>
      </c>
      <c r="O233" s="44">
        <f t="shared" si="70"/>
        <v>3.09</v>
      </c>
      <c r="P233" s="44">
        <f t="shared" si="71"/>
        <v>0</v>
      </c>
      <c r="Q233" s="44">
        <f t="shared" si="72"/>
        <v>3.09</v>
      </c>
      <c r="R233" s="44">
        <v>0</v>
      </c>
      <c r="S233" s="44">
        <f t="shared" si="73"/>
        <v>3.09</v>
      </c>
      <c r="T233" s="77">
        <v>1</v>
      </c>
      <c r="V233" s="155"/>
      <c r="W233" s="155">
        <f t="shared" si="87"/>
        <v>3.09</v>
      </c>
      <c r="X233" s="155"/>
      <c r="Y233" s="155"/>
    </row>
    <row r="234" s="1" customFormat="1" ht="32" customHeight="1" spans="1:25">
      <c r="A234" s="62">
        <v>7</v>
      </c>
      <c r="B234" s="63" t="s">
        <v>2490</v>
      </c>
      <c r="C234" s="158" t="s">
        <v>2496</v>
      </c>
      <c r="D234" s="82">
        <v>1000000</v>
      </c>
      <c r="E234" s="82">
        <v>1000000</v>
      </c>
      <c r="F234" s="82"/>
      <c r="G234" s="82"/>
      <c r="H234" s="82"/>
      <c r="I234" s="82"/>
      <c r="J234" s="82">
        <f t="shared" si="86"/>
        <v>1000000</v>
      </c>
      <c r="K234" s="147">
        <f t="shared" si="68"/>
        <v>0</v>
      </c>
      <c r="L234" s="148"/>
      <c r="M234" s="149" t="s">
        <v>497</v>
      </c>
      <c r="N234" s="44">
        <f t="shared" si="69"/>
        <v>100</v>
      </c>
      <c r="O234" s="44">
        <f t="shared" si="70"/>
        <v>0</v>
      </c>
      <c r="P234" s="44">
        <f t="shared" si="71"/>
        <v>0</v>
      </c>
      <c r="Q234" s="44">
        <f t="shared" si="72"/>
        <v>0</v>
      </c>
      <c r="R234" s="44">
        <v>0</v>
      </c>
      <c r="S234" s="44">
        <f t="shared" si="73"/>
        <v>0</v>
      </c>
      <c r="T234" s="44"/>
      <c r="V234" s="155">
        <f t="shared" si="88"/>
        <v>0</v>
      </c>
      <c r="W234" s="155"/>
      <c r="X234" s="155"/>
      <c r="Y234" s="155"/>
    </row>
    <row r="235" s="1" customFormat="1" ht="32" customHeight="1" spans="1:25">
      <c r="A235" s="62">
        <v>8</v>
      </c>
      <c r="B235" s="63" t="s">
        <v>2490</v>
      </c>
      <c r="C235" s="158" t="s">
        <v>2497</v>
      </c>
      <c r="D235" s="82">
        <v>150000</v>
      </c>
      <c r="E235" s="82">
        <v>150000</v>
      </c>
      <c r="F235" s="82"/>
      <c r="G235" s="82"/>
      <c r="H235" s="82"/>
      <c r="I235" s="82">
        <v>42000</v>
      </c>
      <c r="J235" s="82">
        <f t="shared" si="86"/>
        <v>108000</v>
      </c>
      <c r="K235" s="147">
        <f t="shared" si="68"/>
        <v>0.28</v>
      </c>
      <c r="L235" s="148"/>
      <c r="M235" s="149" t="s">
        <v>518</v>
      </c>
      <c r="N235" s="44">
        <f t="shared" si="69"/>
        <v>15</v>
      </c>
      <c r="O235" s="44">
        <f t="shared" si="70"/>
        <v>4.2</v>
      </c>
      <c r="P235" s="44">
        <f t="shared" si="71"/>
        <v>0</v>
      </c>
      <c r="Q235" s="44">
        <f t="shared" si="72"/>
        <v>4.2</v>
      </c>
      <c r="R235" s="44">
        <v>4.2</v>
      </c>
      <c r="S235" s="44">
        <f t="shared" si="73"/>
        <v>0</v>
      </c>
      <c r="T235" s="44"/>
      <c r="V235" s="155">
        <f t="shared" si="88"/>
        <v>4.2</v>
      </c>
      <c r="W235" s="155"/>
      <c r="X235" s="155"/>
      <c r="Y235" s="155"/>
    </row>
    <row r="236" s="1" customFormat="1" ht="32" customHeight="1" spans="1:25">
      <c r="A236" s="62">
        <v>9</v>
      </c>
      <c r="B236" s="63" t="s">
        <v>2490</v>
      </c>
      <c r="C236" s="158" t="s">
        <v>2498</v>
      </c>
      <c r="D236" s="82">
        <v>340000</v>
      </c>
      <c r="E236" s="82">
        <v>340000</v>
      </c>
      <c r="F236" s="82"/>
      <c r="G236" s="82"/>
      <c r="H236" s="82"/>
      <c r="I236" s="82">
        <v>37500</v>
      </c>
      <c r="J236" s="82">
        <f t="shared" si="86"/>
        <v>302500</v>
      </c>
      <c r="K236" s="147">
        <f t="shared" si="68"/>
        <v>0.110294117647059</v>
      </c>
      <c r="L236" s="148"/>
      <c r="M236" s="149" t="s">
        <v>520</v>
      </c>
      <c r="N236" s="44">
        <f t="shared" si="69"/>
        <v>34</v>
      </c>
      <c r="O236" s="44">
        <f t="shared" si="70"/>
        <v>3.75</v>
      </c>
      <c r="P236" s="44">
        <f t="shared" si="71"/>
        <v>0</v>
      </c>
      <c r="Q236" s="44">
        <f t="shared" si="72"/>
        <v>3.75</v>
      </c>
      <c r="R236" s="44">
        <v>3.75</v>
      </c>
      <c r="S236" s="44">
        <f t="shared" si="73"/>
        <v>0</v>
      </c>
      <c r="T236" s="44"/>
      <c r="V236" s="155">
        <f t="shared" si="88"/>
        <v>3.75</v>
      </c>
      <c r="W236" s="155"/>
      <c r="X236" s="155"/>
      <c r="Y236" s="155"/>
    </row>
    <row r="237" s="41" customFormat="1" ht="32" customHeight="1" spans="1:25">
      <c r="A237" s="68" t="s">
        <v>2499</v>
      </c>
      <c r="B237" s="68"/>
      <c r="C237" s="68"/>
      <c r="D237" s="138">
        <f t="shared" ref="D237:J237" si="89">SUM(D238:D256)</f>
        <v>6014000</v>
      </c>
      <c r="E237" s="139">
        <f t="shared" si="89"/>
        <v>2394000</v>
      </c>
      <c r="F237" s="139">
        <f t="shared" si="89"/>
        <v>3620000</v>
      </c>
      <c r="G237" s="139">
        <f t="shared" si="89"/>
        <v>0</v>
      </c>
      <c r="H237" s="139">
        <f t="shared" si="89"/>
        <v>0</v>
      </c>
      <c r="I237" s="138">
        <f t="shared" si="89"/>
        <v>1105120.51</v>
      </c>
      <c r="J237" s="138">
        <f t="shared" si="89"/>
        <v>4908879.49</v>
      </c>
      <c r="K237" s="165">
        <f t="shared" si="68"/>
        <v>0.183757983039574</v>
      </c>
      <c r="L237" s="138">
        <f>SUM(L238:L256)</f>
        <v>0</v>
      </c>
      <c r="M237" s="150"/>
      <c r="N237" s="44">
        <f t="shared" si="69"/>
        <v>601.4</v>
      </c>
      <c r="O237" s="44">
        <f t="shared" si="70"/>
        <v>110.512051</v>
      </c>
      <c r="P237" s="44">
        <f t="shared" si="71"/>
        <v>0</v>
      </c>
      <c r="Q237" s="44">
        <f t="shared" si="72"/>
        <v>110.512051</v>
      </c>
      <c r="R237" s="44">
        <v>91.994251</v>
      </c>
      <c r="S237" s="44">
        <f t="shared" si="73"/>
        <v>18.5178</v>
      </c>
      <c r="T237" s="167">
        <v>1</v>
      </c>
      <c r="V237" s="157">
        <f t="shared" ref="V237:Y237" si="90">SUM(V238:V256)</f>
        <v>33.85</v>
      </c>
      <c r="W237" s="157">
        <f t="shared" si="90"/>
        <v>76.662051</v>
      </c>
      <c r="X237" s="157">
        <f t="shared" si="90"/>
        <v>0</v>
      </c>
      <c r="Y237" s="157">
        <f t="shared" si="90"/>
        <v>0</v>
      </c>
    </row>
    <row r="238" s="1" customFormat="1" ht="32" customHeight="1" spans="1:25">
      <c r="A238" s="62">
        <v>1</v>
      </c>
      <c r="B238" s="63" t="s">
        <v>2500</v>
      </c>
      <c r="C238" s="158" t="s">
        <v>2403</v>
      </c>
      <c r="D238" s="82">
        <v>984000</v>
      </c>
      <c r="E238" s="82">
        <v>984000</v>
      </c>
      <c r="F238" s="82"/>
      <c r="G238" s="82"/>
      <c r="H238" s="82"/>
      <c r="I238" s="82">
        <v>246000</v>
      </c>
      <c r="J238" s="82">
        <f t="shared" ref="J238:J252" si="91">D238-I238</f>
        <v>738000</v>
      </c>
      <c r="K238" s="147">
        <f t="shared" si="68"/>
        <v>0.25</v>
      </c>
      <c r="L238" s="148"/>
      <c r="M238" s="149" t="s">
        <v>1013</v>
      </c>
      <c r="N238" s="44">
        <f t="shared" si="69"/>
        <v>98.4</v>
      </c>
      <c r="O238" s="44">
        <f t="shared" si="70"/>
        <v>24.6</v>
      </c>
      <c r="P238" s="44">
        <f t="shared" si="71"/>
        <v>0</v>
      </c>
      <c r="Q238" s="44">
        <f t="shared" si="72"/>
        <v>24.6</v>
      </c>
      <c r="R238" s="44">
        <v>24.6</v>
      </c>
      <c r="S238" s="44">
        <f t="shared" si="73"/>
        <v>0</v>
      </c>
      <c r="T238" s="44"/>
      <c r="V238" s="155">
        <f>Q238</f>
        <v>24.6</v>
      </c>
      <c r="W238" s="155"/>
      <c r="X238" s="155"/>
      <c r="Y238" s="155"/>
    </row>
    <row r="239" s="1" customFormat="1" ht="32" customHeight="1" spans="1:25">
      <c r="A239" s="62">
        <v>2</v>
      </c>
      <c r="B239" s="63" t="s">
        <v>2500</v>
      </c>
      <c r="C239" s="158" t="s">
        <v>2501</v>
      </c>
      <c r="D239" s="82">
        <v>60000</v>
      </c>
      <c r="E239" s="82"/>
      <c r="F239" s="82">
        <v>60000</v>
      </c>
      <c r="G239" s="82"/>
      <c r="H239" s="82"/>
      <c r="I239" s="82">
        <v>30806.74</v>
      </c>
      <c r="J239" s="82">
        <f t="shared" si="91"/>
        <v>29193.26</v>
      </c>
      <c r="K239" s="147">
        <f t="shared" si="68"/>
        <v>0.513445666666667</v>
      </c>
      <c r="L239" s="148"/>
      <c r="M239" s="149" t="s">
        <v>625</v>
      </c>
      <c r="N239" s="44">
        <f t="shared" si="69"/>
        <v>6</v>
      </c>
      <c r="O239" s="44">
        <f t="shared" si="70"/>
        <v>3.080674</v>
      </c>
      <c r="P239" s="44">
        <f t="shared" si="71"/>
        <v>0</v>
      </c>
      <c r="Q239" s="44">
        <f t="shared" si="72"/>
        <v>3.080674</v>
      </c>
      <c r="R239" s="44">
        <v>3.080674</v>
      </c>
      <c r="S239" s="44">
        <f t="shared" si="73"/>
        <v>0</v>
      </c>
      <c r="T239" s="44"/>
      <c r="V239" s="155"/>
      <c r="W239" s="155">
        <f t="shared" ref="W239:W253" si="92">Q239</f>
        <v>3.080674</v>
      </c>
      <c r="X239" s="155"/>
      <c r="Y239" s="155"/>
    </row>
    <row r="240" s="1" customFormat="1" ht="32" customHeight="1" spans="1:25">
      <c r="A240" s="62">
        <v>3</v>
      </c>
      <c r="B240" s="63" t="s">
        <v>2500</v>
      </c>
      <c r="C240" s="158" t="s">
        <v>2502</v>
      </c>
      <c r="D240" s="82">
        <v>60000</v>
      </c>
      <c r="E240" s="82"/>
      <c r="F240" s="82">
        <v>60000</v>
      </c>
      <c r="G240" s="82"/>
      <c r="H240" s="82"/>
      <c r="I240" s="82">
        <v>30243</v>
      </c>
      <c r="J240" s="82">
        <f t="shared" si="91"/>
        <v>29757</v>
      </c>
      <c r="K240" s="147">
        <f t="shared" si="68"/>
        <v>0.50405</v>
      </c>
      <c r="L240" s="148"/>
      <c r="M240" s="149" t="s">
        <v>620</v>
      </c>
      <c r="N240" s="44">
        <f t="shared" si="69"/>
        <v>6</v>
      </c>
      <c r="O240" s="44">
        <f t="shared" si="70"/>
        <v>3.0243</v>
      </c>
      <c r="P240" s="44">
        <f t="shared" si="71"/>
        <v>0</v>
      </c>
      <c r="Q240" s="44">
        <f t="shared" si="72"/>
        <v>3.0243</v>
      </c>
      <c r="R240" s="44">
        <v>3.0243</v>
      </c>
      <c r="S240" s="44">
        <f t="shared" si="73"/>
        <v>0</v>
      </c>
      <c r="T240" s="44"/>
      <c r="V240" s="155"/>
      <c r="W240" s="155">
        <f t="shared" si="92"/>
        <v>3.0243</v>
      </c>
      <c r="X240" s="155"/>
      <c r="Y240" s="155"/>
    </row>
    <row r="241" s="1" customFormat="1" ht="32" customHeight="1" spans="1:25">
      <c r="A241" s="62">
        <v>4</v>
      </c>
      <c r="B241" s="63" t="s">
        <v>2500</v>
      </c>
      <c r="C241" s="158" t="s">
        <v>2503</v>
      </c>
      <c r="D241" s="82">
        <v>60000</v>
      </c>
      <c r="E241" s="82"/>
      <c r="F241" s="82">
        <v>60000</v>
      </c>
      <c r="G241" s="82"/>
      <c r="H241" s="82"/>
      <c r="I241" s="82">
        <v>30796.83</v>
      </c>
      <c r="J241" s="82">
        <f t="shared" si="91"/>
        <v>29203.17</v>
      </c>
      <c r="K241" s="147">
        <f t="shared" si="68"/>
        <v>0.5132805</v>
      </c>
      <c r="L241" s="148"/>
      <c r="M241" s="149" t="s">
        <v>616</v>
      </c>
      <c r="N241" s="44">
        <f t="shared" si="69"/>
        <v>6</v>
      </c>
      <c r="O241" s="44">
        <f t="shared" si="70"/>
        <v>3.079683</v>
      </c>
      <c r="P241" s="44">
        <f t="shared" si="71"/>
        <v>0</v>
      </c>
      <c r="Q241" s="44">
        <f t="shared" si="72"/>
        <v>3.079683</v>
      </c>
      <c r="R241" s="44">
        <v>3.079683</v>
      </c>
      <c r="S241" s="44">
        <f t="shared" si="73"/>
        <v>0</v>
      </c>
      <c r="T241" s="44"/>
      <c r="V241" s="155"/>
      <c r="W241" s="155">
        <f t="shared" si="92"/>
        <v>3.079683</v>
      </c>
      <c r="X241" s="155"/>
      <c r="Y241" s="155"/>
    </row>
    <row r="242" s="1" customFormat="1" ht="32" customHeight="1" spans="1:25">
      <c r="A242" s="62">
        <v>5</v>
      </c>
      <c r="B242" s="63" t="s">
        <v>2500</v>
      </c>
      <c r="C242" s="158" t="s">
        <v>2504</v>
      </c>
      <c r="D242" s="82">
        <v>210000</v>
      </c>
      <c r="E242" s="82"/>
      <c r="F242" s="82">
        <v>210000</v>
      </c>
      <c r="G242" s="82"/>
      <c r="H242" s="82"/>
      <c r="I242" s="82">
        <v>105941.37</v>
      </c>
      <c r="J242" s="82">
        <f t="shared" si="91"/>
        <v>104058.63</v>
      </c>
      <c r="K242" s="147">
        <f t="shared" si="68"/>
        <v>0.504482714285714</v>
      </c>
      <c r="L242" s="148"/>
      <c r="M242" s="149" t="s">
        <v>611</v>
      </c>
      <c r="N242" s="44">
        <f t="shared" si="69"/>
        <v>21</v>
      </c>
      <c r="O242" s="44">
        <f t="shared" si="70"/>
        <v>10.594137</v>
      </c>
      <c r="P242" s="44">
        <f t="shared" si="71"/>
        <v>0</v>
      </c>
      <c r="Q242" s="44">
        <f t="shared" si="72"/>
        <v>10.594137</v>
      </c>
      <c r="R242" s="44">
        <v>10.594137</v>
      </c>
      <c r="S242" s="44">
        <f t="shared" si="73"/>
        <v>0</v>
      </c>
      <c r="T242" s="44"/>
      <c r="V242" s="155"/>
      <c r="W242" s="155">
        <f t="shared" si="92"/>
        <v>10.594137</v>
      </c>
      <c r="X242" s="155"/>
      <c r="Y242" s="155"/>
    </row>
    <row r="243" s="1" customFormat="1" ht="32" customHeight="1" spans="1:25">
      <c r="A243" s="62">
        <v>6</v>
      </c>
      <c r="B243" s="63" t="s">
        <v>2500</v>
      </c>
      <c r="C243" s="158" t="s">
        <v>2505</v>
      </c>
      <c r="D243" s="82">
        <v>60000</v>
      </c>
      <c r="E243" s="82"/>
      <c r="F243" s="82">
        <v>60000</v>
      </c>
      <c r="G243" s="82"/>
      <c r="H243" s="82"/>
      <c r="I243" s="82">
        <v>30036.41</v>
      </c>
      <c r="J243" s="82">
        <f t="shared" si="91"/>
        <v>29963.59</v>
      </c>
      <c r="K243" s="147">
        <f t="shared" si="68"/>
        <v>0.500606833333333</v>
      </c>
      <c r="L243" s="148"/>
      <c r="M243" s="149" t="s">
        <v>606</v>
      </c>
      <c r="N243" s="44">
        <f t="shared" si="69"/>
        <v>6</v>
      </c>
      <c r="O243" s="44">
        <f t="shared" si="70"/>
        <v>3.003641</v>
      </c>
      <c r="P243" s="44">
        <f t="shared" si="71"/>
        <v>0</v>
      </c>
      <c r="Q243" s="44">
        <f t="shared" si="72"/>
        <v>3.003641</v>
      </c>
      <c r="R243" s="44">
        <v>3.003641</v>
      </c>
      <c r="S243" s="44">
        <f t="shared" si="73"/>
        <v>0</v>
      </c>
      <c r="T243" s="44"/>
      <c r="V243" s="155"/>
      <c r="W243" s="155">
        <f t="shared" si="92"/>
        <v>3.003641</v>
      </c>
      <c r="X243" s="155"/>
      <c r="Y243" s="155"/>
    </row>
    <row r="244" s="1" customFormat="1" ht="32" customHeight="1" spans="1:25">
      <c r="A244" s="62">
        <v>7</v>
      </c>
      <c r="B244" s="63" t="s">
        <v>2500</v>
      </c>
      <c r="C244" s="158" t="s">
        <v>2506</v>
      </c>
      <c r="D244" s="82">
        <v>48000</v>
      </c>
      <c r="E244" s="82"/>
      <c r="F244" s="82">
        <v>48000</v>
      </c>
      <c r="G244" s="82"/>
      <c r="H244" s="82"/>
      <c r="I244" s="82"/>
      <c r="J244" s="82">
        <f t="shared" si="91"/>
        <v>48000</v>
      </c>
      <c r="K244" s="147">
        <f t="shared" si="68"/>
        <v>0</v>
      </c>
      <c r="L244" s="148"/>
      <c r="M244" s="149" t="s">
        <v>601</v>
      </c>
      <c r="N244" s="44">
        <f t="shared" si="69"/>
        <v>4.8</v>
      </c>
      <c r="O244" s="44">
        <f t="shared" si="70"/>
        <v>0</v>
      </c>
      <c r="P244" s="44">
        <f t="shared" si="71"/>
        <v>0</v>
      </c>
      <c r="Q244" s="44">
        <f t="shared" si="72"/>
        <v>0</v>
      </c>
      <c r="R244" s="44">
        <v>0</v>
      </c>
      <c r="S244" s="44">
        <f t="shared" si="73"/>
        <v>0</v>
      </c>
      <c r="T244" s="44"/>
      <c r="V244" s="155"/>
      <c r="W244" s="155">
        <f t="shared" si="92"/>
        <v>0</v>
      </c>
      <c r="X244" s="155"/>
      <c r="Y244" s="155"/>
    </row>
    <row r="245" s="1" customFormat="1" ht="32" customHeight="1" spans="1:25">
      <c r="A245" s="62">
        <v>8</v>
      </c>
      <c r="B245" s="63" t="s">
        <v>2500</v>
      </c>
      <c r="C245" s="158" t="s">
        <v>2507</v>
      </c>
      <c r="D245" s="82">
        <v>120000</v>
      </c>
      <c r="E245" s="82"/>
      <c r="F245" s="82">
        <v>120000</v>
      </c>
      <c r="G245" s="82"/>
      <c r="H245" s="82"/>
      <c r="I245" s="82"/>
      <c r="J245" s="82">
        <f t="shared" si="91"/>
        <v>120000</v>
      </c>
      <c r="K245" s="147">
        <f t="shared" si="68"/>
        <v>0</v>
      </c>
      <c r="L245" s="148"/>
      <c r="M245" s="149" t="s">
        <v>596</v>
      </c>
      <c r="N245" s="44">
        <f t="shared" si="69"/>
        <v>12</v>
      </c>
      <c r="O245" s="44">
        <f t="shared" si="70"/>
        <v>0</v>
      </c>
      <c r="P245" s="44">
        <f t="shared" si="71"/>
        <v>0</v>
      </c>
      <c r="Q245" s="44">
        <f t="shared" si="72"/>
        <v>0</v>
      </c>
      <c r="R245" s="44">
        <v>0</v>
      </c>
      <c r="S245" s="44">
        <f t="shared" si="73"/>
        <v>0</v>
      </c>
      <c r="T245" s="44"/>
      <c r="V245" s="155"/>
      <c r="W245" s="155">
        <f t="shared" si="92"/>
        <v>0</v>
      </c>
      <c r="X245" s="155"/>
      <c r="Y245" s="155"/>
    </row>
    <row r="246" s="1" customFormat="1" ht="32" customHeight="1" spans="1:25">
      <c r="A246" s="62">
        <v>9</v>
      </c>
      <c r="B246" s="63" t="s">
        <v>2500</v>
      </c>
      <c r="C246" s="158" t="s">
        <v>2508</v>
      </c>
      <c r="D246" s="82">
        <v>270000</v>
      </c>
      <c r="E246" s="82"/>
      <c r="F246" s="82">
        <v>270000</v>
      </c>
      <c r="G246" s="82"/>
      <c r="H246" s="82"/>
      <c r="I246" s="82">
        <v>136854.5</v>
      </c>
      <c r="J246" s="82">
        <f t="shared" si="91"/>
        <v>133145.5</v>
      </c>
      <c r="K246" s="147">
        <f t="shared" si="68"/>
        <v>0.506868518518519</v>
      </c>
      <c r="L246" s="148"/>
      <c r="M246" s="149" t="s">
        <v>591</v>
      </c>
      <c r="N246" s="44">
        <f t="shared" si="69"/>
        <v>27</v>
      </c>
      <c r="O246" s="44">
        <f t="shared" si="70"/>
        <v>13.68545</v>
      </c>
      <c r="P246" s="44">
        <f t="shared" si="71"/>
        <v>0</v>
      </c>
      <c r="Q246" s="44">
        <f t="shared" si="72"/>
        <v>13.68545</v>
      </c>
      <c r="R246" s="44">
        <v>13.68545</v>
      </c>
      <c r="S246" s="44">
        <f t="shared" si="73"/>
        <v>0</v>
      </c>
      <c r="T246" s="44"/>
      <c r="V246" s="155"/>
      <c r="W246" s="155">
        <f t="shared" si="92"/>
        <v>13.68545</v>
      </c>
      <c r="X246" s="155"/>
      <c r="Y246" s="155"/>
    </row>
    <row r="247" s="1" customFormat="1" ht="32" customHeight="1" spans="1:25">
      <c r="A247" s="62">
        <v>10</v>
      </c>
      <c r="B247" s="63" t="s">
        <v>2500</v>
      </c>
      <c r="C247" s="158" t="s">
        <v>2509</v>
      </c>
      <c r="D247" s="82">
        <v>192000</v>
      </c>
      <c r="E247" s="82"/>
      <c r="F247" s="82">
        <v>192000</v>
      </c>
      <c r="G247" s="82"/>
      <c r="H247" s="82"/>
      <c r="I247" s="82">
        <v>96796.86</v>
      </c>
      <c r="J247" s="82">
        <f t="shared" si="91"/>
        <v>95203.14</v>
      </c>
      <c r="K247" s="147">
        <f t="shared" si="68"/>
        <v>0.5041503125</v>
      </c>
      <c r="L247" s="148"/>
      <c r="M247" s="149" t="s">
        <v>587</v>
      </c>
      <c r="N247" s="44">
        <f t="shared" si="69"/>
        <v>19.2</v>
      </c>
      <c r="O247" s="44">
        <f t="shared" si="70"/>
        <v>9.679686</v>
      </c>
      <c r="P247" s="44">
        <f t="shared" si="71"/>
        <v>0</v>
      </c>
      <c r="Q247" s="44">
        <f t="shared" si="72"/>
        <v>9.679686</v>
      </c>
      <c r="R247" s="44">
        <v>9.679686</v>
      </c>
      <c r="S247" s="44">
        <f t="shared" si="73"/>
        <v>0</v>
      </c>
      <c r="T247" s="44"/>
      <c r="V247" s="155"/>
      <c r="W247" s="155">
        <f t="shared" si="92"/>
        <v>9.679686</v>
      </c>
      <c r="X247" s="155"/>
      <c r="Y247" s="155"/>
    </row>
    <row r="248" s="1" customFormat="1" ht="32" customHeight="1" spans="1:25">
      <c r="A248" s="62">
        <v>11</v>
      </c>
      <c r="B248" s="63" t="s">
        <v>2500</v>
      </c>
      <c r="C248" s="158" t="s">
        <v>2510</v>
      </c>
      <c r="D248" s="82">
        <v>250000</v>
      </c>
      <c r="E248" s="82"/>
      <c r="F248" s="82">
        <v>250000</v>
      </c>
      <c r="G248" s="82"/>
      <c r="H248" s="82"/>
      <c r="I248" s="82">
        <v>74610</v>
      </c>
      <c r="J248" s="82">
        <f t="shared" si="91"/>
        <v>175390</v>
      </c>
      <c r="K248" s="147">
        <f t="shared" si="68"/>
        <v>0.29844</v>
      </c>
      <c r="L248" s="148"/>
      <c r="M248" s="149" t="s">
        <v>583</v>
      </c>
      <c r="N248" s="44">
        <f t="shared" si="69"/>
        <v>25</v>
      </c>
      <c r="O248" s="44">
        <f t="shared" si="70"/>
        <v>7.461</v>
      </c>
      <c r="P248" s="44">
        <f t="shared" si="71"/>
        <v>0</v>
      </c>
      <c r="Q248" s="44">
        <f t="shared" si="72"/>
        <v>7.461</v>
      </c>
      <c r="R248" s="44">
        <v>0</v>
      </c>
      <c r="S248" s="44">
        <f t="shared" si="73"/>
        <v>7.461</v>
      </c>
      <c r="T248" s="77">
        <v>1</v>
      </c>
      <c r="V248" s="155"/>
      <c r="W248" s="155">
        <f t="shared" si="92"/>
        <v>7.461</v>
      </c>
      <c r="X248" s="155"/>
      <c r="Y248" s="155"/>
    </row>
    <row r="249" s="1" customFormat="1" ht="32" customHeight="1" spans="1:25">
      <c r="A249" s="62">
        <v>12</v>
      </c>
      <c r="B249" s="63" t="s">
        <v>2500</v>
      </c>
      <c r="C249" s="158" t="s">
        <v>2511</v>
      </c>
      <c r="D249" s="82">
        <v>250000</v>
      </c>
      <c r="E249" s="82"/>
      <c r="F249" s="82">
        <v>250000</v>
      </c>
      <c r="G249" s="82"/>
      <c r="H249" s="82"/>
      <c r="I249" s="82">
        <v>74568</v>
      </c>
      <c r="J249" s="82">
        <f t="shared" si="91"/>
        <v>175432</v>
      </c>
      <c r="K249" s="147">
        <f t="shared" si="68"/>
        <v>0.298272</v>
      </c>
      <c r="L249" s="148"/>
      <c r="M249" s="149" t="s">
        <v>577</v>
      </c>
      <c r="N249" s="44">
        <f t="shared" si="69"/>
        <v>25</v>
      </c>
      <c r="O249" s="44">
        <f t="shared" si="70"/>
        <v>7.4568</v>
      </c>
      <c r="P249" s="44">
        <f t="shared" si="71"/>
        <v>0</v>
      </c>
      <c r="Q249" s="44">
        <f t="shared" si="72"/>
        <v>7.4568</v>
      </c>
      <c r="R249" s="44">
        <v>0</v>
      </c>
      <c r="S249" s="44">
        <f t="shared" si="73"/>
        <v>7.4568</v>
      </c>
      <c r="T249" s="77">
        <v>1</v>
      </c>
      <c r="V249" s="155"/>
      <c r="W249" s="155">
        <f t="shared" si="92"/>
        <v>7.4568</v>
      </c>
      <c r="X249" s="155"/>
      <c r="Y249" s="155"/>
    </row>
    <row r="250" s="1" customFormat="1" ht="32" customHeight="1" spans="1:25">
      <c r="A250" s="62">
        <v>13</v>
      </c>
      <c r="B250" s="63" t="s">
        <v>2500</v>
      </c>
      <c r="C250" s="158" t="s">
        <v>2512</v>
      </c>
      <c r="D250" s="82">
        <v>240000</v>
      </c>
      <c r="E250" s="82"/>
      <c r="F250" s="82">
        <v>240000</v>
      </c>
      <c r="G250" s="82"/>
      <c r="H250" s="82"/>
      <c r="I250" s="82">
        <v>119631</v>
      </c>
      <c r="J250" s="82">
        <f t="shared" si="91"/>
        <v>120369</v>
      </c>
      <c r="K250" s="147">
        <f t="shared" si="68"/>
        <v>0.4984625</v>
      </c>
      <c r="L250" s="148"/>
      <c r="M250" s="149" t="s">
        <v>572</v>
      </c>
      <c r="N250" s="44">
        <f t="shared" si="69"/>
        <v>24</v>
      </c>
      <c r="O250" s="44">
        <f t="shared" si="70"/>
        <v>11.9631</v>
      </c>
      <c r="P250" s="44">
        <f t="shared" si="71"/>
        <v>0</v>
      </c>
      <c r="Q250" s="44">
        <f t="shared" si="72"/>
        <v>11.9631</v>
      </c>
      <c r="R250" s="44">
        <v>11.9631</v>
      </c>
      <c r="S250" s="44">
        <f t="shared" si="73"/>
        <v>0</v>
      </c>
      <c r="T250" s="44"/>
      <c r="V250" s="155"/>
      <c r="W250" s="155">
        <f t="shared" si="92"/>
        <v>11.9631</v>
      </c>
      <c r="X250" s="155"/>
      <c r="Y250" s="155"/>
    </row>
    <row r="251" s="1" customFormat="1" ht="32" customHeight="1" spans="1:25">
      <c r="A251" s="62">
        <v>14</v>
      </c>
      <c r="B251" s="63" t="s">
        <v>2500</v>
      </c>
      <c r="C251" s="158" t="s">
        <v>2513</v>
      </c>
      <c r="D251" s="82">
        <v>420000</v>
      </c>
      <c r="E251" s="82"/>
      <c r="F251" s="82">
        <v>420000</v>
      </c>
      <c r="G251" s="82"/>
      <c r="H251" s="82"/>
      <c r="I251" s="82"/>
      <c r="J251" s="82">
        <f t="shared" si="91"/>
        <v>420000</v>
      </c>
      <c r="K251" s="147">
        <f t="shared" si="68"/>
        <v>0</v>
      </c>
      <c r="L251" s="148"/>
      <c r="M251" s="149" t="s">
        <v>565</v>
      </c>
      <c r="N251" s="44">
        <f t="shared" si="69"/>
        <v>42</v>
      </c>
      <c r="O251" s="44">
        <f t="shared" si="70"/>
        <v>0</v>
      </c>
      <c r="P251" s="44">
        <f t="shared" si="71"/>
        <v>0</v>
      </c>
      <c r="Q251" s="44">
        <f t="shared" si="72"/>
        <v>0</v>
      </c>
      <c r="R251" s="44">
        <v>0</v>
      </c>
      <c r="S251" s="44">
        <f t="shared" si="73"/>
        <v>0</v>
      </c>
      <c r="T251" s="44"/>
      <c r="V251" s="155"/>
      <c r="W251" s="155">
        <f t="shared" si="92"/>
        <v>0</v>
      </c>
      <c r="X251" s="155"/>
      <c r="Y251" s="155"/>
    </row>
    <row r="252" s="1" customFormat="1" ht="32" customHeight="1" spans="1:25">
      <c r="A252" s="62">
        <v>15</v>
      </c>
      <c r="B252" s="63" t="s">
        <v>2500</v>
      </c>
      <c r="C252" s="158" t="s">
        <v>2514</v>
      </c>
      <c r="D252" s="82">
        <v>120000</v>
      </c>
      <c r="E252" s="82"/>
      <c r="F252" s="82">
        <v>120000</v>
      </c>
      <c r="G252" s="82"/>
      <c r="H252" s="82"/>
      <c r="I252" s="82">
        <v>36335.8</v>
      </c>
      <c r="J252" s="82">
        <f t="shared" si="91"/>
        <v>83664.2</v>
      </c>
      <c r="K252" s="147">
        <f t="shared" si="68"/>
        <v>0.302798333333333</v>
      </c>
      <c r="L252" s="148"/>
      <c r="M252" s="149" t="s">
        <v>556</v>
      </c>
      <c r="N252" s="44">
        <f t="shared" si="69"/>
        <v>12</v>
      </c>
      <c r="O252" s="44">
        <f t="shared" si="70"/>
        <v>3.63358</v>
      </c>
      <c r="P252" s="44">
        <f t="shared" si="71"/>
        <v>0</v>
      </c>
      <c r="Q252" s="44">
        <f t="shared" si="72"/>
        <v>3.63358</v>
      </c>
      <c r="R252" s="44">
        <v>3.63358</v>
      </c>
      <c r="S252" s="44">
        <f t="shared" si="73"/>
        <v>0</v>
      </c>
      <c r="T252" s="44"/>
      <c r="V252" s="155"/>
      <c r="W252" s="155">
        <f t="shared" si="92"/>
        <v>3.63358</v>
      </c>
      <c r="X252" s="155"/>
      <c r="Y252" s="155"/>
    </row>
    <row r="253" s="1" customFormat="1" ht="32" customHeight="1" spans="1:25">
      <c r="A253" s="62">
        <v>16</v>
      </c>
      <c r="B253" s="63" t="s">
        <v>2500</v>
      </c>
      <c r="C253" s="158" t="s">
        <v>2515</v>
      </c>
      <c r="D253" s="82">
        <v>1260000</v>
      </c>
      <c r="E253" s="82"/>
      <c r="F253" s="82">
        <v>1260000</v>
      </c>
      <c r="G253" s="82"/>
      <c r="H253" s="82"/>
      <c r="I253" s="82"/>
      <c r="J253" s="82">
        <v>1260000</v>
      </c>
      <c r="K253" s="147">
        <f t="shared" si="68"/>
        <v>0</v>
      </c>
      <c r="L253" s="148"/>
      <c r="M253" s="149" t="s">
        <v>550</v>
      </c>
      <c r="N253" s="44">
        <f t="shared" si="69"/>
        <v>126</v>
      </c>
      <c r="O253" s="44">
        <f t="shared" si="70"/>
        <v>0</v>
      </c>
      <c r="P253" s="44">
        <f t="shared" si="71"/>
        <v>0</v>
      </c>
      <c r="Q253" s="44">
        <f t="shared" si="72"/>
        <v>0</v>
      </c>
      <c r="R253" s="44">
        <v>0</v>
      </c>
      <c r="S253" s="44">
        <f t="shared" si="73"/>
        <v>0</v>
      </c>
      <c r="T253" s="44"/>
      <c r="V253" s="155"/>
      <c r="W253" s="155">
        <f t="shared" si="92"/>
        <v>0</v>
      </c>
      <c r="X253" s="155"/>
      <c r="Y253" s="155"/>
    </row>
    <row r="254" s="1" customFormat="1" ht="32" customHeight="1" spans="1:25">
      <c r="A254" s="62">
        <v>17</v>
      </c>
      <c r="B254" s="63" t="s">
        <v>2500</v>
      </c>
      <c r="C254" s="158" t="s">
        <v>2516</v>
      </c>
      <c r="D254" s="82">
        <v>1200000</v>
      </c>
      <c r="E254" s="82">
        <v>1200000</v>
      </c>
      <c r="F254" s="82"/>
      <c r="G254" s="82"/>
      <c r="H254" s="82"/>
      <c r="I254" s="82"/>
      <c r="J254" s="82">
        <f t="shared" ref="J254:J256" si="93">D254-I254</f>
        <v>1200000</v>
      </c>
      <c r="K254" s="168">
        <f t="shared" si="68"/>
        <v>0</v>
      </c>
      <c r="L254" s="169"/>
      <c r="M254" s="149" t="s">
        <v>546</v>
      </c>
      <c r="N254" s="44">
        <f t="shared" si="69"/>
        <v>120</v>
      </c>
      <c r="O254" s="44">
        <f t="shared" si="70"/>
        <v>0</v>
      </c>
      <c r="P254" s="44">
        <f t="shared" si="71"/>
        <v>0</v>
      </c>
      <c r="Q254" s="44">
        <f t="shared" si="72"/>
        <v>0</v>
      </c>
      <c r="R254" s="44">
        <v>0</v>
      </c>
      <c r="S254" s="44">
        <f t="shared" si="73"/>
        <v>0</v>
      </c>
      <c r="T254" s="44"/>
      <c r="V254" s="155">
        <f t="shared" ref="V254:V256" si="94">Q254</f>
        <v>0</v>
      </c>
      <c r="W254" s="155"/>
      <c r="X254" s="155"/>
      <c r="Y254" s="155"/>
    </row>
    <row r="255" s="1" customFormat="1" ht="32" customHeight="1" spans="1:25">
      <c r="A255" s="62">
        <v>18</v>
      </c>
      <c r="B255" s="63" t="s">
        <v>2500</v>
      </c>
      <c r="C255" s="158" t="s">
        <v>2517</v>
      </c>
      <c r="D255" s="82">
        <v>50000</v>
      </c>
      <c r="E255" s="82">
        <v>50000</v>
      </c>
      <c r="F255" s="82"/>
      <c r="G255" s="82"/>
      <c r="H255" s="82"/>
      <c r="I255" s="82">
        <v>50000</v>
      </c>
      <c r="J255" s="82">
        <f t="shared" si="93"/>
        <v>0</v>
      </c>
      <c r="K255" s="168">
        <f t="shared" si="68"/>
        <v>1</v>
      </c>
      <c r="L255" s="162"/>
      <c r="M255" s="149" t="s">
        <v>561</v>
      </c>
      <c r="N255" s="44">
        <f t="shared" si="69"/>
        <v>5</v>
      </c>
      <c r="O255" s="44">
        <f t="shared" si="70"/>
        <v>5</v>
      </c>
      <c r="P255" s="44">
        <f t="shared" si="71"/>
        <v>0</v>
      </c>
      <c r="Q255" s="44">
        <f t="shared" si="72"/>
        <v>5</v>
      </c>
      <c r="R255" s="44">
        <v>5</v>
      </c>
      <c r="S255" s="44">
        <f t="shared" si="73"/>
        <v>0</v>
      </c>
      <c r="T255" s="44"/>
      <c r="V255" s="155">
        <f t="shared" si="94"/>
        <v>5</v>
      </c>
      <c r="W255" s="155"/>
      <c r="X255" s="155"/>
      <c r="Y255" s="155"/>
    </row>
    <row r="256" s="1" customFormat="1" ht="32" customHeight="1" spans="1:25">
      <c r="A256" s="62">
        <v>19</v>
      </c>
      <c r="B256" s="63" t="s">
        <v>2500</v>
      </c>
      <c r="C256" s="158" t="s">
        <v>2518</v>
      </c>
      <c r="D256" s="82">
        <v>160000</v>
      </c>
      <c r="E256" s="82">
        <v>160000</v>
      </c>
      <c r="F256" s="82"/>
      <c r="G256" s="82"/>
      <c r="H256" s="82"/>
      <c r="I256" s="82">
        <v>42500</v>
      </c>
      <c r="J256" s="82">
        <f t="shared" si="93"/>
        <v>117500</v>
      </c>
      <c r="K256" s="168">
        <f t="shared" si="68"/>
        <v>0.265625</v>
      </c>
      <c r="L256" s="162"/>
      <c r="M256" s="149" t="s">
        <v>563</v>
      </c>
      <c r="N256" s="44">
        <f t="shared" si="69"/>
        <v>16</v>
      </c>
      <c r="O256" s="44">
        <f t="shared" si="70"/>
        <v>4.25</v>
      </c>
      <c r="P256" s="44">
        <f t="shared" si="71"/>
        <v>0</v>
      </c>
      <c r="Q256" s="44">
        <f t="shared" si="72"/>
        <v>4.25</v>
      </c>
      <c r="R256" s="44">
        <v>0.65</v>
      </c>
      <c r="S256" s="44">
        <f t="shared" si="73"/>
        <v>3.6</v>
      </c>
      <c r="T256" s="77">
        <v>1</v>
      </c>
      <c r="V256" s="155">
        <f t="shared" si="94"/>
        <v>4.25</v>
      </c>
      <c r="W256" s="155"/>
      <c r="X256" s="155"/>
      <c r="Y256" s="155"/>
    </row>
    <row r="257" s="41" customFormat="1" ht="32" customHeight="1" spans="1:25">
      <c r="A257" s="68" t="s">
        <v>2519</v>
      </c>
      <c r="B257" s="68"/>
      <c r="C257" s="68"/>
      <c r="D257" s="138">
        <f t="shared" ref="D257:J257" si="95">SUM(D258:D265)</f>
        <v>3086000</v>
      </c>
      <c r="E257" s="139">
        <f t="shared" si="95"/>
        <v>1836000</v>
      </c>
      <c r="F257" s="139">
        <f t="shared" si="95"/>
        <v>1250000</v>
      </c>
      <c r="G257" s="139">
        <f t="shared" si="95"/>
        <v>0</v>
      </c>
      <c r="H257" s="139">
        <f t="shared" si="95"/>
        <v>0</v>
      </c>
      <c r="I257" s="138">
        <f t="shared" si="95"/>
        <v>197500</v>
      </c>
      <c r="J257" s="138">
        <f t="shared" si="95"/>
        <v>2888500</v>
      </c>
      <c r="K257" s="138">
        <f t="shared" si="68"/>
        <v>0.06399870382372</v>
      </c>
      <c r="L257" s="138">
        <f>SUM(L258:L265)</f>
        <v>0</v>
      </c>
      <c r="M257" s="150"/>
      <c r="N257" s="44">
        <f t="shared" si="69"/>
        <v>308.6</v>
      </c>
      <c r="O257" s="44">
        <f t="shared" si="70"/>
        <v>19.75</v>
      </c>
      <c r="P257" s="44">
        <f t="shared" si="71"/>
        <v>0</v>
      </c>
      <c r="Q257" s="44">
        <f t="shared" si="72"/>
        <v>19.75</v>
      </c>
      <c r="R257" s="44">
        <v>19.2</v>
      </c>
      <c r="S257" s="44">
        <f t="shared" si="73"/>
        <v>0.550000000000001</v>
      </c>
      <c r="T257" s="167">
        <v>1</v>
      </c>
      <c r="V257" s="157">
        <f t="shared" ref="V257:Y257" si="96">SUM(V258:V265)</f>
        <v>19.75</v>
      </c>
      <c r="W257" s="157">
        <f t="shared" si="96"/>
        <v>0</v>
      </c>
      <c r="X257" s="157">
        <f t="shared" si="96"/>
        <v>0</v>
      </c>
      <c r="Y257" s="157">
        <f t="shared" si="96"/>
        <v>0</v>
      </c>
    </row>
    <row r="258" s="1" customFormat="1" ht="32" customHeight="1" spans="1:25">
      <c r="A258" s="62">
        <v>1</v>
      </c>
      <c r="B258" s="63" t="s">
        <v>2520</v>
      </c>
      <c r="C258" s="158" t="s">
        <v>2403</v>
      </c>
      <c r="D258" s="82">
        <v>656000</v>
      </c>
      <c r="E258" s="82">
        <v>656000</v>
      </c>
      <c r="F258" s="82"/>
      <c r="G258" s="82"/>
      <c r="H258" s="82"/>
      <c r="I258" s="82">
        <v>164000</v>
      </c>
      <c r="J258" s="82">
        <f t="shared" ref="J258:J265" si="97">D258-I258</f>
        <v>492000</v>
      </c>
      <c r="K258" s="147">
        <f t="shared" si="68"/>
        <v>0.25</v>
      </c>
      <c r="L258" s="148"/>
      <c r="M258" s="149" t="s">
        <v>1013</v>
      </c>
      <c r="N258" s="44">
        <f t="shared" si="69"/>
        <v>65.6</v>
      </c>
      <c r="O258" s="44">
        <f t="shared" si="70"/>
        <v>16.4</v>
      </c>
      <c r="P258" s="44">
        <f t="shared" si="71"/>
        <v>0</v>
      </c>
      <c r="Q258" s="44">
        <f t="shared" si="72"/>
        <v>16.4</v>
      </c>
      <c r="R258" s="44">
        <v>16.4</v>
      </c>
      <c r="S258" s="44">
        <f t="shared" si="73"/>
        <v>0</v>
      </c>
      <c r="T258" s="44"/>
      <c r="V258" s="155">
        <f>Q258</f>
        <v>16.4</v>
      </c>
      <c r="W258" s="155"/>
      <c r="X258" s="155"/>
      <c r="Y258" s="155"/>
    </row>
    <row r="259" s="1" customFormat="1" ht="32" customHeight="1" spans="1:25">
      <c r="A259" s="62">
        <v>2</v>
      </c>
      <c r="B259" s="63" t="s">
        <v>2520</v>
      </c>
      <c r="C259" s="158" t="s">
        <v>2521</v>
      </c>
      <c r="D259" s="82">
        <v>90000</v>
      </c>
      <c r="E259" s="82"/>
      <c r="F259" s="82">
        <v>90000</v>
      </c>
      <c r="G259" s="82"/>
      <c r="H259" s="82"/>
      <c r="I259" s="82"/>
      <c r="J259" s="82">
        <f t="shared" si="97"/>
        <v>90000</v>
      </c>
      <c r="K259" s="147">
        <f t="shared" si="68"/>
        <v>0</v>
      </c>
      <c r="L259" s="148"/>
      <c r="M259" s="149" t="s">
        <v>654</v>
      </c>
      <c r="N259" s="44">
        <f t="shared" si="69"/>
        <v>9</v>
      </c>
      <c r="O259" s="44">
        <f t="shared" si="70"/>
        <v>0</v>
      </c>
      <c r="P259" s="44">
        <f t="shared" si="71"/>
        <v>0</v>
      </c>
      <c r="Q259" s="44">
        <f t="shared" si="72"/>
        <v>0</v>
      </c>
      <c r="R259" s="44">
        <v>0</v>
      </c>
      <c r="S259" s="44">
        <f t="shared" si="73"/>
        <v>0</v>
      </c>
      <c r="T259" s="44"/>
      <c r="V259" s="155"/>
      <c r="W259" s="155">
        <f t="shared" ref="W259:W262" si="98">Q259</f>
        <v>0</v>
      </c>
      <c r="X259" s="155"/>
      <c r="Y259" s="155"/>
    </row>
    <row r="260" s="1" customFormat="1" ht="32" customHeight="1" spans="1:25">
      <c r="A260" s="62">
        <v>3</v>
      </c>
      <c r="B260" s="63" t="s">
        <v>2520</v>
      </c>
      <c r="C260" s="158" t="s">
        <v>2522</v>
      </c>
      <c r="D260" s="82">
        <v>240000</v>
      </c>
      <c r="E260" s="82"/>
      <c r="F260" s="82">
        <v>240000</v>
      </c>
      <c r="G260" s="82"/>
      <c r="H260" s="82"/>
      <c r="I260" s="82"/>
      <c r="J260" s="82">
        <f t="shared" si="97"/>
        <v>240000</v>
      </c>
      <c r="K260" s="147">
        <f t="shared" si="68"/>
        <v>0</v>
      </c>
      <c r="L260" s="148"/>
      <c r="M260" s="149" t="s">
        <v>650</v>
      </c>
      <c r="N260" s="44">
        <f t="shared" si="69"/>
        <v>24</v>
      </c>
      <c r="O260" s="44">
        <f t="shared" si="70"/>
        <v>0</v>
      </c>
      <c r="P260" s="44">
        <f t="shared" si="71"/>
        <v>0</v>
      </c>
      <c r="Q260" s="44">
        <f t="shared" si="72"/>
        <v>0</v>
      </c>
      <c r="R260" s="44">
        <v>0</v>
      </c>
      <c r="S260" s="44">
        <f t="shared" si="73"/>
        <v>0</v>
      </c>
      <c r="T260" s="44"/>
      <c r="V260" s="155"/>
      <c r="W260" s="155">
        <f t="shared" si="98"/>
        <v>0</v>
      </c>
      <c r="X260" s="155"/>
      <c r="Y260" s="155"/>
    </row>
    <row r="261" s="1" customFormat="1" ht="32" customHeight="1" spans="1:25">
      <c r="A261" s="62">
        <v>4</v>
      </c>
      <c r="B261" s="63" t="s">
        <v>2520</v>
      </c>
      <c r="C261" s="158" t="s">
        <v>2523</v>
      </c>
      <c r="D261" s="82">
        <v>570000</v>
      </c>
      <c r="E261" s="82"/>
      <c r="F261" s="82">
        <v>570000</v>
      </c>
      <c r="G261" s="82"/>
      <c r="H261" s="82"/>
      <c r="I261" s="82"/>
      <c r="J261" s="82">
        <f t="shared" si="97"/>
        <v>570000</v>
      </c>
      <c r="K261" s="147">
        <f t="shared" ref="K261:K267" si="99">I261/D261</f>
        <v>0</v>
      </c>
      <c r="L261" s="148"/>
      <c r="M261" s="149" t="s">
        <v>645</v>
      </c>
      <c r="N261" s="44">
        <f t="shared" ref="N261:N267" si="100">D261/10000</f>
        <v>57</v>
      </c>
      <c r="O261" s="44">
        <f t="shared" ref="O261:O267" si="101">I261/10000</f>
        <v>0</v>
      </c>
      <c r="P261" s="44">
        <f t="shared" ref="P261:P267" si="102">L261/10000</f>
        <v>0</v>
      </c>
      <c r="Q261" s="44">
        <f t="shared" ref="Q261:Q267" si="103">O261-P261</f>
        <v>0</v>
      </c>
      <c r="R261" s="44">
        <v>0</v>
      </c>
      <c r="S261" s="44">
        <f t="shared" ref="S261:S267" si="104">Q261-R261</f>
        <v>0</v>
      </c>
      <c r="T261" s="44"/>
      <c r="V261" s="155"/>
      <c r="W261" s="155">
        <f t="shared" si="98"/>
        <v>0</v>
      </c>
      <c r="X261" s="155"/>
      <c r="Y261" s="155"/>
    </row>
    <row r="262" s="1" customFormat="1" ht="32" customHeight="1" spans="1:25">
      <c r="A262" s="62">
        <v>5</v>
      </c>
      <c r="B262" s="63" t="s">
        <v>2520</v>
      </c>
      <c r="C262" s="158" t="s">
        <v>2524</v>
      </c>
      <c r="D262" s="82">
        <v>350000</v>
      </c>
      <c r="E262" s="82"/>
      <c r="F262" s="82">
        <v>350000</v>
      </c>
      <c r="G262" s="82"/>
      <c r="H262" s="82"/>
      <c r="I262" s="82"/>
      <c r="J262" s="82">
        <f t="shared" si="97"/>
        <v>350000</v>
      </c>
      <c r="K262" s="147">
        <f t="shared" si="99"/>
        <v>0</v>
      </c>
      <c r="L262" s="148"/>
      <c r="M262" s="149" t="s">
        <v>636</v>
      </c>
      <c r="N262" s="44">
        <f t="shared" si="100"/>
        <v>35</v>
      </c>
      <c r="O262" s="44">
        <f t="shared" si="101"/>
        <v>0</v>
      </c>
      <c r="P262" s="44">
        <f t="shared" si="102"/>
        <v>0</v>
      </c>
      <c r="Q262" s="44">
        <f t="shared" si="103"/>
        <v>0</v>
      </c>
      <c r="R262" s="44">
        <v>0</v>
      </c>
      <c r="S262" s="44">
        <f t="shared" si="104"/>
        <v>0</v>
      </c>
      <c r="T262" s="44"/>
      <c r="V262" s="155"/>
      <c r="W262" s="155">
        <f t="shared" si="98"/>
        <v>0</v>
      </c>
      <c r="X262" s="155"/>
      <c r="Y262" s="155"/>
    </row>
    <row r="263" s="1" customFormat="1" ht="32" customHeight="1" spans="1:25">
      <c r="A263" s="62">
        <v>6</v>
      </c>
      <c r="B263" s="63" t="s">
        <v>2520</v>
      </c>
      <c r="C263" s="158" t="s">
        <v>2525</v>
      </c>
      <c r="D263" s="82">
        <v>1000000</v>
      </c>
      <c r="E263" s="82">
        <v>1000000</v>
      </c>
      <c r="F263" s="82"/>
      <c r="G263" s="82"/>
      <c r="H263" s="82"/>
      <c r="I263" s="82">
        <v>10000</v>
      </c>
      <c r="J263" s="82">
        <f t="shared" si="97"/>
        <v>990000</v>
      </c>
      <c r="K263" s="147">
        <f t="shared" si="99"/>
        <v>0.01</v>
      </c>
      <c r="L263" s="148"/>
      <c r="M263" s="149" t="s">
        <v>632</v>
      </c>
      <c r="N263" s="44">
        <f t="shared" si="100"/>
        <v>100</v>
      </c>
      <c r="O263" s="44">
        <f t="shared" si="101"/>
        <v>1</v>
      </c>
      <c r="P263" s="44">
        <f t="shared" si="102"/>
        <v>0</v>
      </c>
      <c r="Q263" s="44">
        <f t="shared" si="103"/>
        <v>1</v>
      </c>
      <c r="R263" s="44">
        <v>1</v>
      </c>
      <c r="S263" s="44">
        <f t="shared" si="104"/>
        <v>0</v>
      </c>
      <c r="T263" s="44"/>
      <c r="V263" s="155">
        <f t="shared" ref="V263:V265" si="105">Q263</f>
        <v>1</v>
      </c>
      <c r="W263" s="155"/>
      <c r="X263" s="155"/>
      <c r="Y263" s="155"/>
    </row>
    <row r="264" s="1" customFormat="1" ht="32" customHeight="1" spans="1:25">
      <c r="A264" s="62">
        <v>7</v>
      </c>
      <c r="B264" s="170" t="s">
        <v>2520</v>
      </c>
      <c r="C264" s="171" t="s">
        <v>2526</v>
      </c>
      <c r="D264" s="102">
        <v>50000</v>
      </c>
      <c r="E264" s="82">
        <v>50000</v>
      </c>
      <c r="F264" s="82"/>
      <c r="G264" s="82"/>
      <c r="H264" s="82"/>
      <c r="I264" s="102">
        <v>18000</v>
      </c>
      <c r="J264" s="102">
        <f t="shared" si="97"/>
        <v>32000</v>
      </c>
      <c r="K264" s="168">
        <f t="shared" si="99"/>
        <v>0.36</v>
      </c>
      <c r="L264" s="169"/>
      <c r="M264" s="149" t="s">
        <v>641</v>
      </c>
      <c r="N264" s="44">
        <f t="shared" si="100"/>
        <v>5</v>
      </c>
      <c r="O264" s="44">
        <f t="shared" si="101"/>
        <v>1.8</v>
      </c>
      <c r="P264" s="44">
        <f t="shared" si="102"/>
        <v>0</v>
      </c>
      <c r="Q264" s="44">
        <f t="shared" si="103"/>
        <v>1.8</v>
      </c>
      <c r="R264" s="44">
        <v>1.8</v>
      </c>
      <c r="S264" s="44">
        <f t="shared" si="104"/>
        <v>0</v>
      </c>
      <c r="T264" s="44"/>
      <c r="V264" s="155">
        <f t="shared" si="105"/>
        <v>1.8</v>
      </c>
      <c r="W264" s="155"/>
      <c r="X264" s="155"/>
      <c r="Y264" s="155"/>
    </row>
    <row r="265" s="1" customFormat="1" ht="32" customHeight="1" spans="1:25">
      <c r="A265" s="62">
        <v>8</v>
      </c>
      <c r="B265" s="63" t="s">
        <v>2520</v>
      </c>
      <c r="C265" s="172" t="s">
        <v>2527</v>
      </c>
      <c r="D265" s="82">
        <v>130000</v>
      </c>
      <c r="E265" s="102">
        <v>130000</v>
      </c>
      <c r="F265" s="102"/>
      <c r="G265" s="102"/>
      <c r="H265" s="102"/>
      <c r="I265" s="82">
        <v>5500</v>
      </c>
      <c r="J265" s="82">
        <f t="shared" si="97"/>
        <v>124500</v>
      </c>
      <c r="K265" s="147">
        <f t="shared" si="99"/>
        <v>0.0423076923076923</v>
      </c>
      <c r="L265" s="162"/>
      <c r="M265" s="149" t="s">
        <v>642</v>
      </c>
      <c r="N265" s="44">
        <f t="shared" si="100"/>
        <v>13</v>
      </c>
      <c r="O265" s="44">
        <f t="shared" si="101"/>
        <v>0.55</v>
      </c>
      <c r="P265" s="44">
        <f t="shared" si="102"/>
        <v>0</v>
      </c>
      <c r="Q265" s="44">
        <f t="shared" si="103"/>
        <v>0.55</v>
      </c>
      <c r="R265" s="44">
        <v>0</v>
      </c>
      <c r="S265" s="44">
        <f t="shared" si="104"/>
        <v>0.55</v>
      </c>
      <c r="T265" s="77">
        <v>1</v>
      </c>
      <c r="V265" s="155">
        <f t="shared" si="105"/>
        <v>0.55</v>
      </c>
      <c r="W265" s="155"/>
      <c r="X265" s="155"/>
      <c r="Y265" s="155"/>
    </row>
    <row r="266" s="125" customFormat="1" ht="32" customHeight="1" spans="1:25">
      <c r="A266" s="68" t="s">
        <v>2528</v>
      </c>
      <c r="B266" s="68"/>
      <c r="C266" s="68"/>
      <c r="D266" s="138">
        <f t="shared" ref="D266:J266" si="106">SUM(D267)</f>
        <v>17380000</v>
      </c>
      <c r="E266" s="139">
        <f t="shared" si="106"/>
        <v>0</v>
      </c>
      <c r="F266" s="139">
        <f t="shared" si="106"/>
        <v>0</v>
      </c>
      <c r="G266" s="139">
        <f t="shared" si="106"/>
        <v>0</v>
      </c>
      <c r="H266" s="139">
        <f t="shared" si="106"/>
        <v>17380000</v>
      </c>
      <c r="I266" s="138">
        <f t="shared" si="106"/>
        <v>0</v>
      </c>
      <c r="J266" s="138">
        <f t="shared" si="106"/>
        <v>17380000</v>
      </c>
      <c r="K266" s="138">
        <f t="shared" si="99"/>
        <v>0</v>
      </c>
      <c r="L266" s="138">
        <f>SUM(L267)</f>
        <v>0</v>
      </c>
      <c r="M266" s="150"/>
      <c r="N266" s="44">
        <f t="shared" si="100"/>
        <v>1738</v>
      </c>
      <c r="O266" s="44">
        <f t="shared" si="101"/>
        <v>0</v>
      </c>
      <c r="P266" s="44">
        <f t="shared" si="102"/>
        <v>0</v>
      </c>
      <c r="Q266" s="44">
        <f t="shared" si="103"/>
        <v>0</v>
      </c>
      <c r="R266" s="44">
        <v>0</v>
      </c>
      <c r="S266" s="44">
        <f t="shared" si="104"/>
        <v>0</v>
      </c>
      <c r="T266" s="175"/>
      <c r="V266" s="157">
        <f t="shared" ref="V266:Y266" si="107">SUM(V267)</f>
        <v>0</v>
      </c>
      <c r="W266" s="157">
        <f t="shared" si="107"/>
        <v>0</v>
      </c>
      <c r="X266" s="157">
        <f t="shared" si="107"/>
        <v>0</v>
      </c>
      <c r="Y266" s="157">
        <f t="shared" si="107"/>
        <v>0</v>
      </c>
    </row>
    <row r="267" s="125" customFormat="1" ht="32" customHeight="1" spans="1:25">
      <c r="A267" s="62">
        <v>1</v>
      </c>
      <c r="B267" s="173"/>
      <c r="C267" s="173" t="s">
        <v>2529</v>
      </c>
      <c r="D267" s="82">
        <v>17380000</v>
      </c>
      <c r="E267" s="82"/>
      <c r="F267" s="82"/>
      <c r="G267" s="82"/>
      <c r="H267" s="82">
        <v>17380000</v>
      </c>
      <c r="I267" s="82"/>
      <c r="J267" s="82">
        <v>17380000</v>
      </c>
      <c r="K267" s="147">
        <f t="shared" si="99"/>
        <v>0</v>
      </c>
      <c r="L267" s="173"/>
      <c r="M267" s="39"/>
      <c r="N267" s="44">
        <f t="shared" si="100"/>
        <v>1738</v>
      </c>
      <c r="O267" s="44">
        <f t="shared" si="101"/>
        <v>0</v>
      </c>
      <c r="P267" s="44">
        <f t="shared" si="102"/>
        <v>0</v>
      </c>
      <c r="Q267" s="44">
        <f t="shared" si="103"/>
        <v>0</v>
      </c>
      <c r="R267" s="44">
        <v>0</v>
      </c>
      <c r="S267" s="44">
        <f t="shared" si="104"/>
        <v>0</v>
      </c>
      <c r="T267" s="175"/>
      <c r="V267" s="155"/>
      <c r="W267" s="155"/>
      <c r="X267" s="155"/>
      <c r="Y267" s="155"/>
    </row>
    <row r="268" s="1" customFormat="1" ht="36" customHeight="1" spans="4:25">
      <c r="D268" s="126"/>
      <c r="E268" s="174"/>
      <c r="F268" s="174"/>
      <c r="G268" s="174"/>
      <c r="H268" s="174"/>
      <c r="I268" s="174"/>
      <c r="N268" s="44"/>
      <c r="O268" s="44"/>
      <c r="P268" s="44"/>
      <c r="Q268" s="44"/>
      <c r="R268" s="44"/>
      <c r="S268" s="44"/>
      <c r="T268" s="44"/>
      <c r="V268" s="174"/>
      <c r="W268" s="174"/>
      <c r="X268" s="174"/>
      <c r="Y268" s="174"/>
    </row>
  </sheetData>
  <autoFilter xmlns:etc="http://www.wps.cn/officeDocument/2017/etCustomData" ref="A4:Y267" etc:filterBottomFollowUsedRange="0">
    <extLst/>
  </autoFilter>
  <mergeCells count="18">
    <mergeCell ref="B2:K2"/>
    <mergeCell ref="A3:B3"/>
    <mergeCell ref="C3:K3"/>
    <mergeCell ref="A5:C5"/>
    <mergeCell ref="A6:C6"/>
    <mergeCell ref="A54:C54"/>
    <mergeCell ref="A66:C66"/>
    <mergeCell ref="A78:C78"/>
    <mergeCell ref="A88:C88"/>
    <mergeCell ref="A143:C143"/>
    <mergeCell ref="A159:C159"/>
    <mergeCell ref="A186:C186"/>
    <mergeCell ref="A204:C204"/>
    <mergeCell ref="A212:C212"/>
    <mergeCell ref="A227:C227"/>
    <mergeCell ref="A237:C237"/>
    <mergeCell ref="A257:C257"/>
    <mergeCell ref="A266:C26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5" workbookViewId="0">
      <selection activeCell="O1" sqref="L$1:O$1048576"/>
    </sheetView>
  </sheetViews>
  <sheetFormatPr defaultColWidth="9" defaultRowHeight="13.5"/>
  <cols>
    <col min="1" max="1" width="6.38333333333333" style="1" customWidth="1"/>
    <col min="2" max="2" width="32.25" style="1" customWidth="1"/>
    <col min="3" max="6" width="13.5" style="3" customWidth="1"/>
    <col min="7" max="8" width="13.5" style="1" customWidth="1"/>
    <col min="9" max="9" width="11.5" style="1" customWidth="1"/>
    <col min="10" max="10" width="6.88333333333333" style="1" customWidth="1"/>
    <col min="11" max="11" width="13.5" style="1" customWidth="1"/>
    <col min="12" max="12" width="28.0916666666667" style="4" customWidth="1"/>
    <col min="13" max="15" width="12.6333333333333" style="4"/>
    <col min="16" max="16" width="13.5" style="1" customWidth="1"/>
  </cols>
  <sheetData>
    <row r="1" s="1" customFormat="1" ht="9" customHeight="1" spans="3:15">
      <c r="C1" s="3"/>
      <c r="D1" s="3"/>
      <c r="E1" s="3"/>
      <c r="F1" s="3"/>
      <c r="L1" s="4"/>
      <c r="M1" s="4"/>
      <c r="N1" s="4"/>
      <c r="O1" s="4"/>
    </row>
    <row r="2" s="2" customFormat="1" ht="33" customHeight="1" spans="1:15">
      <c r="A2" s="5" t="s">
        <v>2530</v>
      </c>
      <c r="B2" s="5"/>
      <c r="C2" s="6"/>
      <c r="D2" s="6"/>
      <c r="E2" s="6"/>
      <c r="F2" s="6"/>
      <c r="G2" s="5"/>
      <c r="H2" s="5"/>
      <c r="I2" s="5"/>
      <c r="J2" s="5"/>
      <c r="L2" s="29"/>
      <c r="M2" s="29"/>
      <c r="N2" s="29"/>
      <c r="O2" s="29"/>
    </row>
    <row r="3" s="1" customFormat="1" ht="18" customHeight="1" spans="1:15">
      <c r="A3" s="7" t="s">
        <v>2245</v>
      </c>
      <c r="B3" s="7"/>
      <c r="C3" s="8" t="s">
        <v>2246</v>
      </c>
      <c r="D3" s="8"/>
      <c r="E3" s="8"/>
      <c r="F3" s="8"/>
      <c r="G3" s="9"/>
      <c r="H3" s="9"/>
      <c r="I3" s="181" t="s">
        <v>2531</v>
      </c>
      <c r="J3" s="181"/>
      <c r="L3" s="4"/>
      <c r="M3" s="4"/>
      <c r="N3" s="4"/>
      <c r="O3" s="4"/>
    </row>
    <row r="4" s="1" customFormat="1" ht="18" customHeight="1" spans="1:15">
      <c r="A4" s="10" t="s">
        <v>3</v>
      </c>
      <c r="B4" s="10" t="s">
        <v>2532</v>
      </c>
      <c r="C4" s="11" t="s">
        <v>2249</v>
      </c>
      <c r="D4" s="12" t="s">
        <v>2533</v>
      </c>
      <c r="E4" s="12" t="s">
        <v>2534</v>
      </c>
      <c r="F4" s="12" t="s">
        <v>2535</v>
      </c>
      <c r="G4" s="13" t="s">
        <v>2536</v>
      </c>
      <c r="H4" s="13" t="s">
        <v>2537</v>
      </c>
      <c r="I4" s="10" t="s">
        <v>2251</v>
      </c>
      <c r="J4" s="10" t="s">
        <v>56</v>
      </c>
      <c r="L4" s="4"/>
      <c r="M4" s="4"/>
      <c r="N4" s="4"/>
      <c r="O4" s="4"/>
    </row>
    <row r="5" s="1" customFormat="1" ht="28" customHeight="1" spans="1:15">
      <c r="A5" s="10"/>
      <c r="B5" s="10"/>
      <c r="C5" s="11"/>
      <c r="D5" s="12"/>
      <c r="E5" s="12"/>
      <c r="F5" s="12"/>
      <c r="G5" s="13"/>
      <c r="H5" s="13"/>
      <c r="I5" s="10"/>
      <c r="J5" s="10"/>
      <c r="L5" s="4"/>
      <c r="M5" s="4" t="s">
        <v>2249</v>
      </c>
      <c r="N5" s="4" t="s">
        <v>2538</v>
      </c>
      <c r="O5" s="4" t="s">
        <v>2534</v>
      </c>
    </row>
    <row r="6" s="1" customFormat="1" ht="30" customHeight="1" spans="1:15">
      <c r="A6" s="14" t="s">
        <v>59</v>
      </c>
      <c r="B6" s="15"/>
      <c r="C6" s="16">
        <f>SUM(C7:C21)</f>
        <v>15216.9997</v>
      </c>
      <c r="D6" s="16">
        <f t="shared" ref="D6:F6" si="0">SUM(D7:D20)</f>
        <v>961.796171</v>
      </c>
      <c r="E6" s="16">
        <f t="shared" si="0"/>
        <v>47.9515</v>
      </c>
      <c r="F6" s="16">
        <f t="shared" si="0"/>
        <v>913.844671</v>
      </c>
      <c r="G6" s="18">
        <f t="shared" ref="G6:G21" si="1">D6/C6</f>
        <v>0.0632053749071179</v>
      </c>
      <c r="H6" s="18">
        <f t="shared" ref="H6:H21" si="2">F6/C6</f>
        <v>0.0600541952432318</v>
      </c>
      <c r="I6" s="33">
        <f>SUM(I7:I21)</f>
        <v>14255.203529</v>
      </c>
      <c r="J6" s="34"/>
      <c r="L6" s="4"/>
      <c r="M6" s="35">
        <f>C6</f>
        <v>15216.9997</v>
      </c>
      <c r="N6" s="35">
        <f>D6</f>
        <v>961.796171</v>
      </c>
      <c r="O6" s="35">
        <f>F6</f>
        <v>913.844671</v>
      </c>
    </row>
    <row r="7" s="1" customFormat="1" ht="30" customHeight="1" spans="1:15">
      <c r="A7" s="19">
        <v>1</v>
      </c>
      <c r="B7" s="176" t="s">
        <v>2490</v>
      </c>
      <c r="C7" s="21">
        <v>651.036</v>
      </c>
      <c r="D7" s="22">
        <v>123.4756</v>
      </c>
      <c r="E7" s="22">
        <v>0</v>
      </c>
      <c r="F7" s="22">
        <f t="shared" ref="F7:F21" si="3">D7-E7</f>
        <v>123.4756</v>
      </c>
      <c r="G7" s="23">
        <f t="shared" si="1"/>
        <v>0.189660172402141</v>
      </c>
      <c r="H7" s="23">
        <f t="shared" si="2"/>
        <v>0.189660172402141</v>
      </c>
      <c r="I7" s="36">
        <f t="shared" ref="I7:I21" si="4">C7-D7</f>
        <v>527.5604</v>
      </c>
      <c r="J7" s="36"/>
      <c r="L7" s="4" t="s">
        <v>495</v>
      </c>
      <c r="M7" s="35">
        <f t="shared" ref="M7:M21" si="5">C7</f>
        <v>651.036</v>
      </c>
      <c r="N7" s="35">
        <f t="shared" ref="N7:N21" si="6">D7</f>
        <v>123.4756</v>
      </c>
      <c r="O7" s="35">
        <f t="shared" ref="O7:O21" si="7">F7</f>
        <v>123.4756</v>
      </c>
    </row>
    <row r="8" s="1" customFormat="1" ht="30" customHeight="1" spans="1:15">
      <c r="A8" s="19">
        <v>2</v>
      </c>
      <c r="B8" s="176" t="s">
        <v>2500</v>
      </c>
      <c r="C8" s="21">
        <v>601.4</v>
      </c>
      <c r="D8" s="22">
        <v>110.512</v>
      </c>
      <c r="E8" s="22">
        <v>0</v>
      </c>
      <c r="F8" s="22">
        <f t="shared" si="3"/>
        <v>110.512</v>
      </c>
      <c r="G8" s="23">
        <f t="shared" si="1"/>
        <v>0.183757898237446</v>
      </c>
      <c r="H8" s="23">
        <f t="shared" si="2"/>
        <v>0.183757898237446</v>
      </c>
      <c r="I8" s="36">
        <f t="shared" si="4"/>
        <v>490.888</v>
      </c>
      <c r="J8" s="36"/>
      <c r="L8" s="4" t="s">
        <v>544</v>
      </c>
      <c r="M8" s="35">
        <f t="shared" si="5"/>
        <v>601.4</v>
      </c>
      <c r="N8" s="35">
        <f t="shared" si="6"/>
        <v>110.512</v>
      </c>
      <c r="O8" s="35">
        <f t="shared" si="7"/>
        <v>110.512</v>
      </c>
    </row>
    <row r="9" s="1" customFormat="1" ht="30" customHeight="1" spans="1:15">
      <c r="A9" s="19">
        <v>3</v>
      </c>
      <c r="B9" s="176" t="s">
        <v>2539</v>
      </c>
      <c r="C9" s="21">
        <v>796</v>
      </c>
      <c r="D9" s="22">
        <v>73.27</v>
      </c>
      <c r="E9" s="22">
        <v>0</v>
      </c>
      <c r="F9" s="22">
        <f t="shared" si="3"/>
        <v>73.27</v>
      </c>
      <c r="G9" s="23">
        <f t="shared" si="1"/>
        <v>0.0920477386934673</v>
      </c>
      <c r="H9" s="23">
        <f t="shared" si="2"/>
        <v>0.0920477386934673</v>
      </c>
      <c r="I9" s="36">
        <f t="shared" si="4"/>
        <v>722.73</v>
      </c>
      <c r="J9" s="36"/>
      <c r="L9" s="4" t="s">
        <v>434</v>
      </c>
      <c r="M9" s="35">
        <f t="shared" si="5"/>
        <v>796</v>
      </c>
      <c r="N9" s="35">
        <f t="shared" si="6"/>
        <v>73.27</v>
      </c>
      <c r="O9" s="35">
        <f t="shared" si="7"/>
        <v>73.27</v>
      </c>
    </row>
    <row r="10" s="1" customFormat="1" ht="30" customHeight="1" spans="1:15">
      <c r="A10" s="19">
        <v>4</v>
      </c>
      <c r="B10" s="176" t="s">
        <v>2464</v>
      </c>
      <c r="C10" s="21">
        <v>313</v>
      </c>
      <c r="D10" s="26">
        <v>32.1755</v>
      </c>
      <c r="E10" s="22">
        <v>7.4955</v>
      </c>
      <c r="F10" s="22">
        <f t="shared" si="3"/>
        <v>24.68</v>
      </c>
      <c r="G10" s="23">
        <f t="shared" si="1"/>
        <v>0.102797124600639</v>
      </c>
      <c r="H10" s="23">
        <f t="shared" si="2"/>
        <v>0.0788498402555911</v>
      </c>
      <c r="I10" s="36">
        <f t="shared" si="4"/>
        <v>280.8245</v>
      </c>
      <c r="J10" s="36"/>
      <c r="L10" s="4" t="s">
        <v>397</v>
      </c>
      <c r="M10" s="35">
        <f t="shared" si="5"/>
        <v>313</v>
      </c>
      <c r="N10" s="35">
        <f t="shared" si="6"/>
        <v>32.1755</v>
      </c>
      <c r="O10" s="35">
        <f t="shared" si="7"/>
        <v>24.68</v>
      </c>
    </row>
    <row r="11" s="1" customFormat="1" ht="30" customHeight="1" spans="1:15">
      <c r="A11" s="19">
        <v>5</v>
      </c>
      <c r="B11" s="176" t="s">
        <v>2402</v>
      </c>
      <c r="C11" s="21">
        <v>970.4134</v>
      </c>
      <c r="D11" s="22">
        <v>77.8714</v>
      </c>
      <c r="E11" s="22">
        <v>0</v>
      </c>
      <c r="F11" s="22">
        <f t="shared" si="3"/>
        <v>77.8714</v>
      </c>
      <c r="G11" s="23">
        <f t="shared" si="1"/>
        <v>0.080245594300326</v>
      </c>
      <c r="H11" s="23">
        <f t="shared" si="2"/>
        <v>0.080245594300326</v>
      </c>
      <c r="I11" s="36">
        <f t="shared" si="4"/>
        <v>892.542</v>
      </c>
      <c r="J11" s="36"/>
      <c r="L11" s="4" t="s">
        <v>79</v>
      </c>
      <c r="M11" s="35">
        <f t="shared" si="5"/>
        <v>970.4134</v>
      </c>
      <c r="N11" s="35">
        <f t="shared" si="6"/>
        <v>77.8714</v>
      </c>
      <c r="O11" s="35">
        <f t="shared" si="7"/>
        <v>77.8714</v>
      </c>
    </row>
    <row r="12" s="1" customFormat="1" ht="30" customHeight="1" spans="1:15">
      <c r="A12" s="19">
        <v>6</v>
      </c>
      <c r="B12" s="176" t="s">
        <v>782</v>
      </c>
      <c r="C12" s="21">
        <v>4661.1782</v>
      </c>
      <c r="D12" s="22">
        <v>325.500393</v>
      </c>
      <c r="E12" s="22">
        <v>0</v>
      </c>
      <c r="F12" s="22">
        <f t="shared" si="3"/>
        <v>325.500393</v>
      </c>
      <c r="G12" s="23">
        <f t="shared" si="1"/>
        <v>0.0698322138810312</v>
      </c>
      <c r="H12" s="23">
        <f t="shared" si="2"/>
        <v>0.0698322138810312</v>
      </c>
      <c r="I12" s="36">
        <f t="shared" si="4"/>
        <v>4335.677807</v>
      </c>
      <c r="J12" s="37"/>
      <c r="L12" s="4" t="s">
        <v>779</v>
      </c>
      <c r="M12" s="35">
        <f t="shared" si="5"/>
        <v>4661.1782</v>
      </c>
      <c r="N12" s="35">
        <f t="shared" si="6"/>
        <v>325.500393</v>
      </c>
      <c r="O12" s="35">
        <f t="shared" si="7"/>
        <v>325.500393</v>
      </c>
    </row>
    <row r="13" s="1" customFormat="1" ht="30" customHeight="1" spans="1:15">
      <c r="A13" s="19">
        <v>7</v>
      </c>
      <c r="B13" s="176" t="s">
        <v>2520</v>
      </c>
      <c r="C13" s="21">
        <v>308.6</v>
      </c>
      <c r="D13" s="22">
        <v>19.75</v>
      </c>
      <c r="E13" s="22">
        <v>0</v>
      </c>
      <c r="F13" s="22">
        <f t="shared" si="3"/>
        <v>19.75</v>
      </c>
      <c r="G13" s="23">
        <f t="shared" si="1"/>
        <v>0.06399870382372</v>
      </c>
      <c r="H13" s="23">
        <f t="shared" si="2"/>
        <v>0.06399870382372</v>
      </c>
      <c r="I13" s="36">
        <f t="shared" si="4"/>
        <v>288.85</v>
      </c>
      <c r="J13" s="36"/>
      <c r="L13" s="4" t="s">
        <v>630</v>
      </c>
      <c r="M13" s="35">
        <f t="shared" si="5"/>
        <v>308.6</v>
      </c>
      <c r="N13" s="35">
        <f t="shared" si="6"/>
        <v>19.75</v>
      </c>
      <c r="O13" s="35">
        <f t="shared" si="7"/>
        <v>19.75</v>
      </c>
    </row>
    <row r="14" s="1" customFormat="1" ht="30" customHeight="1" spans="1:15">
      <c r="A14" s="19">
        <v>8</v>
      </c>
      <c r="B14" s="177" t="s">
        <v>1046</v>
      </c>
      <c r="C14" s="21">
        <v>408.9878</v>
      </c>
      <c r="D14" s="22">
        <v>24.736678</v>
      </c>
      <c r="E14" s="22">
        <v>0</v>
      </c>
      <c r="F14" s="22">
        <f t="shared" si="3"/>
        <v>24.736678</v>
      </c>
      <c r="G14" s="23">
        <f t="shared" si="1"/>
        <v>0.0604826794344477</v>
      </c>
      <c r="H14" s="23">
        <f t="shared" si="2"/>
        <v>0.0604826794344477</v>
      </c>
      <c r="I14" s="36">
        <f t="shared" si="4"/>
        <v>384.251122</v>
      </c>
      <c r="J14" s="36"/>
      <c r="L14" s="4" t="s">
        <v>1042</v>
      </c>
      <c r="M14" s="35">
        <f t="shared" si="5"/>
        <v>408.9878</v>
      </c>
      <c r="N14" s="35">
        <f t="shared" si="6"/>
        <v>24.736678</v>
      </c>
      <c r="O14" s="35">
        <f t="shared" si="7"/>
        <v>24.736678</v>
      </c>
    </row>
    <row r="15" s="1" customFormat="1" ht="30" customHeight="1" spans="1:15">
      <c r="A15" s="19">
        <v>9</v>
      </c>
      <c r="B15" s="176" t="s">
        <v>2419</v>
      </c>
      <c r="C15" s="21">
        <v>1151.2104</v>
      </c>
      <c r="D15" s="22">
        <v>101.346</v>
      </c>
      <c r="E15" s="22">
        <v>40.456</v>
      </c>
      <c r="F15" s="22">
        <f t="shared" si="3"/>
        <v>60.89</v>
      </c>
      <c r="G15" s="23">
        <f t="shared" si="1"/>
        <v>0.0880342985087696</v>
      </c>
      <c r="H15" s="23">
        <f t="shared" si="2"/>
        <v>0.052892155942997</v>
      </c>
      <c r="I15" s="36">
        <f t="shared" si="4"/>
        <v>1049.8644</v>
      </c>
      <c r="J15" s="36"/>
      <c r="L15" s="4" t="s">
        <v>193</v>
      </c>
      <c r="M15" s="35">
        <f t="shared" si="5"/>
        <v>1151.2104</v>
      </c>
      <c r="N15" s="35">
        <f t="shared" si="6"/>
        <v>101.346</v>
      </c>
      <c r="O15" s="35">
        <f t="shared" si="7"/>
        <v>60.89</v>
      </c>
    </row>
    <row r="16" s="1" customFormat="1" ht="30" customHeight="1" spans="1:15">
      <c r="A16" s="19">
        <v>10</v>
      </c>
      <c r="B16" s="176" t="s">
        <v>2446</v>
      </c>
      <c r="C16" s="21">
        <v>704.3588</v>
      </c>
      <c r="D16" s="22">
        <v>73.1586</v>
      </c>
      <c r="E16" s="22">
        <v>0</v>
      </c>
      <c r="F16" s="22">
        <f t="shared" si="3"/>
        <v>73.1586</v>
      </c>
      <c r="G16" s="23">
        <f t="shared" si="1"/>
        <v>0.103865529897547</v>
      </c>
      <c r="H16" s="23">
        <f t="shared" si="2"/>
        <v>0.103865529897547</v>
      </c>
      <c r="I16" s="36">
        <f t="shared" si="4"/>
        <v>631.2002</v>
      </c>
      <c r="J16" s="36"/>
      <c r="L16" s="4" t="s">
        <v>320</v>
      </c>
      <c r="M16" s="35">
        <f t="shared" si="5"/>
        <v>704.3588</v>
      </c>
      <c r="N16" s="35">
        <f t="shared" si="6"/>
        <v>73.1586</v>
      </c>
      <c r="O16" s="35">
        <f t="shared" si="7"/>
        <v>73.1586</v>
      </c>
    </row>
    <row r="17" s="1" customFormat="1" ht="30" customHeight="1" spans="1:15">
      <c r="A17" s="19">
        <v>11</v>
      </c>
      <c r="B17" s="176" t="s">
        <v>1103</v>
      </c>
      <c r="C17" s="21">
        <v>525.05</v>
      </c>
      <c r="D17" s="22">
        <v>0</v>
      </c>
      <c r="E17" s="22">
        <v>0</v>
      </c>
      <c r="F17" s="22">
        <f t="shared" si="3"/>
        <v>0</v>
      </c>
      <c r="G17" s="23">
        <f t="shared" si="1"/>
        <v>0</v>
      </c>
      <c r="H17" s="23">
        <f t="shared" si="2"/>
        <v>0</v>
      </c>
      <c r="I17" s="36">
        <f t="shared" si="4"/>
        <v>525.05</v>
      </c>
      <c r="J17" s="36"/>
      <c r="L17" s="4" t="s">
        <v>1100</v>
      </c>
      <c r="M17" s="35">
        <f t="shared" si="5"/>
        <v>525.05</v>
      </c>
      <c r="N17" s="35">
        <f t="shared" si="6"/>
        <v>0</v>
      </c>
      <c r="O17" s="35">
        <f t="shared" si="7"/>
        <v>0</v>
      </c>
    </row>
    <row r="18" s="1" customFormat="1" ht="30" customHeight="1" spans="1:15">
      <c r="A18" s="19">
        <v>12</v>
      </c>
      <c r="B18" s="177" t="s">
        <v>680</v>
      </c>
      <c r="C18" s="21">
        <v>625.7508</v>
      </c>
      <c r="D18" s="25">
        <v>0</v>
      </c>
      <c r="E18" s="25">
        <v>0</v>
      </c>
      <c r="F18" s="22">
        <f t="shared" si="3"/>
        <v>0</v>
      </c>
      <c r="G18" s="23">
        <f t="shared" si="1"/>
        <v>0</v>
      </c>
      <c r="H18" s="23">
        <f t="shared" si="2"/>
        <v>0</v>
      </c>
      <c r="I18" s="36">
        <f t="shared" si="4"/>
        <v>625.7508</v>
      </c>
      <c r="J18" s="38"/>
      <c r="L18" s="4" t="s">
        <v>677</v>
      </c>
      <c r="M18" s="35">
        <f t="shared" si="5"/>
        <v>625.7508</v>
      </c>
      <c r="N18" s="35">
        <f t="shared" si="6"/>
        <v>0</v>
      </c>
      <c r="O18" s="35">
        <f t="shared" si="7"/>
        <v>0</v>
      </c>
    </row>
    <row r="19" s="1" customFormat="1" ht="30" customHeight="1" spans="1:15">
      <c r="A19" s="19">
        <v>13</v>
      </c>
      <c r="B19" s="177" t="s">
        <v>662</v>
      </c>
      <c r="C19" s="21">
        <v>547</v>
      </c>
      <c r="D19" s="22">
        <v>0</v>
      </c>
      <c r="E19" s="22">
        <v>0</v>
      </c>
      <c r="F19" s="22">
        <f t="shared" si="3"/>
        <v>0</v>
      </c>
      <c r="G19" s="23">
        <f t="shared" si="1"/>
        <v>0</v>
      </c>
      <c r="H19" s="23">
        <f t="shared" si="2"/>
        <v>0</v>
      </c>
      <c r="I19" s="36">
        <f t="shared" si="4"/>
        <v>547</v>
      </c>
      <c r="J19" s="36"/>
      <c r="L19" s="4" t="s">
        <v>659</v>
      </c>
      <c r="M19" s="35">
        <f t="shared" si="5"/>
        <v>547</v>
      </c>
      <c r="N19" s="35">
        <f t="shared" si="6"/>
        <v>0</v>
      </c>
      <c r="O19" s="35">
        <f t="shared" si="7"/>
        <v>0</v>
      </c>
    </row>
    <row r="20" s="1" customFormat="1" ht="30" customHeight="1" spans="1:15">
      <c r="A20" s="19">
        <v>14</v>
      </c>
      <c r="B20" s="176" t="s">
        <v>2336</v>
      </c>
      <c r="C20" s="21">
        <v>1215.0143</v>
      </c>
      <c r="D20" s="22">
        <v>0</v>
      </c>
      <c r="E20" s="22">
        <v>0</v>
      </c>
      <c r="F20" s="22">
        <f t="shared" si="3"/>
        <v>0</v>
      </c>
      <c r="G20" s="23">
        <f t="shared" si="1"/>
        <v>0</v>
      </c>
      <c r="H20" s="23">
        <f t="shared" si="2"/>
        <v>0</v>
      </c>
      <c r="I20" s="36">
        <f t="shared" si="4"/>
        <v>1215.0143</v>
      </c>
      <c r="J20" s="36"/>
      <c r="L20" s="4" t="s">
        <v>730</v>
      </c>
      <c r="M20" s="35">
        <f t="shared" si="5"/>
        <v>1215.0143</v>
      </c>
      <c r="N20" s="35">
        <f t="shared" si="6"/>
        <v>0</v>
      </c>
      <c r="O20" s="35">
        <f t="shared" si="7"/>
        <v>0</v>
      </c>
    </row>
    <row r="21" s="1" customFormat="1" ht="30" customHeight="1" spans="1:15">
      <c r="A21" s="19">
        <v>15</v>
      </c>
      <c r="B21" s="24" t="s">
        <v>2528</v>
      </c>
      <c r="C21" s="178">
        <v>1738</v>
      </c>
      <c r="D21" s="182">
        <v>0</v>
      </c>
      <c r="E21" s="182">
        <v>0</v>
      </c>
      <c r="F21" s="22">
        <f t="shared" si="3"/>
        <v>0</v>
      </c>
      <c r="G21" s="23">
        <f t="shared" si="1"/>
        <v>0</v>
      </c>
      <c r="H21" s="23">
        <f t="shared" si="2"/>
        <v>0</v>
      </c>
      <c r="I21" s="36">
        <f t="shared" si="4"/>
        <v>1738</v>
      </c>
      <c r="J21" s="38"/>
      <c r="L21" s="4"/>
      <c r="M21" s="35">
        <f t="shared" si="5"/>
        <v>1738</v>
      </c>
      <c r="N21" s="35">
        <f t="shared" si="6"/>
        <v>0</v>
      </c>
      <c r="O21" s="35">
        <f t="shared" si="7"/>
        <v>0</v>
      </c>
    </row>
    <row r="22" spans="13:15">
      <c r="M22" s="35"/>
      <c r="N22" s="35"/>
      <c r="O22" s="35"/>
    </row>
    <row r="23" spans="13:15">
      <c r="M23" s="35"/>
      <c r="N23" s="35"/>
      <c r="O23" s="35"/>
    </row>
    <row r="24" spans="13:15">
      <c r="M24" s="35"/>
      <c r="N24" s="35"/>
      <c r="O24" s="35"/>
    </row>
  </sheetData>
  <autoFilter xmlns:etc="http://www.wps.cn/officeDocument/2017/etCustomData" ref="A5:O21" etc:filterBottomFollowUsedRange="0">
    <extLst/>
  </autoFilter>
  <mergeCells count="15">
    <mergeCell ref="A2:J2"/>
    <mergeCell ref="A3:B3"/>
    <mergeCell ref="C3:H3"/>
    <mergeCell ref="I3:J3"/>
    <mergeCell ref="A6:B6"/>
    <mergeCell ref="A4:A5"/>
    <mergeCell ref="B4:B5"/>
    <mergeCell ref="C4:C5"/>
    <mergeCell ref="D4:D5"/>
    <mergeCell ref="E4:E5"/>
    <mergeCell ref="F4:F5"/>
    <mergeCell ref="G4:G5"/>
    <mergeCell ref="H4:H5"/>
    <mergeCell ref="I4:I5"/>
    <mergeCell ref="J4:J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L10" sqref="L10"/>
    </sheetView>
  </sheetViews>
  <sheetFormatPr defaultColWidth="9" defaultRowHeight="13.5"/>
  <cols>
    <col min="1" max="1" width="6.38333333333333" style="1" customWidth="1"/>
    <col min="2" max="2" width="32.25" style="1" customWidth="1"/>
    <col min="3" max="6" width="13.5" style="3" customWidth="1"/>
    <col min="7" max="8" width="13.5" style="1" customWidth="1"/>
    <col min="9" max="9" width="11.5" style="1" customWidth="1"/>
    <col min="10" max="10" width="6.88333333333333" style="1" customWidth="1"/>
    <col min="11" max="11" width="13.5" style="1" customWidth="1"/>
    <col min="12" max="12" width="28.0916666666667" style="4" customWidth="1"/>
    <col min="13" max="15" width="12.6333333333333" style="4"/>
    <col min="16" max="16" width="13.75" style="1"/>
    <col min="17" max="17" width="12.6333333333333" style="1"/>
    <col min="18" max="16384" width="9" style="1"/>
  </cols>
  <sheetData>
    <row r="1" s="1" customFormat="1" ht="9" customHeight="1" spans="3:15">
      <c r="C1" s="3"/>
      <c r="D1" s="3"/>
      <c r="E1" s="3"/>
      <c r="F1" s="3"/>
      <c r="L1" s="4"/>
      <c r="M1" s="4"/>
      <c r="N1" s="4"/>
      <c r="O1" s="4"/>
    </row>
    <row r="2" s="2" customFormat="1" ht="33" customHeight="1" spans="1:15">
      <c r="A2" s="5" t="s">
        <v>2530</v>
      </c>
      <c r="B2" s="5"/>
      <c r="C2" s="6"/>
      <c r="D2" s="6"/>
      <c r="E2" s="6"/>
      <c r="F2" s="6"/>
      <c r="G2" s="5"/>
      <c r="H2" s="5"/>
      <c r="I2" s="5"/>
      <c r="J2" s="5"/>
      <c r="L2" s="29"/>
      <c r="M2" s="29"/>
      <c r="N2" s="29"/>
      <c r="O2" s="29"/>
    </row>
    <row r="3" s="1" customFormat="1" ht="18" customHeight="1" spans="1:15">
      <c r="A3" s="7" t="s">
        <v>2245</v>
      </c>
      <c r="B3" s="7"/>
      <c r="C3" s="8" t="s">
        <v>2540</v>
      </c>
      <c r="D3" s="8"/>
      <c r="E3" s="8"/>
      <c r="F3" s="8"/>
      <c r="G3" s="9"/>
      <c r="H3" s="9"/>
      <c r="I3" s="181" t="s">
        <v>2531</v>
      </c>
      <c r="J3" s="181"/>
      <c r="L3" s="4"/>
      <c r="M3" s="4"/>
      <c r="N3" s="4"/>
      <c r="O3" s="4"/>
    </row>
    <row r="4" s="1" customFormat="1" ht="18" customHeight="1" spans="1:15">
      <c r="A4" s="10" t="s">
        <v>3</v>
      </c>
      <c r="B4" s="10" t="s">
        <v>2532</v>
      </c>
      <c r="C4" s="11" t="s">
        <v>2249</v>
      </c>
      <c r="D4" s="12" t="s">
        <v>2538</v>
      </c>
      <c r="E4" s="12" t="s">
        <v>2534</v>
      </c>
      <c r="F4" s="12" t="s">
        <v>2541</v>
      </c>
      <c r="G4" s="13" t="s">
        <v>2542</v>
      </c>
      <c r="H4" s="13" t="s">
        <v>2543</v>
      </c>
      <c r="I4" s="10" t="s">
        <v>2251</v>
      </c>
      <c r="J4" s="10" t="s">
        <v>56</v>
      </c>
      <c r="L4" s="4"/>
      <c r="M4" s="4"/>
      <c r="N4" s="4"/>
      <c r="O4" s="4"/>
    </row>
    <row r="5" s="1" customFormat="1" ht="28" customHeight="1" spans="1:15">
      <c r="A5" s="10"/>
      <c r="B5" s="10"/>
      <c r="C5" s="11"/>
      <c r="D5" s="12"/>
      <c r="E5" s="12"/>
      <c r="F5" s="12"/>
      <c r="G5" s="13"/>
      <c r="H5" s="13"/>
      <c r="I5" s="10"/>
      <c r="J5" s="10"/>
      <c r="L5" s="4"/>
      <c r="M5" s="4" t="s">
        <v>2249</v>
      </c>
      <c r="N5" s="4" t="s">
        <v>2538</v>
      </c>
      <c r="O5" s="4" t="s">
        <v>2534</v>
      </c>
    </row>
    <row r="6" s="1" customFormat="1" ht="33" customHeight="1" spans="1:15">
      <c r="A6" s="14" t="s">
        <v>59</v>
      </c>
      <c r="B6" s="15"/>
      <c r="C6" s="16">
        <f>SUM(C7:C21)</f>
        <v>15216.9997</v>
      </c>
      <c r="D6" s="16">
        <f t="shared" ref="D6:F6" si="0">SUM(D7:D20)</f>
        <v>1061.013071</v>
      </c>
      <c r="E6" s="16">
        <f t="shared" si="0"/>
        <v>105.6088</v>
      </c>
      <c r="F6" s="16">
        <f t="shared" si="0"/>
        <v>955.404271</v>
      </c>
      <c r="G6" s="18">
        <f t="shared" ref="G6:G21" si="1">D6/C6</f>
        <v>0.0697255104105706</v>
      </c>
      <c r="H6" s="18">
        <f t="shared" ref="H6:H21" si="2">F6/C6</f>
        <v>0.0627853249546952</v>
      </c>
      <c r="I6" s="33">
        <f>SUM(I7:I21)</f>
        <v>14155.986629</v>
      </c>
      <c r="J6" s="34"/>
      <c r="L6" s="4"/>
      <c r="M6" s="35">
        <f t="shared" ref="M6:M21" si="3">C6</f>
        <v>15216.9997</v>
      </c>
      <c r="N6" s="35">
        <f t="shared" ref="N6:N21" si="4">D6</f>
        <v>1061.013071</v>
      </c>
      <c r="O6" s="35">
        <f t="shared" ref="O6:O21" si="5">F6</f>
        <v>955.404271</v>
      </c>
    </row>
    <row r="7" s="1" customFormat="1" ht="34" customHeight="1" spans="1:15">
      <c r="A7" s="19">
        <v>1</v>
      </c>
      <c r="B7" s="176" t="s">
        <v>2490</v>
      </c>
      <c r="C7" s="21">
        <v>651.036</v>
      </c>
      <c r="D7" s="22">
        <v>123.4756</v>
      </c>
      <c r="E7" s="22">
        <v>0</v>
      </c>
      <c r="F7" s="22">
        <f t="shared" ref="F7:F21" si="6">D7-E7</f>
        <v>123.4756</v>
      </c>
      <c r="G7" s="23">
        <f t="shared" si="1"/>
        <v>0.189660172402141</v>
      </c>
      <c r="H7" s="23">
        <f t="shared" si="2"/>
        <v>0.189660172402141</v>
      </c>
      <c r="I7" s="36">
        <f t="shared" ref="I7:I21" si="7">C7-D7</f>
        <v>527.5604</v>
      </c>
      <c r="J7" s="36"/>
      <c r="L7" s="4" t="s">
        <v>495</v>
      </c>
      <c r="M7" s="35">
        <f t="shared" si="3"/>
        <v>651.036</v>
      </c>
      <c r="N7" s="35">
        <f t="shared" si="4"/>
        <v>123.4756</v>
      </c>
      <c r="O7" s="35">
        <f t="shared" si="5"/>
        <v>123.4756</v>
      </c>
    </row>
    <row r="8" s="1" customFormat="1" ht="34" customHeight="1" spans="1:15">
      <c r="A8" s="19">
        <v>2</v>
      </c>
      <c r="B8" s="176" t="s">
        <v>2500</v>
      </c>
      <c r="C8" s="21">
        <v>601.4</v>
      </c>
      <c r="D8" s="22">
        <v>110.512</v>
      </c>
      <c r="E8" s="22">
        <v>0</v>
      </c>
      <c r="F8" s="22">
        <f t="shared" si="6"/>
        <v>110.512</v>
      </c>
      <c r="G8" s="23">
        <f t="shared" si="1"/>
        <v>0.183757898237446</v>
      </c>
      <c r="H8" s="23">
        <f t="shared" si="2"/>
        <v>0.183757898237446</v>
      </c>
      <c r="I8" s="36">
        <f t="shared" si="7"/>
        <v>490.888</v>
      </c>
      <c r="J8" s="36"/>
      <c r="L8" s="4" t="s">
        <v>544</v>
      </c>
      <c r="M8" s="35">
        <f t="shared" si="3"/>
        <v>601.4</v>
      </c>
      <c r="N8" s="35">
        <f t="shared" si="4"/>
        <v>110.512</v>
      </c>
      <c r="O8" s="35">
        <f t="shared" si="5"/>
        <v>110.512</v>
      </c>
    </row>
    <row r="9" s="1" customFormat="1" ht="34" customHeight="1" spans="1:15">
      <c r="A9" s="19">
        <v>3</v>
      </c>
      <c r="B9" s="176" t="s">
        <v>2419</v>
      </c>
      <c r="C9" s="21">
        <v>1151.2104</v>
      </c>
      <c r="D9" s="22">
        <v>190.0529</v>
      </c>
      <c r="E9" s="22">
        <v>88.7068</v>
      </c>
      <c r="F9" s="22">
        <f t="shared" si="6"/>
        <v>101.3461</v>
      </c>
      <c r="G9" s="23">
        <f t="shared" si="1"/>
        <v>0.165089630878943</v>
      </c>
      <c r="H9" s="23">
        <f t="shared" si="2"/>
        <v>0.0880343853738639</v>
      </c>
      <c r="I9" s="36">
        <f t="shared" si="7"/>
        <v>961.1575</v>
      </c>
      <c r="J9" s="36"/>
      <c r="L9" s="4" t="s">
        <v>193</v>
      </c>
      <c r="M9" s="35">
        <f t="shared" si="3"/>
        <v>1151.2104</v>
      </c>
      <c r="N9" s="35">
        <f t="shared" si="4"/>
        <v>190.0529</v>
      </c>
      <c r="O9" s="35">
        <f t="shared" si="5"/>
        <v>101.3461</v>
      </c>
    </row>
    <row r="10" s="1" customFormat="1" ht="34" customHeight="1" spans="1:15">
      <c r="A10" s="19">
        <v>4</v>
      </c>
      <c r="B10" s="176" t="s">
        <v>2446</v>
      </c>
      <c r="C10" s="21">
        <v>704.3588</v>
      </c>
      <c r="D10" s="22">
        <v>73.1586</v>
      </c>
      <c r="E10" s="22">
        <v>0</v>
      </c>
      <c r="F10" s="22">
        <f t="shared" si="6"/>
        <v>73.1586</v>
      </c>
      <c r="G10" s="23">
        <f t="shared" si="1"/>
        <v>0.103865529897547</v>
      </c>
      <c r="H10" s="23">
        <f t="shared" si="2"/>
        <v>0.103865529897547</v>
      </c>
      <c r="I10" s="36">
        <f t="shared" si="7"/>
        <v>631.2002</v>
      </c>
      <c r="J10" s="36"/>
      <c r="L10" s="4" t="s">
        <v>320</v>
      </c>
      <c r="M10" s="35">
        <f t="shared" si="3"/>
        <v>704.3588</v>
      </c>
      <c r="N10" s="35">
        <f t="shared" si="4"/>
        <v>73.1586</v>
      </c>
      <c r="O10" s="35">
        <f t="shared" si="5"/>
        <v>73.1586</v>
      </c>
    </row>
    <row r="11" s="1" customFormat="1" ht="34" customHeight="1" spans="1:15">
      <c r="A11" s="19">
        <v>5</v>
      </c>
      <c r="B11" s="176" t="s">
        <v>2464</v>
      </c>
      <c r="C11" s="21">
        <v>313</v>
      </c>
      <c r="D11" s="26">
        <v>32.1755</v>
      </c>
      <c r="E11" s="22">
        <v>0</v>
      </c>
      <c r="F11" s="22">
        <f t="shared" si="6"/>
        <v>32.1755</v>
      </c>
      <c r="G11" s="23">
        <f t="shared" si="1"/>
        <v>0.102797124600639</v>
      </c>
      <c r="H11" s="23">
        <f t="shared" si="2"/>
        <v>0.102797124600639</v>
      </c>
      <c r="I11" s="36">
        <f t="shared" si="7"/>
        <v>280.8245</v>
      </c>
      <c r="J11" s="36"/>
      <c r="L11" s="4" t="s">
        <v>397</v>
      </c>
      <c r="M11" s="35">
        <f t="shared" si="3"/>
        <v>313</v>
      </c>
      <c r="N11" s="35">
        <f t="shared" si="4"/>
        <v>32.1755</v>
      </c>
      <c r="O11" s="35">
        <f t="shared" si="5"/>
        <v>32.1755</v>
      </c>
    </row>
    <row r="12" s="1" customFormat="1" ht="34" customHeight="1" spans="1:15">
      <c r="A12" s="19">
        <v>6</v>
      </c>
      <c r="B12" s="176" t="s">
        <v>2539</v>
      </c>
      <c r="C12" s="21">
        <v>796</v>
      </c>
      <c r="D12" s="22">
        <v>73.27</v>
      </c>
      <c r="E12" s="22">
        <v>0</v>
      </c>
      <c r="F12" s="22">
        <f t="shared" si="6"/>
        <v>73.27</v>
      </c>
      <c r="G12" s="23">
        <f t="shared" si="1"/>
        <v>0.0920477386934673</v>
      </c>
      <c r="H12" s="23">
        <f t="shared" si="2"/>
        <v>0.0920477386934673</v>
      </c>
      <c r="I12" s="36">
        <f t="shared" si="7"/>
        <v>722.73</v>
      </c>
      <c r="J12" s="36"/>
      <c r="L12" s="4" t="s">
        <v>434</v>
      </c>
      <c r="M12" s="35">
        <f t="shared" si="3"/>
        <v>796</v>
      </c>
      <c r="N12" s="35">
        <f t="shared" si="4"/>
        <v>73.27</v>
      </c>
      <c r="O12" s="35">
        <f t="shared" si="5"/>
        <v>73.27</v>
      </c>
    </row>
    <row r="13" s="1" customFormat="1" ht="34" customHeight="1" spans="1:15">
      <c r="A13" s="19">
        <v>7</v>
      </c>
      <c r="B13" s="176" t="s">
        <v>2402</v>
      </c>
      <c r="C13" s="21">
        <v>970.4134</v>
      </c>
      <c r="D13" s="22">
        <v>88.3814</v>
      </c>
      <c r="E13" s="22">
        <v>10.51</v>
      </c>
      <c r="F13" s="22">
        <f t="shared" si="6"/>
        <v>77.8714</v>
      </c>
      <c r="G13" s="23">
        <f t="shared" si="1"/>
        <v>0.0910760300713078</v>
      </c>
      <c r="H13" s="23">
        <f t="shared" si="2"/>
        <v>0.080245594300326</v>
      </c>
      <c r="I13" s="36">
        <f t="shared" si="7"/>
        <v>882.032</v>
      </c>
      <c r="J13" s="36"/>
      <c r="L13" s="4" t="s">
        <v>79</v>
      </c>
      <c r="M13" s="35">
        <f t="shared" si="3"/>
        <v>970.4134</v>
      </c>
      <c r="N13" s="35">
        <f t="shared" si="4"/>
        <v>88.3814</v>
      </c>
      <c r="O13" s="35">
        <f t="shared" si="5"/>
        <v>77.8714</v>
      </c>
    </row>
    <row r="14" s="1" customFormat="1" ht="34" customHeight="1" spans="1:15">
      <c r="A14" s="19">
        <v>8</v>
      </c>
      <c r="B14" s="176" t="s">
        <v>782</v>
      </c>
      <c r="C14" s="21">
        <v>4661.1782</v>
      </c>
      <c r="D14" s="22">
        <v>325.500393</v>
      </c>
      <c r="E14" s="22">
        <v>6.392</v>
      </c>
      <c r="F14" s="22">
        <f t="shared" si="6"/>
        <v>319.108393</v>
      </c>
      <c r="G14" s="23">
        <f t="shared" si="1"/>
        <v>0.0698322138810312</v>
      </c>
      <c r="H14" s="23">
        <f t="shared" si="2"/>
        <v>0.0684608867775104</v>
      </c>
      <c r="I14" s="36">
        <f t="shared" si="7"/>
        <v>4335.677807</v>
      </c>
      <c r="J14" s="37"/>
      <c r="L14" s="4" t="s">
        <v>779</v>
      </c>
      <c r="M14" s="35">
        <f t="shared" si="3"/>
        <v>4661.1782</v>
      </c>
      <c r="N14" s="35">
        <f t="shared" si="4"/>
        <v>325.500393</v>
      </c>
      <c r="O14" s="35">
        <f t="shared" si="5"/>
        <v>319.108393</v>
      </c>
    </row>
    <row r="15" s="1" customFormat="1" ht="34" customHeight="1" spans="1:15">
      <c r="A15" s="19">
        <v>9</v>
      </c>
      <c r="B15" s="176" t="s">
        <v>2520</v>
      </c>
      <c r="C15" s="21">
        <v>308.6</v>
      </c>
      <c r="D15" s="22">
        <v>19.75</v>
      </c>
      <c r="E15" s="22"/>
      <c r="F15" s="22">
        <f t="shared" si="6"/>
        <v>19.75</v>
      </c>
      <c r="G15" s="23">
        <f t="shared" si="1"/>
        <v>0.06399870382372</v>
      </c>
      <c r="H15" s="23">
        <f t="shared" si="2"/>
        <v>0.06399870382372</v>
      </c>
      <c r="I15" s="36">
        <f t="shared" si="7"/>
        <v>288.85</v>
      </c>
      <c r="J15" s="36"/>
      <c r="L15" s="4" t="s">
        <v>630</v>
      </c>
      <c r="M15" s="35">
        <f t="shared" si="3"/>
        <v>308.6</v>
      </c>
      <c r="N15" s="35">
        <f t="shared" si="4"/>
        <v>19.75</v>
      </c>
      <c r="O15" s="35">
        <f t="shared" si="5"/>
        <v>19.75</v>
      </c>
    </row>
    <row r="16" s="1" customFormat="1" ht="34" customHeight="1" spans="1:15">
      <c r="A16" s="19">
        <v>10</v>
      </c>
      <c r="B16" s="177" t="s">
        <v>1046</v>
      </c>
      <c r="C16" s="21">
        <v>408.9878</v>
      </c>
      <c r="D16" s="22">
        <v>24.736678</v>
      </c>
      <c r="E16" s="22">
        <v>0</v>
      </c>
      <c r="F16" s="22">
        <f t="shared" si="6"/>
        <v>24.736678</v>
      </c>
      <c r="G16" s="23">
        <f t="shared" si="1"/>
        <v>0.0604826794344477</v>
      </c>
      <c r="H16" s="23">
        <f t="shared" si="2"/>
        <v>0.0604826794344477</v>
      </c>
      <c r="I16" s="36">
        <f t="shared" si="7"/>
        <v>384.251122</v>
      </c>
      <c r="J16" s="36"/>
      <c r="L16" s="4" t="s">
        <v>1042</v>
      </c>
      <c r="M16" s="35">
        <f t="shared" si="3"/>
        <v>408.9878</v>
      </c>
      <c r="N16" s="35">
        <f t="shared" si="4"/>
        <v>24.736678</v>
      </c>
      <c r="O16" s="35">
        <f t="shared" si="5"/>
        <v>24.736678</v>
      </c>
    </row>
    <row r="17" s="1" customFormat="1" ht="34" customHeight="1" spans="1:15">
      <c r="A17" s="19">
        <v>11</v>
      </c>
      <c r="B17" s="176" t="s">
        <v>1103</v>
      </c>
      <c r="C17" s="21">
        <v>525.05</v>
      </c>
      <c r="D17" s="22">
        <v>0</v>
      </c>
      <c r="E17" s="22">
        <v>0</v>
      </c>
      <c r="F17" s="22">
        <f t="shared" si="6"/>
        <v>0</v>
      </c>
      <c r="G17" s="23">
        <f t="shared" si="1"/>
        <v>0</v>
      </c>
      <c r="H17" s="23">
        <f t="shared" si="2"/>
        <v>0</v>
      </c>
      <c r="I17" s="36">
        <f t="shared" si="7"/>
        <v>525.05</v>
      </c>
      <c r="J17" s="36"/>
      <c r="L17" s="4" t="s">
        <v>1100</v>
      </c>
      <c r="M17" s="35">
        <f t="shared" si="3"/>
        <v>525.05</v>
      </c>
      <c r="N17" s="35">
        <f t="shared" si="4"/>
        <v>0</v>
      </c>
      <c r="O17" s="35">
        <f t="shared" si="5"/>
        <v>0</v>
      </c>
    </row>
    <row r="18" s="1" customFormat="1" ht="33" customHeight="1" spans="1:15">
      <c r="A18" s="19">
        <v>12</v>
      </c>
      <c r="B18" s="177" t="s">
        <v>680</v>
      </c>
      <c r="C18" s="21">
        <v>625.7508</v>
      </c>
      <c r="D18" s="25">
        <v>0</v>
      </c>
      <c r="E18" s="25">
        <v>0</v>
      </c>
      <c r="F18" s="22">
        <f t="shared" si="6"/>
        <v>0</v>
      </c>
      <c r="G18" s="23">
        <f t="shared" si="1"/>
        <v>0</v>
      </c>
      <c r="H18" s="23">
        <f t="shared" si="2"/>
        <v>0</v>
      </c>
      <c r="I18" s="36">
        <f t="shared" si="7"/>
        <v>625.7508</v>
      </c>
      <c r="J18" s="38"/>
      <c r="L18" s="4" t="s">
        <v>677</v>
      </c>
      <c r="M18" s="35">
        <f t="shared" si="3"/>
        <v>625.7508</v>
      </c>
      <c r="N18" s="35">
        <f t="shared" si="4"/>
        <v>0</v>
      </c>
      <c r="O18" s="35">
        <f t="shared" si="5"/>
        <v>0</v>
      </c>
    </row>
    <row r="19" s="1" customFormat="1" ht="33" customHeight="1" spans="1:15">
      <c r="A19" s="19">
        <v>13</v>
      </c>
      <c r="B19" s="177" t="s">
        <v>662</v>
      </c>
      <c r="C19" s="21">
        <v>547</v>
      </c>
      <c r="D19" s="22">
        <v>0</v>
      </c>
      <c r="E19" s="22">
        <v>0</v>
      </c>
      <c r="F19" s="22">
        <f t="shared" si="6"/>
        <v>0</v>
      </c>
      <c r="G19" s="23">
        <f t="shared" si="1"/>
        <v>0</v>
      </c>
      <c r="H19" s="23">
        <f t="shared" si="2"/>
        <v>0</v>
      </c>
      <c r="I19" s="36">
        <f t="shared" si="7"/>
        <v>547</v>
      </c>
      <c r="J19" s="36"/>
      <c r="L19" s="4" t="s">
        <v>659</v>
      </c>
      <c r="M19" s="35">
        <f t="shared" si="3"/>
        <v>547</v>
      </c>
      <c r="N19" s="35">
        <f t="shared" si="4"/>
        <v>0</v>
      </c>
      <c r="O19" s="35">
        <f t="shared" si="5"/>
        <v>0</v>
      </c>
    </row>
    <row r="20" s="1" customFormat="1" ht="34" customHeight="1" spans="1:15">
      <c r="A20" s="19">
        <v>14</v>
      </c>
      <c r="B20" s="176" t="s">
        <v>2336</v>
      </c>
      <c r="C20" s="21">
        <v>1215.0143</v>
      </c>
      <c r="D20" s="22">
        <v>0</v>
      </c>
      <c r="E20" s="22">
        <v>0</v>
      </c>
      <c r="F20" s="22">
        <f t="shared" si="6"/>
        <v>0</v>
      </c>
      <c r="G20" s="23">
        <f t="shared" si="1"/>
        <v>0</v>
      </c>
      <c r="H20" s="23">
        <f t="shared" si="2"/>
        <v>0</v>
      </c>
      <c r="I20" s="36">
        <f t="shared" si="7"/>
        <v>1215.0143</v>
      </c>
      <c r="J20" s="36"/>
      <c r="L20" s="4" t="s">
        <v>730</v>
      </c>
      <c r="M20" s="35">
        <f t="shared" si="3"/>
        <v>1215.0143</v>
      </c>
      <c r="N20" s="35">
        <f t="shared" si="4"/>
        <v>0</v>
      </c>
      <c r="O20" s="35">
        <f t="shared" si="5"/>
        <v>0</v>
      </c>
    </row>
    <row r="21" s="1" customFormat="1" ht="34" customHeight="1" spans="1:15">
      <c r="A21" s="19">
        <v>15</v>
      </c>
      <c r="B21" s="24" t="s">
        <v>2528</v>
      </c>
      <c r="C21" s="178">
        <v>1738</v>
      </c>
      <c r="D21" s="179">
        <v>0</v>
      </c>
      <c r="E21" s="179">
        <v>0</v>
      </c>
      <c r="F21" s="180">
        <f t="shared" si="6"/>
        <v>0</v>
      </c>
      <c r="G21" s="23">
        <f t="shared" si="1"/>
        <v>0</v>
      </c>
      <c r="H21" s="23">
        <f t="shared" si="2"/>
        <v>0</v>
      </c>
      <c r="I21" s="36">
        <f t="shared" si="7"/>
        <v>1738</v>
      </c>
      <c r="J21" s="38"/>
      <c r="L21" s="4"/>
      <c r="M21" s="35">
        <f t="shared" si="3"/>
        <v>1738</v>
      </c>
      <c r="N21" s="35">
        <f t="shared" si="4"/>
        <v>0</v>
      </c>
      <c r="O21" s="35">
        <f t="shared" si="5"/>
        <v>0</v>
      </c>
    </row>
    <row r="22" spans="13:15">
      <c r="M22" s="35"/>
      <c r="N22" s="35"/>
      <c r="O22" s="35"/>
    </row>
    <row r="23" spans="13:15">
      <c r="M23" s="35"/>
      <c r="N23" s="35"/>
      <c r="O23" s="35"/>
    </row>
    <row r="24" spans="13:15">
      <c r="M24" s="35"/>
      <c r="N24" s="35"/>
      <c r="O24" s="35"/>
    </row>
  </sheetData>
  <mergeCells count="15">
    <mergeCell ref="A2:J2"/>
    <mergeCell ref="A3:B3"/>
    <mergeCell ref="C3:H3"/>
    <mergeCell ref="I3:J3"/>
    <mergeCell ref="A6:B6"/>
    <mergeCell ref="A4:A5"/>
    <mergeCell ref="B4:B5"/>
    <mergeCell ref="C4:C5"/>
    <mergeCell ref="D4:D5"/>
    <mergeCell ref="E4:E5"/>
    <mergeCell ref="F4:F5"/>
    <mergeCell ref="G4:G5"/>
    <mergeCell ref="H4:H5"/>
    <mergeCell ref="I4:I5"/>
    <mergeCell ref="J4:J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268"/>
  <sheetViews>
    <sheetView topLeftCell="C1" workbookViewId="0">
      <selection activeCell="C14" sqref="C14"/>
    </sheetView>
  </sheetViews>
  <sheetFormatPr defaultColWidth="9" defaultRowHeight="13.5"/>
  <cols>
    <col min="1" max="1" width="4.625" style="1" customWidth="1"/>
    <col min="2" max="2" width="18.5" style="44" customWidth="1"/>
    <col min="3" max="3" width="68.8833333333333" style="1" customWidth="1"/>
    <col min="4" max="4" width="18.75" style="126" customWidth="1"/>
    <col min="5" max="6" width="17.875" style="127" hidden="1" customWidth="1"/>
    <col min="7" max="7" width="16.625" style="127" hidden="1" customWidth="1"/>
    <col min="8" max="8" width="18.1166666666667" style="127" hidden="1" customWidth="1"/>
    <col min="9" max="9" width="19.125" style="127" customWidth="1"/>
    <col min="10" max="10" width="24.0583333333333" style="44" customWidth="1"/>
    <col min="11" max="11" width="9.25" style="1" customWidth="1"/>
    <col min="12" max="13" width="16.625" style="39" customWidth="1"/>
    <col min="14" max="20" width="14.5" style="44" customWidth="1"/>
    <col min="21" max="21" width="9" style="1"/>
    <col min="22" max="23" width="17.875" style="127" customWidth="1"/>
    <col min="24" max="24" width="8.875" style="1" customWidth="1"/>
    <col min="25" max="16384" width="9" style="49"/>
  </cols>
  <sheetData>
    <row r="1" s="1" customFormat="1" ht="10" customHeight="1" spans="2:23">
      <c r="B1" s="44"/>
      <c r="D1" s="126"/>
      <c r="E1" s="127"/>
      <c r="F1" s="127"/>
      <c r="G1" s="127"/>
      <c r="H1" s="127"/>
      <c r="I1" s="127"/>
      <c r="J1" s="44"/>
      <c r="L1" s="39"/>
      <c r="M1" s="39"/>
      <c r="N1" s="44"/>
      <c r="O1" s="44"/>
      <c r="P1" s="44"/>
      <c r="Q1" s="44"/>
      <c r="R1" s="44"/>
      <c r="S1" s="44"/>
      <c r="T1" s="44"/>
      <c r="V1" s="127"/>
      <c r="W1" s="127"/>
    </row>
    <row r="2" s="1" customFormat="1" ht="41" customHeight="1" spans="2:23">
      <c r="B2" s="128" t="s">
        <v>2244</v>
      </c>
      <c r="C2" s="128"/>
      <c r="D2" s="129"/>
      <c r="E2" s="130"/>
      <c r="F2" s="130"/>
      <c r="G2" s="130"/>
      <c r="H2" s="130"/>
      <c r="I2" s="130"/>
      <c r="J2" s="128"/>
      <c r="K2" s="128"/>
      <c r="L2" s="39"/>
      <c r="M2" s="39"/>
      <c r="N2" s="44"/>
      <c r="O2" s="44"/>
      <c r="P2" s="44"/>
      <c r="Q2" s="44"/>
      <c r="R2" s="44"/>
      <c r="S2" s="44"/>
      <c r="T2" s="44"/>
      <c r="V2" s="130"/>
      <c r="W2" s="130"/>
    </row>
    <row r="3" s="1" customFormat="1" ht="30" customHeight="1" spans="1:23">
      <c r="A3" s="9" t="s">
        <v>2245</v>
      </c>
      <c r="B3" s="9"/>
      <c r="C3" s="9" t="s">
        <v>2540</v>
      </c>
      <c r="D3" s="9"/>
      <c r="E3" s="9"/>
      <c r="F3" s="9"/>
      <c r="G3" s="9"/>
      <c r="H3" s="9"/>
      <c r="I3" s="9"/>
      <c r="J3" s="9"/>
      <c r="K3" s="9"/>
      <c r="L3" s="74" t="s">
        <v>2544</v>
      </c>
      <c r="M3" s="74"/>
      <c r="N3" s="44"/>
      <c r="O3" s="44"/>
      <c r="P3" s="44"/>
      <c r="Q3" s="44"/>
      <c r="R3" s="44"/>
      <c r="S3" s="44"/>
      <c r="T3" s="44"/>
      <c r="V3" s="9"/>
      <c r="W3" s="9"/>
    </row>
    <row r="4" s="1" customFormat="1" ht="37" customHeight="1" spans="1:23">
      <c r="A4" s="55" t="s">
        <v>3</v>
      </c>
      <c r="B4" s="55" t="s">
        <v>2247</v>
      </c>
      <c r="C4" s="55" t="s">
        <v>2248</v>
      </c>
      <c r="D4" s="131" t="s">
        <v>2249</v>
      </c>
      <c r="E4" s="132" t="s">
        <v>61</v>
      </c>
      <c r="F4" s="132" t="s">
        <v>62</v>
      </c>
      <c r="G4" s="132" t="s">
        <v>63</v>
      </c>
      <c r="H4" s="132" t="s">
        <v>64</v>
      </c>
      <c r="I4" s="132" t="s">
        <v>2250</v>
      </c>
      <c r="J4" s="55" t="s">
        <v>2251</v>
      </c>
      <c r="K4" s="75" t="s">
        <v>2252</v>
      </c>
      <c r="L4" s="76" t="s">
        <v>56</v>
      </c>
      <c r="M4" s="140" t="s">
        <v>2253</v>
      </c>
      <c r="N4" s="141" t="s">
        <v>2254</v>
      </c>
      <c r="O4" s="141" t="s">
        <v>2255</v>
      </c>
      <c r="P4" s="141" t="s">
        <v>2256</v>
      </c>
      <c r="Q4" s="141" t="s">
        <v>2257</v>
      </c>
      <c r="R4" s="141" t="s">
        <v>2258</v>
      </c>
      <c r="S4" s="141" t="s">
        <v>2259</v>
      </c>
      <c r="T4" s="151" t="s">
        <v>2260</v>
      </c>
      <c r="V4" s="132" t="s">
        <v>61</v>
      </c>
      <c r="W4" s="132" t="s">
        <v>62</v>
      </c>
    </row>
    <row r="5" s="1" customFormat="1" ht="36" customHeight="1" spans="1:23">
      <c r="A5" s="133" t="s">
        <v>2261</v>
      </c>
      <c r="B5" s="133"/>
      <c r="C5" s="133"/>
      <c r="D5" s="134">
        <f t="shared" ref="D5:J5" si="0">D6+D54+D66+D78+D88+D143+D159+D186+D204+D212+D227+D237+D257+D266+D139</f>
        <v>152170000</v>
      </c>
      <c r="E5" s="134">
        <f t="shared" si="0"/>
        <v>78320000</v>
      </c>
      <c r="F5" s="134">
        <f t="shared" si="0"/>
        <v>56470000</v>
      </c>
      <c r="G5" s="134">
        <f t="shared" si="0"/>
        <v>0</v>
      </c>
      <c r="H5" s="134">
        <f t="shared" si="0"/>
        <v>17380000</v>
      </c>
      <c r="I5" s="134">
        <f t="shared" si="0"/>
        <v>10610132.55</v>
      </c>
      <c r="J5" s="142">
        <f t="shared" si="0"/>
        <v>141559867.45</v>
      </c>
      <c r="K5" s="143">
        <f t="shared" ref="K5:K68" si="1">I5/D5</f>
        <v>0.0697255211276861</v>
      </c>
      <c r="L5" s="142">
        <f>L6+L54+L66+L78+L88+L143+L159+L186+L204+L212+L227+L237+L257+L266+L139</f>
        <v>1056089.71</v>
      </c>
      <c r="M5" s="144"/>
      <c r="N5" s="44">
        <f t="shared" ref="N5:N68" si="2">D5/10000</f>
        <v>15217</v>
      </c>
      <c r="O5" s="44">
        <f t="shared" ref="O5:O68" si="3">I5/10000</f>
        <v>1061.013255</v>
      </c>
      <c r="P5" s="44">
        <f t="shared" ref="P5:P68" si="4">L5/10000</f>
        <v>105.608971</v>
      </c>
      <c r="Q5" s="44">
        <f t="shared" ref="Q5:Q68" si="5">O5-P5</f>
        <v>955.404284</v>
      </c>
      <c r="R5" s="44">
        <v>913.844832</v>
      </c>
      <c r="S5" s="44">
        <f t="shared" ref="S5:S68" si="6">Q5-R5</f>
        <v>41.5594519999999</v>
      </c>
      <c r="T5" s="44"/>
      <c r="V5" s="152">
        <f>V6+V54+V66+V78+V88+V143+V159+V186+V204+V212+V227+V237+V257+V266+V139</f>
        <v>632.22306</v>
      </c>
      <c r="W5" s="152">
        <f>W6+W54+W66+W78+W88+W143+W159+W186+W204+W212+W227+W237+W257+W266+W139</f>
        <v>323.181224</v>
      </c>
    </row>
    <row r="6" s="1" customFormat="1" ht="36" customHeight="1" spans="1:23">
      <c r="A6" s="135" t="s">
        <v>2262</v>
      </c>
      <c r="B6" s="135"/>
      <c r="C6" s="135"/>
      <c r="D6" s="136">
        <f t="shared" ref="D6:J6" si="7">SUM(D7:D53)</f>
        <v>46611782.21</v>
      </c>
      <c r="E6" s="136">
        <f t="shared" si="7"/>
        <v>25076781.99</v>
      </c>
      <c r="F6" s="136">
        <f t="shared" si="7"/>
        <v>21535000.22</v>
      </c>
      <c r="G6" s="136">
        <f t="shared" si="7"/>
        <v>0</v>
      </c>
      <c r="H6" s="136">
        <f t="shared" si="7"/>
        <v>0</v>
      </c>
      <c r="I6" s="136">
        <f t="shared" si="7"/>
        <v>3255003.93</v>
      </c>
      <c r="J6" s="136">
        <f t="shared" si="7"/>
        <v>43356778.28</v>
      </c>
      <c r="K6" s="145">
        <f t="shared" si="1"/>
        <v>0.0698322135664162</v>
      </c>
      <c r="L6" s="136">
        <f>SUM(L7:L53)</f>
        <v>63920.96</v>
      </c>
      <c r="M6" s="146"/>
      <c r="N6" s="44">
        <f t="shared" si="2"/>
        <v>4661.178221</v>
      </c>
      <c r="O6" s="44">
        <f t="shared" si="3"/>
        <v>325.500393</v>
      </c>
      <c r="P6" s="44">
        <f t="shared" si="4"/>
        <v>6.392096</v>
      </c>
      <c r="Q6" s="44">
        <f t="shared" si="5"/>
        <v>319.108297</v>
      </c>
      <c r="R6" s="44">
        <v>325.500393</v>
      </c>
      <c r="S6" s="44">
        <f t="shared" si="6"/>
        <v>-6.39209599999998</v>
      </c>
      <c r="T6" s="44">
        <v>1</v>
      </c>
      <c r="V6" s="153">
        <f>SUM(V7:V53)</f>
        <v>264.088982</v>
      </c>
      <c r="W6" s="153">
        <f>SUM(W7:W53)</f>
        <v>55.019315</v>
      </c>
    </row>
    <row r="7" s="39" customFormat="1" ht="36" hidden="1" customHeight="1" spans="1:23">
      <c r="A7" s="62">
        <v>1</v>
      </c>
      <c r="B7" s="63" t="s">
        <v>782</v>
      </c>
      <c r="C7" s="137" t="s">
        <v>2263</v>
      </c>
      <c r="D7" s="82">
        <v>58000</v>
      </c>
      <c r="E7" s="82"/>
      <c r="F7" s="82">
        <v>58000</v>
      </c>
      <c r="G7" s="82"/>
      <c r="H7" s="82"/>
      <c r="I7" s="82"/>
      <c r="J7" s="82">
        <f t="shared" ref="J7:J53" si="8">D7-I7</f>
        <v>58000</v>
      </c>
      <c r="K7" s="147">
        <f t="shared" si="1"/>
        <v>0</v>
      </c>
      <c r="L7" s="148"/>
      <c r="M7" s="149" t="s">
        <v>787</v>
      </c>
      <c r="N7" s="44">
        <f t="shared" si="2"/>
        <v>5.8</v>
      </c>
      <c r="O7" s="44">
        <f t="shared" si="3"/>
        <v>0</v>
      </c>
      <c r="P7" s="44">
        <f t="shared" si="4"/>
        <v>0</v>
      </c>
      <c r="Q7" s="44">
        <f t="shared" si="5"/>
        <v>0</v>
      </c>
      <c r="R7" s="44">
        <v>0</v>
      </c>
      <c r="S7" s="44">
        <f t="shared" si="6"/>
        <v>0</v>
      </c>
      <c r="T7" s="154"/>
      <c r="V7" s="155"/>
      <c r="W7" s="155">
        <f t="shared" ref="W7:W13" si="9">Q7</f>
        <v>0</v>
      </c>
    </row>
    <row r="8" s="39" customFormat="1" ht="36" hidden="1" customHeight="1" spans="1:23">
      <c r="A8" s="62">
        <v>2</v>
      </c>
      <c r="B8" s="63" t="s">
        <v>782</v>
      </c>
      <c r="C8" s="137" t="s">
        <v>2264</v>
      </c>
      <c r="D8" s="82">
        <v>4200000</v>
      </c>
      <c r="E8" s="82">
        <v>4200000</v>
      </c>
      <c r="F8" s="82"/>
      <c r="G8" s="82"/>
      <c r="H8" s="82"/>
      <c r="I8" s="82"/>
      <c r="J8" s="82">
        <f t="shared" si="8"/>
        <v>4200000</v>
      </c>
      <c r="K8" s="147">
        <f t="shared" si="1"/>
        <v>0</v>
      </c>
      <c r="L8" s="148"/>
      <c r="M8" s="149" t="s">
        <v>860</v>
      </c>
      <c r="N8" s="44">
        <f t="shared" si="2"/>
        <v>420</v>
      </c>
      <c r="O8" s="44">
        <f t="shared" si="3"/>
        <v>0</v>
      </c>
      <c r="P8" s="44">
        <f t="shared" si="4"/>
        <v>0</v>
      </c>
      <c r="Q8" s="44">
        <f t="shared" si="5"/>
        <v>0</v>
      </c>
      <c r="R8" s="44">
        <v>0</v>
      </c>
      <c r="S8" s="44">
        <f t="shared" si="6"/>
        <v>0</v>
      </c>
      <c r="T8" s="154"/>
      <c r="V8" s="155">
        <f>Q8</f>
        <v>0</v>
      </c>
      <c r="W8" s="155"/>
    </row>
    <row r="9" s="39" customFormat="1" ht="36" hidden="1" customHeight="1" spans="1:23">
      <c r="A9" s="62">
        <v>3</v>
      </c>
      <c r="B9" s="63" t="s">
        <v>782</v>
      </c>
      <c r="C9" s="137" t="s">
        <v>2265</v>
      </c>
      <c r="D9" s="82">
        <v>661000</v>
      </c>
      <c r="E9" s="82"/>
      <c r="F9" s="82">
        <v>661000</v>
      </c>
      <c r="G9" s="82"/>
      <c r="H9" s="82"/>
      <c r="I9" s="82"/>
      <c r="J9" s="82">
        <f t="shared" si="8"/>
        <v>661000</v>
      </c>
      <c r="K9" s="147">
        <f t="shared" si="1"/>
        <v>0</v>
      </c>
      <c r="L9" s="148"/>
      <c r="M9" s="149" t="s">
        <v>889</v>
      </c>
      <c r="N9" s="44">
        <f t="shared" si="2"/>
        <v>66.1</v>
      </c>
      <c r="O9" s="44">
        <f t="shared" si="3"/>
        <v>0</v>
      </c>
      <c r="P9" s="44">
        <f t="shared" si="4"/>
        <v>0</v>
      </c>
      <c r="Q9" s="44">
        <f t="shared" si="5"/>
        <v>0</v>
      </c>
      <c r="R9" s="44">
        <v>0</v>
      </c>
      <c r="S9" s="44">
        <f t="shared" si="6"/>
        <v>0</v>
      </c>
      <c r="T9" s="154"/>
      <c r="V9" s="155"/>
      <c r="W9" s="155">
        <f t="shared" si="9"/>
        <v>0</v>
      </c>
    </row>
    <row r="10" s="39" customFormat="1" ht="36" hidden="1" customHeight="1" spans="1:23">
      <c r="A10" s="62">
        <v>4</v>
      </c>
      <c r="B10" s="63" t="s">
        <v>782</v>
      </c>
      <c r="C10" s="137" t="s">
        <v>2266</v>
      </c>
      <c r="D10" s="82">
        <v>839000</v>
      </c>
      <c r="E10" s="82">
        <v>839000</v>
      </c>
      <c r="F10" s="82"/>
      <c r="G10" s="82"/>
      <c r="H10" s="82"/>
      <c r="I10" s="82"/>
      <c r="J10" s="82">
        <f t="shared" si="8"/>
        <v>839000</v>
      </c>
      <c r="K10" s="147">
        <f t="shared" si="1"/>
        <v>0</v>
      </c>
      <c r="L10" s="148"/>
      <c r="M10" s="149" t="s">
        <v>889</v>
      </c>
      <c r="N10" s="44">
        <f t="shared" si="2"/>
        <v>83.9</v>
      </c>
      <c r="O10" s="44">
        <f t="shared" si="3"/>
        <v>0</v>
      </c>
      <c r="P10" s="44">
        <f t="shared" si="4"/>
        <v>0</v>
      </c>
      <c r="Q10" s="44">
        <f t="shared" si="5"/>
        <v>0</v>
      </c>
      <c r="R10" s="44">
        <v>0</v>
      </c>
      <c r="S10" s="44">
        <f t="shared" si="6"/>
        <v>0</v>
      </c>
      <c r="T10" s="154"/>
      <c r="V10" s="155">
        <f>Q10</f>
        <v>0</v>
      </c>
      <c r="W10" s="155"/>
    </row>
    <row r="11" s="39" customFormat="1" ht="36" hidden="1" customHeight="1" spans="1:23">
      <c r="A11" s="62">
        <v>5</v>
      </c>
      <c r="B11" s="63" t="s">
        <v>782</v>
      </c>
      <c r="C11" s="137" t="s">
        <v>2267</v>
      </c>
      <c r="D11" s="82">
        <v>11000</v>
      </c>
      <c r="E11" s="82"/>
      <c r="F11" s="82">
        <v>11000</v>
      </c>
      <c r="G11" s="82"/>
      <c r="H11" s="82"/>
      <c r="I11" s="82">
        <v>11000</v>
      </c>
      <c r="J11" s="82">
        <f t="shared" si="8"/>
        <v>0</v>
      </c>
      <c r="K11" s="147">
        <f t="shared" si="1"/>
        <v>1</v>
      </c>
      <c r="L11" s="148"/>
      <c r="M11" s="149" t="s">
        <v>1024</v>
      </c>
      <c r="N11" s="44">
        <f t="shared" si="2"/>
        <v>1.1</v>
      </c>
      <c r="O11" s="44">
        <f t="shared" si="3"/>
        <v>1.1</v>
      </c>
      <c r="P11" s="44">
        <f t="shared" si="4"/>
        <v>0</v>
      </c>
      <c r="Q11" s="44">
        <f t="shared" si="5"/>
        <v>1.1</v>
      </c>
      <c r="R11" s="44">
        <v>1.1</v>
      </c>
      <c r="S11" s="44">
        <f t="shared" si="6"/>
        <v>0</v>
      </c>
      <c r="T11" s="154"/>
      <c r="V11" s="155"/>
      <c r="W11" s="155">
        <f t="shared" si="9"/>
        <v>1.1</v>
      </c>
    </row>
    <row r="12" s="39" customFormat="1" ht="36" hidden="1" customHeight="1" spans="1:23">
      <c r="A12" s="62">
        <v>6</v>
      </c>
      <c r="B12" s="63" t="s">
        <v>782</v>
      </c>
      <c r="C12" s="137" t="s">
        <v>2268</v>
      </c>
      <c r="D12" s="82">
        <v>900000</v>
      </c>
      <c r="E12" s="82"/>
      <c r="F12" s="82">
        <v>900000</v>
      </c>
      <c r="G12" s="82"/>
      <c r="H12" s="82"/>
      <c r="I12" s="82"/>
      <c r="J12" s="82">
        <f t="shared" si="8"/>
        <v>900000</v>
      </c>
      <c r="K12" s="147">
        <f t="shared" si="1"/>
        <v>0</v>
      </c>
      <c r="L12" s="148"/>
      <c r="M12" s="149" t="s">
        <v>806</v>
      </c>
      <c r="N12" s="44">
        <f t="shared" si="2"/>
        <v>90</v>
      </c>
      <c r="O12" s="44">
        <f t="shared" si="3"/>
        <v>0</v>
      </c>
      <c r="P12" s="44">
        <f t="shared" si="4"/>
        <v>0</v>
      </c>
      <c r="Q12" s="44">
        <f t="shared" si="5"/>
        <v>0</v>
      </c>
      <c r="R12" s="44">
        <v>0</v>
      </c>
      <c r="S12" s="44">
        <f t="shared" si="6"/>
        <v>0</v>
      </c>
      <c r="T12" s="154"/>
      <c r="V12" s="155"/>
      <c r="W12" s="155">
        <f t="shared" si="9"/>
        <v>0</v>
      </c>
    </row>
    <row r="13" s="39" customFormat="1" ht="36" hidden="1" customHeight="1" spans="1:23">
      <c r="A13" s="62">
        <v>7</v>
      </c>
      <c r="B13" s="63" t="s">
        <v>782</v>
      </c>
      <c r="C13" s="137" t="s">
        <v>2269</v>
      </c>
      <c r="D13" s="82">
        <v>560990.07</v>
      </c>
      <c r="E13" s="82"/>
      <c r="F13" s="82">
        <v>560990.07</v>
      </c>
      <c r="G13" s="82"/>
      <c r="H13" s="82"/>
      <c r="I13" s="82"/>
      <c r="J13" s="82">
        <f t="shared" si="8"/>
        <v>560990.07</v>
      </c>
      <c r="K13" s="147">
        <f t="shared" si="1"/>
        <v>0</v>
      </c>
      <c r="L13" s="148"/>
      <c r="M13" s="149" t="s">
        <v>1035</v>
      </c>
      <c r="N13" s="44">
        <f t="shared" si="2"/>
        <v>56.099007</v>
      </c>
      <c r="O13" s="44">
        <f t="shared" si="3"/>
        <v>0</v>
      </c>
      <c r="P13" s="44">
        <f t="shared" si="4"/>
        <v>0</v>
      </c>
      <c r="Q13" s="44">
        <f t="shared" si="5"/>
        <v>0</v>
      </c>
      <c r="R13" s="44">
        <v>0</v>
      </c>
      <c r="S13" s="44">
        <f t="shared" si="6"/>
        <v>0</v>
      </c>
      <c r="T13" s="154"/>
      <c r="V13" s="155"/>
      <c r="W13" s="155">
        <f t="shared" si="9"/>
        <v>0</v>
      </c>
    </row>
    <row r="14" s="39" customFormat="1" ht="36" customHeight="1" spans="1:23">
      <c r="A14" s="62">
        <v>8</v>
      </c>
      <c r="B14" s="63" t="s">
        <v>782</v>
      </c>
      <c r="C14" s="137" t="s">
        <v>2270</v>
      </c>
      <c r="D14" s="82">
        <v>607781.99</v>
      </c>
      <c r="E14" s="82">
        <v>607781.99</v>
      </c>
      <c r="F14" s="82"/>
      <c r="G14" s="82"/>
      <c r="H14" s="82"/>
      <c r="I14" s="82">
        <v>63920.96</v>
      </c>
      <c r="J14" s="82">
        <f t="shared" si="8"/>
        <v>543861.03</v>
      </c>
      <c r="K14" s="147">
        <f t="shared" si="1"/>
        <v>0.105170868916336</v>
      </c>
      <c r="L14" s="148">
        <v>63920.96</v>
      </c>
      <c r="M14" s="149" t="s">
        <v>1035</v>
      </c>
      <c r="N14" s="44">
        <f t="shared" si="2"/>
        <v>60.778199</v>
      </c>
      <c r="O14" s="44">
        <f t="shared" si="3"/>
        <v>6.392096</v>
      </c>
      <c r="P14" s="44">
        <f t="shared" si="4"/>
        <v>6.392096</v>
      </c>
      <c r="Q14" s="44">
        <f t="shared" si="5"/>
        <v>0</v>
      </c>
      <c r="R14" s="44">
        <v>6.392096</v>
      </c>
      <c r="S14" s="44">
        <f t="shared" si="6"/>
        <v>-6.392096</v>
      </c>
      <c r="T14" s="156">
        <v>1</v>
      </c>
      <c r="V14" s="155">
        <f t="shared" ref="V14:V17" si="10">Q14</f>
        <v>0</v>
      </c>
      <c r="W14" s="155"/>
    </row>
    <row r="15" s="39" customFormat="1" ht="36" hidden="1" customHeight="1" spans="1:23">
      <c r="A15" s="62">
        <v>9</v>
      </c>
      <c r="B15" s="63" t="s">
        <v>782</v>
      </c>
      <c r="C15" s="137" t="s">
        <v>2271</v>
      </c>
      <c r="D15" s="82">
        <v>112390.7</v>
      </c>
      <c r="E15" s="82"/>
      <c r="F15" s="82">
        <v>112390.7</v>
      </c>
      <c r="G15" s="82"/>
      <c r="H15" s="82"/>
      <c r="I15" s="82">
        <v>112390.7</v>
      </c>
      <c r="J15" s="82">
        <f t="shared" si="8"/>
        <v>0</v>
      </c>
      <c r="K15" s="147">
        <f t="shared" si="1"/>
        <v>1</v>
      </c>
      <c r="L15" s="148"/>
      <c r="M15" s="149" t="s">
        <v>1019</v>
      </c>
      <c r="N15" s="44">
        <f t="shared" si="2"/>
        <v>11.23907</v>
      </c>
      <c r="O15" s="44">
        <f t="shared" si="3"/>
        <v>11.23907</v>
      </c>
      <c r="P15" s="44">
        <f t="shared" si="4"/>
        <v>0</v>
      </c>
      <c r="Q15" s="44">
        <f t="shared" si="5"/>
        <v>11.23907</v>
      </c>
      <c r="R15" s="44">
        <v>11.23907</v>
      </c>
      <c r="S15" s="44">
        <f t="shared" si="6"/>
        <v>0</v>
      </c>
      <c r="T15" s="154"/>
      <c r="V15" s="155"/>
      <c r="W15" s="155">
        <f t="shared" ref="W15:W27" si="11">Q15</f>
        <v>11.23907</v>
      </c>
    </row>
    <row r="16" s="39" customFormat="1" ht="36" hidden="1" customHeight="1" spans="1:23">
      <c r="A16" s="62">
        <v>10</v>
      </c>
      <c r="B16" s="63" t="s">
        <v>782</v>
      </c>
      <c r="C16" s="137" t="s">
        <v>2272</v>
      </c>
      <c r="D16" s="82">
        <v>700000</v>
      </c>
      <c r="E16" s="82">
        <v>700000</v>
      </c>
      <c r="F16" s="82"/>
      <c r="G16" s="82"/>
      <c r="H16" s="82"/>
      <c r="I16" s="82"/>
      <c r="J16" s="82">
        <f t="shared" si="8"/>
        <v>700000</v>
      </c>
      <c r="K16" s="147">
        <f t="shared" si="1"/>
        <v>0</v>
      </c>
      <c r="L16" s="148"/>
      <c r="M16" s="149" t="s">
        <v>958</v>
      </c>
      <c r="N16" s="44">
        <f t="shared" si="2"/>
        <v>70</v>
      </c>
      <c r="O16" s="44">
        <f t="shared" si="3"/>
        <v>0</v>
      </c>
      <c r="P16" s="44">
        <f t="shared" si="4"/>
        <v>0</v>
      </c>
      <c r="Q16" s="44">
        <f t="shared" si="5"/>
        <v>0</v>
      </c>
      <c r="R16" s="44">
        <v>0</v>
      </c>
      <c r="S16" s="44">
        <f t="shared" si="6"/>
        <v>0</v>
      </c>
      <c r="T16" s="154"/>
      <c r="V16" s="155">
        <f t="shared" si="10"/>
        <v>0</v>
      </c>
      <c r="W16" s="155"/>
    </row>
    <row r="17" s="39" customFormat="1" ht="36" hidden="1" customHeight="1" spans="1:23">
      <c r="A17" s="62">
        <v>11</v>
      </c>
      <c r="B17" s="63" t="s">
        <v>782</v>
      </c>
      <c r="C17" s="137" t="s">
        <v>2273</v>
      </c>
      <c r="D17" s="82">
        <v>650000</v>
      </c>
      <c r="E17" s="82">
        <v>650000</v>
      </c>
      <c r="F17" s="82"/>
      <c r="G17" s="82"/>
      <c r="H17" s="82"/>
      <c r="I17" s="82"/>
      <c r="J17" s="82">
        <f t="shared" si="8"/>
        <v>650000</v>
      </c>
      <c r="K17" s="147">
        <f t="shared" si="1"/>
        <v>0</v>
      </c>
      <c r="L17" s="148"/>
      <c r="M17" s="149" t="s">
        <v>988</v>
      </c>
      <c r="N17" s="44">
        <f t="shared" si="2"/>
        <v>65</v>
      </c>
      <c r="O17" s="44">
        <f t="shared" si="3"/>
        <v>0</v>
      </c>
      <c r="P17" s="44">
        <f t="shared" si="4"/>
        <v>0</v>
      </c>
      <c r="Q17" s="44">
        <f t="shared" si="5"/>
        <v>0</v>
      </c>
      <c r="R17" s="44">
        <v>0</v>
      </c>
      <c r="S17" s="44">
        <f t="shared" si="6"/>
        <v>0</v>
      </c>
      <c r="T17" s="154"/>
      <c r="V17" s="155">
        <f t="shared" si="10"/>
        <v>0</v>
      </c>
      <c r="W17" s="155"/>
    </row>
    <row r="18" s="39" customFormat="1" ht="36" hidden="1" customHeight="1" spans="1:23">
      <c r="A18" s="62">
        <v>12</v>
      </c>
      <c r="B18" s="63" t="s">
        <v>782</v>
      </c>
      <c r="C18" s="137" t="s">
        <v>2274</v>
      </c>
      <c r="D18" s="82">
        <v>1100000</v>
      </c>
      <c r="E18" s="82"/>
      <c r="F18" s="82">
        <v>1100000</v>
      </c>
      <c r="G18" s="82"/>
      <c r="H18" s="82"/>
      <c r="I18" s="82"/>
      <c r="J18" s="82">
        <f t="shared" si="8"/>
        <v>1100000</v>
      </c>
      <c r="K18" s="147">
        <f t="shared" si="1"/>
        <v>0</v>
      </c>
      <c r="L18" s="148"/>
      <c r="M18" s="149" t="s">
        <v>993</v>
      </c>
      <c r="N18" s="44">
        <f t="shared" si="2"/>
        <v>110</v>
      </c>
      <c r="O18" s="44">
        <f t="shared" si="3"/>
        <v>0</v>
      </c>
      <c r="P18" s="44">
        <f t="shared" si="4"/>
        <v>0</v>
      </c>
      <c r="Q18" s="44">
        <f t="shared" si="5"/>
        <v>0</v>
      </c>
      <c r="R18" s="44">
        <v>0</v>
      </c>
      <c r="S18" s="44">
        <f t="shared" si="6"/>
        <v>0</v>
      </c>
      <c r="T18" s="154"/>
      <c r="V18" s="155"/>
      <c r="W18" s="155">
        <f t="shared" si="11"/>
        <v>0</v>
      </c>
    </row>
    <row r="19" s="39" customFormat="1" ht="36" hidden="1" customHeight="1" spans="1:23">
      <c r="A19" s="62">
        <v>13</v>
      </c>
      <c r="B19" s="63" t="s">
        <v>782</v>
      </c>
      <c r="C19" s="137" t="s">
        <v>2275</v>
      </c>
      <c r="D19" s="82">
        <v>520000</v>
      </c>
      <c r="E19" s="82">
        <v>520000</v>
      </c>
      <c r="F19" s="82"/>
      <c r="G19" s="82"/>
      <c r="H19" s="82"/>
      <c r="I19" s="82"/>
      <c r="J19" s="82">
        <f t="shared" si="8"/>
        <v>520000</v>
      </c>
      <c r="K19" s="147">
        <f t="shared" si="1"/>
        <v>0</v>
      </c>
      <c r="L19" s="148"/>
      <c r="M19" s="149" t="s">
        <v>2276</v>
      </c>
      <c r="N19" s="44">
        <f t="shared" si="2"/>
        <v>52</v>
      </c>
      <c r="O19" s="44">
        <f t="shared" si="3"/>
        <v>0</v>
      </c>
      <c r="P19" s="44">
        <f t="shared" si="4"/>
        <v>0</v>
      </c>
      <c r="Q19" s="44">
        <f t="shared" si="5"/>
        <v>0</v>
      </c>
      <c r="R19" s="44">
        <v>0</v>
      </c>
      <c r="S19" s="44">
        <f t="shared" si="6"/>
        <v>0</v>
      </c>
      <c r="T19" s="154"/>
      <c r="V19" s="155">
        <f>Q19</f>
        <v>0</v>
      </c>
      <c r="W19" s="155"/>
    </row>
    <row r="20" s="39" customFormat="1" ht="36" hidden="1" customHeight="1" spans="1:23">
      <c r="A20" s="62">
        <v>14</v>
      </c>
      <c r="B20" s="63" t="s">
        <v>782</v>
      </c>
      <c r="C20" s="137" t="s">
        <v>2277</v>
      </c>
      <c r="D20" s="82">
        <v>426802.45</v>
      </c>
      <c r="E20" s="82"/>
      <c r="F20" s="82">
        <v>426802.45</v>
      </c>
      <c r="G20" s="82"/>
      <c r="H20" s="82"/>
      <c r="I20" s="82">
        <v>426802.45</v>
      </c>
      <c r="J20" s="82">
        <f t="shared" si="8"/>
        <v>0</v>
      </c>
      <c r="K20" s="147">
        <f t="shared" si="1"/>
        <v>1</v>
      </c>
      <c r="L20" s="148"/>
      <c r="M20" s="149" t="s">
        <v>1003</v>
      </c>
      <c r="N20" s="44">
        <f t="shared" si="2"/>
        <v>42.680245</v>
      </c>
      <c r="O20" s="44">
        <f t="shared" si="3"/>
        <v>42.680245</v>
      </c>
      <c r="P20" s="44">
        <f t="shared" si="4"/>
        <v>0</v>
      </c>
      <c r="Q20" s="44">
        <f t="shared" si="5"/>
        <v>42.680245</v>
      </c>
      <c r="R20" s="44">
        <v>42.680245</v>
      </c>
      <c r="S20" s="44">
        <f t="shared" si="6"/>
        <v>0</v>
      </c>
      <c r="T20" s="154"/>
      <c r="V20" s="155"/>
      <c r="W20" s="155">
        <f t="shared" si="11"/>
        <v>42.680245</v>
      </c>
    </row>
    <row r="21" s="39" customFormat="1" ht="36" hidden="1" customHeight="1" spans="1:23">
      <c r="A21" s="62">
        <v>15</v>
      </c>
      <c r="B21" s="63" t="s">
        <v>782</v>
      </c>
      <c r="C21" s="137" t="s">
        <v>2278</v>
      </c>
      <c r="D21" s="82">
        <v>2820000</v>
      </c>
      <c r="E21" s="82"/>
      <c r="F21" s="82">
        <v>2820000</v>
      </c>
      <c r="G21" s="82"/>
      <c r="H21" s="82"/>
      <c r="I21" s="82"/>
      <c r="J21" s="82">
        <f t="shared" si="8"/>
        <v>2820000</v>
      </c>
      <c r="K21" s="147">
        <f t="shared" si="1"/>
        <v>0</v>
      </c>
      <c r="L21" s="148"/>
      <c r="M21" s="149" t="s">
        <v>1036</v>
      </c>
      <c r="N21" s="44">
        <f t="shared" si="2"/>
        <v>282</v>
      </c>
      <c r="O21" s="44">
        <f t="shared" si="3"/>
        <v>0</v>
      </c>
      <c r="P21" s="44">
        <f t="shared" si="4"/>
        <v>0</v>
      </c>
      <c r="Q21" s="44">
        <f t="shared" si="5"/>
        <v>0</v>
      </c>
      <c r="R21" s="44">
        <v>0</v>
      </c>
      <c r="S21" s="44">
        <f t="shared" si="6"/>
        <v>0</v>
      </c>
      <c r="T21" s="154"/>
      <c r="V21" s="155"/>
      <c r="W21" s="155">
        <f t="shared" si="11"/>
        <v>0</v>
      </c>
    </row>
    <row r="22" s="39" customFormat="1" ht="36" hidden="1" customHeight="1" spans="1:23">
      <c r="A22" s="62">
        <v>16</v>
      </c>
      <c r="B22" s="63" t="s">
        <v>782</v>
      </c>
      <c r="C22" s="137" t="s">
        <v>2279</v>
      </c>
      <c r="D22" s="82">
        <v>500000</v>
      </c>
      <c r="E22" s="82"/>
      <c r="F22" s="82">
        <v>500000</v>
      </c>
      <c r="G22" s="82"/>
      <c r="H22" s="82"/>
      <c r="I22" s="82"/>
      <c r="J22" s="82">
        <f t="shared" si="8"/>
        <v>500000</v>
      </c>
      <c r="K22" s="147">
        <f t="shared" si="1"/>
        <v>0</v>
      </c>
      <c r="L22" s="148"/>
      <c r="M22" s="149" t="s">
        <v>794</v>
      </c>
      <c r="N22" s="44">
        <f t="shared" si="2"/>
        <v>50</v>
      </c>
      <c r="O22" s="44">
        <f t="shared" si="3"/>
        <v>0</v>
      </c>
      <c r="P22" s="44">
        <f t="shared" si="4"/>
        <v>0</v>
      </c>
      <c r="Q22" s="44">
        <f t="shared" si="5"/>
        <v>0</v>
      </c>
      <c r="R22" s="44">
        <v>0</v>
      </c>
      <c r="S22" s="44">
        <f t="shared" si="6"/>
        <v>0</v>
      </c>
      <c r="T22" s="154"/>
      <c r="V22" s="155"/>
      <c r="W22" s="155">
        <f t="shared" si="11"/>
        <v>0</v>
      </c>
    </row>
    <row r="23" s="39" customFormat="1" ht="36" hidden="1" customHeight="1" spans="1:23">
      <c r="A23" s="62">
        <v>17</v>
      </c>
      <c r="B23" s="63" t="s">
        <v>782</v>
      </c>
      <c r="C23" s="137" t="s">
        <v>2280</v>
      </c>
      <c r="D23" s="82">
        <v>450000</v>
      </c>
      <c r="E23" s="82"/>
      <c r="F23" s="82">
        <v>450000</v>
      </c>
      <c r="G23" s="82"/>
      <c r="H23" s="82"/>
      <c r="I23" s="82"/>
      <c r="J23" s="82">
        <f t="shared" si="8"/>
        <v>450000</v>
      </c>
      <c r="K23" s="147">
        <f t="shared" si="1"/>
        <v>0</v>
      </c>
      <c r="L23" s="148"/>
      <c r="M23" s="149" t="s">
        <v>841</v>
      </c>
      <c r="N23" s="44">
        <f t="shared" si="2"/>
        <v>45</v>
      </c>
      <c r="O23" s="44">
        <f t="shared" si="3"/>
        <v>0</v>
      </c>
      <c r="P23" s="44">
        <f t="shared" si="4"/>
        <v>0</v>
      </c>
      <c r="Q23" s="44">
        <f t="shared" si="5"/>
        <v>0</v>
      </c>
      <c r="R23" s="44">
        <v>0</v>
      </c>
      <c r="S23" s="44">
        <f t="shared" si="6"/>
        <v>0</v>
      </c>
      <c r="T23" s="154"/>
      <c r="V23" s="155"/>
      <c r="W23" s="155">
        <f t="shared" si="11"/>
        <v>0</v>
      </c>
    </row>
    <row r="24" s="39" customFormat="1" ht="36" hidden="1" customHeight="1" spans="1:23">
      <c r="A24" s="62">
        <v>18</v>
      </c>
      <c r="B24" s="63" t="s">
        <v>782</v>
      </c>
      <c r="C24" s="137" t="s">
        <v>2281</v>
      </c>
      <c r="D24" s="82">
        <v>1200000</v>
      </c>
      <c r="E24" s="82"/>
      <c r="F24" s="82">
        <v>1200000</v>
      </c>
      <c r="G24" s="82"/>
      <c r="H24" s="82"/>
      <c r="I24" s="82"/>
      <c r="J24" s="82">
        <f t="shared" si="8"/>
        <v>1200000</v>
      </c>
      <c r="K24" s="147">
        <f t="shared" si="1"/>
        <v>0</v>
      </c>
      <c r="L24" s="148"/>
      <c r="M24" s="149" t="s">
        <v>847</v>
      </c>
      <c r="N24" s="44">
        <f t="shared" si="2"/>
        <v>120</v>
      </c>
      <c r="O24" s="44">
        <f t="shared" si="3"/>
        <v>0</v>
      </c>
      <c r="P24" s="44">
        <f t="shared" si="4"/>
        <v>0</v>
      </c>
      <c r="Q24" s="44">
        <f t="shared" si="5"/>
        <v>0</v>
      </c>
      <c r="R24" s="44">
        <v>0</v>
      </c>
      <c r="S24" s="44">
        <f t="shared" si="6"/>
        <v>0</v>
      </c>
      <c r="T24" s="154"/>
      <c r="V24" s="155"/>
      <c r="W24" s="155">
        <f t="shared" si="11"/>
        <v>0</v>
      </c>
    </row>
    <row r="25" s="39" customFormat="1" ht="36" hidden="1" customHeight="1" spans="1:23">
      <c r="A25" s="62">
        <v>19</v>
      </c>
      <c r="B25" s="63" t="s">
        <v>782</v>
      </c>
      <c r="C25" s="137" t="s">
        <v>2282</v>
      </c>
      <c r="D25" s="82">
        <v>100000</v>
      </c>
      <c r="E25" s="82"/>
      <c r="F25" s="82">
        <v>100000</v>
      </c>
      <c r="G25" s="82"/>
      <c r="H25" s="82"/>
      <c r="I25" s="82"/>
      <c r="J25" s="82">
        <f t="shared" si="8"/>
        <v>100000</v>
      </c>
      <c r="K25" s="147">
        <f t="shared" si="1"/>
        <v>0</v>
      </c>
      <c r="L25" s="148"/>
      <c r="M25" s="149" t="s">
        <v>854</v>
      </c>
      <c r="N25" s="44">
        <f t="shared" si="2"/>
        <v>10</v>
      </c>
      <c r="O25" s="44">
        <f t="shared" si="3"/>
        <v>0</v>
      </c>
      <c r="P25" s="44">
        <f t="shared" si="4"/>
        <v>0</v>
      </c>
      <c r="Q25" s="44">
        <f t="shared" si="5"/>
        <v>0</v>
      </c>
      <c r="R25" s="44">
        <v>0</v>
      </c>
      <c r="S25" s="44">
        <f t="shared" si="6"/>
        <v>0</v>
      </c>
      <c r="T25" s="154"/>
      <c r="V25" s="155"/>
      <c r="W25" s="155">
        <f t="shared" si="11"/>
        <v>0</v>
      </c>
    </row>
    <row r="26" s="39" customFormat="1" ht="36" hidden="1" customHeight="1" spans="1:23">
      <c r="A26" s="62">
        <v>20</v>
      </c>
      <c r="B26" s="63" t="s">
        <v>782</v>
      </c>
      <c r="C26" s="137" t="s">
        <v>2283</v>
      </c>
      <c r="D26" s="82">
        <v>600000</v>
      </c>
      <c r="E26" s="82"/>
      <c r="F26" s="82">
        <v>600000</v>
      </c>
      <c r="G26" s="82"/>
      <c r="H26" s="82"/>
      <c r="I26" s="82"/>
      <c r="J26" s="82">
        <f t="shared" si="8"/>
        <v>600000</v>
      </c>
      <c r="K26" s="147">
        <f t="shared" si="1"/>
        <v>0</v>
      </c>
      <c r="L26" s="148"/>
      <c r="M26" s="149" t="s">
        <v>812</v>
      </c>
      <c r="N26" s="44">
        <f t="shared" si="2"/>
        <v>60</v>
      </c>
      <c r="O26" s="44">
        <f t="shared" si="3"/>
        <v>0</v>
      </c>
      <c r="P26" s="44">
        <f t="shared" si="4"/>
        <v>0</v>
      </c>
      <c r="Q26" s="44">
        <f t="shared" si="5"/>
        <v>0</v>
      </c>
      <c r="R26" s="44">
        <v>0</v>
      </c>
      <c r="S26" s="44">
        <f t="shared" si="6"/>
        <v>0</v>
      </c>
      <c r="T26" s="154"/>
      <c r="V26" s="155"/>
      <c r="W26" s="155">
        <f t="shared" si="11"/>
        <v>0</v>
      </c>
    </row>
    <row r="27" s="39" customFormat="1" ht="36" hidden="1" customHeight="1" spans="1:23">
      <c r="A27" s="62">
        <v>21</v>
      </c>
      <c r="B27" s="63" t="s">
        <v>782</v>
      </c>
      <c r="C27" s="137" t="s">
        <v>2284</v>
      </c>
      <c r="D27" s="82">
        <v>104817</v>
      </c>
      <c r="E27" s="82"/>
      <c r="F27" s="82">
        <v>104817</v>
      </c>
      <c r="G27" s="82"/>
      <c r="H27" s="82"/>
      <c r="I27" s="82"/>
      <c r="J27" s="82">
        <f t="shared" si="8"/>
        <v>104817</v>
      </c>
      <c r="K27" s="147">
        <f t="shared" si="1"/>
        <v>0</v>
      </c>
      <c r="L27" s="148"/>
      <c r="M27" s="149" t="s">
        <v>1008</v>
      </c>
      <c r="N27" s="44">
        <f t="shared" si="2"/>
        <v>10.4817</v>
      </c>
      <c r="O27" s="44">
        <f t="shared" si="3"/>
        <v>0</v>
      </c>
      <c r="P27" s="44">
        <f t="shared" si="4"/>
        <v>0</v>
      </c>
      <c r="Q27" s="44">
        <f t="shared" si="5"/>
        <v>0</v>
      </c>
      <c r="R27" s="44">
        <v>0</v>
      </c>
      <c r="S27" s="44">
        <f t="shared" si="6"/>
        <v>0</v>
      </c>
      <c r="T27" s="154"/>
      <c r="V27" s="155"/>
      <c r="W27" s="155">
        <f t="shared" si="11"/>
        <v>0</v>
      </c>
    </row>
    <row r="28" s="39" customFormat="1" ht="36" hidden="1" customHeight="1" spans="1:23">
      <c r="A28" s="62">
        <v>22</v>
      </c>
      <c r="B28" s="63" t="s">
        <v>782</v>
      </c>
      <c r="C28" s="137" t="s">
        <v>2285</v>
      </c>
      <c r="D28" s="82">
        <v>4000000</v>
      </c>
      <c r="E28" s="82">
        <v>4000000</v>
      </c>
      <c r="F28" s="82"/>
      <c r="G28" s="82"/>
      <c r="H28" s="82"/>
      <c r="I28" s="82">
        <v>1064300</v>
      </c>
      <c r="J28" s="82">
        <f t="shared" si="8"/>
        <v>2935700</v>
      </c>
      <c r="K28" s="147">
        <f t="shared" si="1"/>
        <v>0.266075</v>
      </c>
      <c r="L28" s="148"/>
      <c r="M28" s="149" t="s">
        <v>1029</v>
      </c>
      <c r="N28" s="44">
        <f t="shared" si="2"/>
        <v>400</v>
      </c>
      <c r="O28" s="44">
        <f t="shared" si="3"/>
        <v>106.43</v>
      </c>
      <c r="P28" s="44">
        <f t="shared" si="4"/>
        <v>0</v>
      </c>
      <c r="Q28" s="44">
        <f t="shared" si="5"/>
        <v>106.43</v>
      </c>
      <c r="R28" s="44">
        <v>106.43</v>
      </c>
      <c r="S28" s="44">
        <f t="shared" si="6"/>
        <v>0</v>
      </c>
      <c r="T28" s="154"/>
      <c r="V28" s="155">
        <f t="shared" ref="V28:V32" si="12">Q28</f>
        <v>106.43</v>
      </c>
      <c r="W28" s="155"/>
    </row>
    <row r="29" s="39" customFormat="1" ht="36" hidden="1" customHeight="1" spans="1:23">
      <c r="A29" s="62">
        <v>23</v>
      </c>
      <c r="B29" s="63" t="s">
        <v>782</v>
      </c>
      <c r="C29" s="137" t="s">
        <v>2286</v>
      </c>
      <c r="D29" s="82">
        <v>800000</v>
      </c>
      <c r="E29" s="82"/>
      <c r="F29" s="82">
        <v>800000</v>
      </c>
      <c r="G29" s="82"/>
      <c r="H29" s="82"/>
      <c r="I29" s="82"/>
      <c r="J29" s="82">
        <f t="shared" si="8"/>
        <v>800000</v>
      </c>
      <c r="K29" s="147">
        <f t="shared" si="1"/>
        <v>0</v>
      </c>
      <c r="L29" s="148"/>
      <c r="M29" s="149" t="s">
        <v>881</v>
      </c>
      <c r="N29" s="44">
        <f t="shared" si="2"/>
        <v>80</v>
      </c>
      <c r="O29" s="44">
        <f t="shared" si="3"/>
        <v>0</v>
      </c>
      <c r="P29" s="44">
        <f t="shared" si="4"/>
        <v>0</v>
      </c>
      <c r="Q29" s="44">
        <f t="shared" si="5"/>
        <v>0</v>
      </c>
      <c r="R29" s="44">
        <v>0</v>
      </c>
      <c r="S29" s="44">
        <f t="shared" si="6"/>
        <v>0</v>
      </c>
      <c r="T29" s="154"/>
      <c r="V29" s="155"/>
      <c r="W29" s="155">
        <f t="shared" ref="W29:W33" si="13">Q29</f>
        <v>0</v>
      </c>
    </row>
    <row r="30" s="39" customFormat="1" ht="36" hidden="1" customHeight="1" spans="1:23">
      <c r="A30" s="62">
        <v>24</v>
      </c>
      <c r="B30" s="63" t="s">
        <v>782</v>
      </c>
      <c r="C30" s="137" t="s">
        <v>2287</v>
      </c>
      <c r="D30" s="82">
        <v>600000</v>
      </c>
      <c r="E30" s="82"/>
      <c r="F30" s="82">
        <v>600000</v>
      </c>
      <c r="G30" s="82"/>
      <c r="H30" s="82"/>
      <c r="I30" s="82"/>
      <c r="J30" s="82">
        <f t="shared" si="8"/>
        <v>600000</v>
      </c>
      <c r="K30" s="147">
        <f t="shared" si="1"/>
        <v>0</v>
      </c>
      <c r="L30" s="148"/>
      <c r="M30" s="149" t="s">
        <v>800</v>
      </c>
      <c r="N30" s="44">
        <f t="shared" si="2"/>
        <v>60</v>
      </c>
      <c r="O30" s="44">
        <f t="shared" si="3"/>
        <v>0</v>
      </c>
      <c r="P30" s="44">
        <f t="shared" si="4"/>
        <v>0</v>
      </c>
      <c r="Q30" s="44">
        <f t="shared" si="5"/>
        <v>0</v>
      </c>
      <c r="R30" s="44">
        <v>0</v>
      </c>
      <c r="S30" s="44">
        <f t="shared" si="6"/>
        <v>0</v>
      </c>
      <c r="T30" s="154"/>
      <c r="V30" s="155"/>
      <c r="W30" s="155">
        <f t="shared" si="13"/>
        <v>0</v>
      </c>
    </row>
    <row r="31" s="39" customFormat="1" ht="36" hidden="1" customHeight="1" spans="1:23">
      <c r="A31" s="62">
        <v>25</v>
      </c>
      <c r="B31" s="63" t="s">
        <v>782</v>
      </c>
      <c r="C31" s="137" t="s">
        <v>2288</v>
      </c>
      <c r="D31" s="82">
        <v>950000</v>
      </c>
      <c r="E31" s="82">
        <v>950000</v>
      </c>
      <c r="F31" s="82"/>
      <c r="G31" s="82"/>
      <c r="H31" s="82"/>
      <c r="I31" s="82"/>
      <c r="J31" s="82">
        <f t="shared" si="8"/>
        <v>950000</v>
      </c>
      <c r="K31" s="147">
        <f t="shared" si="1"/>
        <v>0</v>
      </c>
      <c r="L31" s="148"/>
      <c r="M31" s="149" t="s">
        <v>866</v>
      </c>
      <c r="N31" s="44">
        <f t="shared" si="2"/>
        <v>95</v>
      </c>
      <c r="O31" s="44">
        <f t="shared" si="3"/>
        <v>0</v>
      </c>
      <c r="P31" s="44">
        <f t="shared" si="4"/>
        <v>0</v>
      </c>
      <c r="Q31" s="44">
        <f t="shared" si="5"/>
        <v>0</v>
      </c>
      <c r="R31" s="44">
        <v>0</v>
      </c>
      <c r="S31" s="44">
        <f t="shared" si="6"/>
        <v>0</v>
      </c>
      <c r="T31" s="154"/>
      <c r="V31" s="155">
        <f t="shared" si="12"/>
        <v>0</v>
      </c>
      <c r="W31" s="155"/>
    </row>
    <row r="32" s="39" customFormat="1" ht="36" hidden="1" customHeight="1" spans="1:23">
      <c r="A32" s="62">
        <v>26</v>
      </c>
      <c r="B32" s="63" t="s">
        <v>782</v>
      </c>
      <c r="C32" s="137" t="s">
        <v>2289</v>
      </c>
      <c r="D32" s="82">
        <v>750000</v>
      </c>
      <c r="E32" s="82">
        <v>750000</v>
      </c>
      <c r="F32" s="82"/>
      <c r="G32" s="82"/>
      <c r="H32" s="82"/>
      <c r="I32" s="82"/>
      <c r="J32" s="82">
        <f t="shared" si="8"/>
        <v>750000</v>
      </c>
      <c r="K32" s="147">
        <f t="shared" si="1"/>
        <v>0</v>
      </c>
      <c r="L32" s="148"/>
      <c r="M32" s="149" t="s">
        <v>871</v>
      </c>
      <c r="N32" s="44">
        <f t="shared" si="2"/>
        <v>75</v>
      </c>
      <c r="O32" s="44">
        <f t="shared" si="3"/>
        <v>0</v>
      </c>
      <c r="P32" s="44">
        <f t="shared" si="4"/>
        <v>0</v>
      </c>
      <c r="Q32" s="44">
        <f t="shared" si="5"/>
        <v>0</v>
      </c>
      <c r="R32" s="44">
        <v>0</v>
      </c>
      <c r="S32" s="44">
        <f t="shared" si="6"/>
        <v>0</v>
      </c>
      <c r="T32" s="154"/>
      <c r="V32" s="155">
        <f t="shared" si="12"/>
        <v>0</v>
      </c>
      <c r="W32" s="155"/>
    </row>
    <row r="33" s="39" customFormat="1" ht="36" hidden="1" customHeight="1" spans="1:23">
      <c r="A33" s="62">
        <v>27</v>
      </c>
      <c r="B33" s="63" t="s">
        <v>782</v>
      </c>
      <c r="C33" s="137" t="s">
        <v>2290</v>
      </c>
      <c r="D33" s="82">
        <v>1500000</v>
      </c>
      <c r="E33" s="82"/>
      <c r="F33" s="82">
        <v>1500000</v>
      </c>
      <c r="G33" s="82"/>
      <c r="H33" s="82"/>
      <c r="I33" s="82"/>
      <c r="J33" s="82">
        <f t="shared" si="8"/>
        <v>1500000</v>
      </c>
      <c r="K33" s="147">
        <f t="shared" si="1"/>
        <v>0</v>
      </c>
      <c r="L33" s="148"/>
      <c r="M33" s="149" t="s">
        <v>894</v>
      </c>
      <c r="N33" s="44">
        <f t="shared" si="2"/>
        <v>150</v>
      </c>
      <c r="O33" s="44">
        <f t="shared" si="3"/>
        <v>0</v>
      </c>
      <c r="P33" s="44">
        <f t="shared" si="4"/>
        <v>0</v>
      </c>
      <c r="Q33" s="44">
        <f t="shared" si="5"/>
        <v>0</v>
      </c>
      <c r="R33" s="44">
        <v>0</v>
      </c>
      <c r="S33" s="44">
        <f t="shared" si="6"/>
        <v>0</v>
      </c>
      <c r="T33" s="154"/>
      <c r="V33" s="155"/>
      <c r="W33" s="155">
        <f t="shared" si="13"/>
        <v>0</v>
      </c>
    </row>
    <row r="34" s="39" customFormat="1" ht="36" hidden="1" customHeight="1" spans="1:23">
      <c r="A34" s="62">
        <v>28</v>
      </c>
      <c r="B34" s="63" t="s">
        <v>782</v>
      </c>
      <c r="C34" s="137" t="s">
        <v>2291</v>
      </c>
      <c r="D34" s="82">
        <v>950000</v>
      </c>
      <c r="E34" s="82">
        <v>950000</v>
      </c>
      <c r="F34" s="82"/>
      <c r="G34" s="82"/>
      <c r="H34" s="82"/>
      <c r="I34" s="82"/>
      <c r="J34" s="82">
        <f t="shared" si="8"/>
        <v>950000</v>
      </c>
      <c r="K34" s="147">
        <f t="shared" si="1"/>
        <v>0</v>
      </c>
      <c r="L34" s="148"/>
      <c r="M34" s="149" t="s">
        <v>899</v>
      </c>
      <c r="N34" s="44">
        <f t="shared" si="2"/>
        <v>95</v>
      </c>
      <c r="O34" s="44">
        <f t="shared" si="3"/>
        <v>0</v>
      </c>
      <c r="P34" s="44">
        <f t="shared" si="4"/>
        <v>0</v>
      </c>
      <c r="Q34" s="44">
        <f t="shared" si="5"/>
        <v>0</v>
      </c>
      <c r="R34" s="44">
        <v>0</v>
      </c>
      <c r="S34" s="44">
        <f t="shared" si="6"/>
        <v>0</v>
      </c>
      <c r="T34" s="154"/>
      <c r="V34" s="155">
        <f t="shared" ref="V34:V37" si="14">Q34</f>
        <v>0</v>
      </c>
      <c r="W34" s="155"/>
    </row>
    <row r="35" s="39" customFormat="1" ht="36" hidden="1" customHeight="1" spans="1:23">
      <c r="A35" s="62">
        <v>29</v>
      </c>
      <c r="B35" s="63" t="s">
        <v>782</v>
      </c>
      <c r="C35" s="137" t="s">
        <v>2292</v>
      </c>
      <c r="D35" s="82">
        <v>850000</v>
      </c>
      <c r="E35" s="82">
        <v>850000</v>
      </c>
      <c r="F35" s="82"/>
      <c r="G35" s="82"/>
      <c r="H35" s="82"/>
      <c r="I35" s="82"/>
      <c r="J35" s="82">
        <f t="shared" si="8"/>
        <v>850000</v>
      </c>
      <c r="K35" s="147">
        <f t="shared" si="1"/>
        <v>0</v>
      </c>
      <c r="L35" s="148"/>
      <c r="M35" s="149" t="s">
        <v>904</v>
      </c>
      <c r="N35" s="44">
        <f t="shared" si="2"/>
        <v>85</v>
      </c>
      <c r="O35" s="44">
        <f t="shared" si="3"/>
        <v>0</v>
      </c>
      <c r="P35" s="44">
        <f t="shared" si="4"/>
        <v>0</v>
      </c>
      <c r="Q35" s="44">
        <f t="shared" si="5"/>
        <v>0</v>
      </c>
      <c r="R35" s="44">
        <v>0</v>
      </c>
      <c r="S35" s="44">
        <f t="shared" si="6"/>
        <v>0</v>
      </c>
      <c r="T35" s="154"/>
      <c r="V35" s="155">
        <f t="shared" si="14"/>
        <v>0</v>
      </c>
      <c r="W35" s="155"/>
    </row>
    <row r="36" s="39" customFormat="1" ht="36" hidden="1" customHeight="1" spans="1:23">
      <c r="A36" s="62">
        <v>30</v>
      </c>
      <c r="B36" s="63" t="s">
        <v>782</v>
      </c>
      <c r="C36" s="137" t="s">
        <v>2293</v>
      </c>
      <c r="D36" s="82">
        <v>800000</v>
      </c>
      <c r="E36" s="82">
        <v>800000</v>
      </c>
      <c r="F36" s="82"/>
      <c r="G36" s="82"/>
      <c r="H36" s="82"/>
      <c r="I36" s="82"/>
      <c r="J36" s="82">
        <f t="shared" si="8"/>
        <v>800000</v>
      </c>
      <c r="K36" s="147">
        <f t="shared" si="1"/>
        <v>0</v>
      </c>
      <c r="L36" s="148"/>
      <c r="M36" s="149" t="s">
        <v>909</v>
      </c>
      <c r="N36" s="44">
        <f t="shared" si="2"/>
        <v>80</v>
      </c>
      <c r="O36" s="44">
        <f t="shared" si="3"/>
        <v>0</v>
      </c>
      <c r="P36" s="44">
        <f t="shared" si="4"/>
        <v>0</v>
      </c>
      <c r="Q36" s="44">
        <f t="shared" si="5"/>
        <v>0</v>
      </c>
      <c r="R36" s="44">
        <v>0</v>
      </c>
      <c r="S36" s="44">
        <f t="shared" si="6"/>
        <v>0</v>
      </c>
      <c r="T36" s="154"/>
      <c r="V36" s="155">
        <f t="shared" si="14"/>
        <v>0</v>
      </c>
      <c r="W36" s="155"/>
    </row>
    <row r="37" s="39" customFormat="1" ht="36" hidden="1" customHeight="1" spans="1:23">
      <c r="A37" s="62">
        <v>31</v>
      </c>
      <c r="B37" s="63" t="s">
        <v>782</v>
      </c>
      <c r="C37" s="137" t="s">
        <v>2294</v>
      </c>
      <c r="D37" s="82">
        <v>650000</v>
      </c>
      <c r="E37" s="82">
        <v>650000</v>
      </c>
      <c r="F37" s="82"/>
      <c r="G37" s="82"/>
      <c r="H37" s="82"/>
      <c r="I37" s="82"/>
      <c r="J37" s="82">
        <f t="shared" si="8"/>
        <v>650000</v>
      </c>
      <c r="K37" s="147">
        <f t="shared" si="1"/>
        <v>0</v>
      </c>
      <c r="L37" s="148"/>
      <c r="M37" s="149" t="s">
        <v>914</v>
      </c>
      <c r="N37" s="44">
        <f t="shared" si="2"/>
        <v>65</v>
      </c>
      <c r="O37" s="44">
        <f t="shared" si="3"/>
        <v>0</v>
      </c>
      <c r="P37" s="44">
        <f t="shared" si="4"/>
        <v>0</v>
      </c>
      <c r="Q37" s="44">
        <f t="shared" si="5"/>
        <v>0</v>
      </c>
      <c r="R37" s="44">
        <v>0</v>
      </c>
      <c r="S37" s="44">
        <f t="shared" si="6"/>
        <v>0</v>
      </c>
      <c r="T37" s="154"/>
      <c r="V37" s="155">
        <f t="shared" si="14"/>
        <v>0</v>
      </c>
      <c r="W37" s="155"/>
    </row>
    <row r="38" s="39" customFormat="1" ht="36" hidden="1" customHeight="1" spans="1:23">
      <c r="A38" s="62">
        <v>32</v>
      </c>
      <c r="B38" s="63" t="s">
        <v>782</v>
      </c>
      <c r="C38" s="137" t="s">
        <v>2295</v>
      </c>
      <c r="D38" s="82">
        <v>500000</v>
      </c>
      <c r="E38" s="82"/>
      <c r="F38" s="82">
        <v>500000</v>
      </c>
      <c r="G38" s="82"/>
      <c r="H38" s="82"/>
      <c r="I38" s="82"/>
      <c r="J38" s="82">
        <f t="shared" si="8"/>
        <v>500000</v>
      </c>
      <c r="K38" s="147">
        <f t="shared" si="1"/>
        <v>0</v>
      </c>
      <c r="L38" s="148"/>
      <c r="M38" s="149" t="s">
        <v>877</v>
      </c>
      <c r="N38" s="44">
        <f t="shared" si="2"/>
        <v>50</v>
      </c>
      <c r="O38" s="44">
        <f t="shared" si="3"/>
        <v>0</v>
      </c>
      <c r="P38" s="44">
        <f t="shared" si="4"/>
        <v>0</v>
      </c>
      <c r="Q38" s="44">
        <f t="shared" si="5"/>
        <v>0</v>
      </c>
      <c r="R38" s="44">
        <v>0</v>
      </c>
      <c r="S38" s="44">
        <f t="shared" si="6"/>
        <v>0</v>
      </c>
      <c r="T38" s="154"/>
      <c r="V38" s="155"/>
      <c r="W38" s="155">
        <f t="shared" ref="W38:W42" si="15">Q38</f>
        <v>0</v>
      </c>
    </row>
    <row r="39" s="39" customFormat="1" ht="36" hidden="1" customHeight="1" spans="1:23">
      <c r="A39" s="62">
        <v>33</v>
      </c>
      <c r="B39" s="63" t="s">
        <v>782</v>
      </c>
      <c r="C39" s="137" t="s">
        <v>2296</v>
      </c>
      <c r="D39" s="82">
        <v>2400000</v>
      </c>
      <c r="E39" s="82"/>
      <c r="F39" s="82">
        <v>2400000</v>
      </c>
      <c r="G39" s="82"/>
      <c r="H39" s="82"/>
      <c r="I39" s="82"/>
      <c r="J39" s="82">
        <f t="shared" si="8"/>
        <v>2400000</v>
      </c>
      <c r="K39" s="147">
        <f t="shared" si="1"/>
        <v>0</v>
      </c>
      <c r="L39" s="148"/>
      <c r="M39" s="149" t="s">
        <v>885</v>
      </c>
      <c r="N39" s="44">
        <f t="shared" si="2"/>
        <v>240</v>
      </c>
      <c r="O39" s="44">
        <f t="shared" si="3"/>
        <v>0</v>
      </c>
      <c r="P39" s="44">
        <f t="shared" si="4"/>
        <v>0</v>
      </c>
      <c r="Q39" s="44">
        <f t="shared" si="5"/>
        <v>0</v>
      </c>
      <c r="R39" s="44">
        <v>0</v>
      </c>
      <c r="S39" s="44">
        <f t="shared" si="6"/>
        <v>0</v>
      </c>
      <c r="T39" s="154"/>
      <c r="V39" s="155"/>
      <c r="W39" s="155">
        <f t="shared" si="15"/>
        <v>0</v>
      </c>
    </row>
    <row r="40" s="39" customFormat="1" ht="36" hidden="1" customHeight="1" spans="1:23">
      <c r="A40" s="62">
        <v>34</v>
      </c>
      <c r="B40" s="63" t="s">
        <v>782</v>
      </c>
      <c r="C40" s="137" t="s">
        <v>2297</v>
      </c>
      <c r="D40" s="82">
        <v>1080000</v>
      </c>
      <c r="E40" s="82"/>
      <c r="F40" s="82">
        <v>1080000</v>
      </c>
      <c r="G40" s="82"/>
      <c r="H40" s="82"/>
      <c r="I40" s="82"/>
      <c r="J40" s="82">
        <f t="shared" si="8"/>
        <v>1080000</v>
      </c>
      <c r="K40" s="147">
        <f t="shared" si="1"/>
        <v>0</v>
      </c>
      <c r="L40" s="148"/>
      <c r="M40" s="149" t="s">
        <v>919</v>
      </c>
      <c r="N40" s="44">
        <f t="shared" si="2"/>
        <v>108</v>
      </c>
      <c r="O40" s="44">
        <f t="shared" si="3"/>
        <v>0</v>
      </c>
      <c r="P40" s="44">
        <f t="shared" si="4"/>
        <v>0</v>
      </c>
      <c r="Q40" s="44">
        <f t="shared" si="5"/>
        <v>0</v>
      </c>
      <c r="R40" s="44">
        <v>0</v>
      </c>
      <c r="S40" s="44">
        <f t="shared" si="6"/>
        <v>0</v>
      </c>
      <c r="T40" s="154"/>
      <c r="V40" s="155"/>
      <c r="W40" s="155">
        <f t="shared" si="15"/>
        <v>0</v>
      </c>
    </row>
    <row r="41" s="39" customFormat="1" ht="36" hidden="1" customHeight="1" spans="1:23">
      <c r="A41" s="62">
        <v>35</v>
      </c>
      <c r="B41" s="63" t="s">
        <v>782</v>
      </c>
      <c r="C41" s="137" t="s">
        <v>2298</v>
      </c>
      <c r="D41" s="82">
        <v>1300000</v>
      </c>
      <c r="E41" s="82"/>
      <c r="F41" s="82">
        <v>1300000</v>
      </c>
      <c r="G41" s="82"/>
      <c r="H41" s="82"/>
      <c r="I41" s="82"/>
      <c r="J41" s="82">
        <f t="shared" si="8"/>
        <v>1300000</v>
      </c>
      <c r="K41" s="147">
        <f t="shared" si="1"/>
        <v>0</v>
      </c>
      <c r="L41" s="148"/>
      <c r="M41" s="149" t="s">
        <v>924</v>
      </c>
      <c r="N41" s="44">
        <f t="shared" si="2"/>
        <v>130</v>
      </c>
      <c r="O41" s="44">
        <f t="shared" si="3"/>
        <v>0</v>
      </c>
      <c r="P41" s="44">
        <f t="shared" si="4"/>
        <v>0</v>
      </c>
      <c r="Q41" s="44">
        <f t="shared" si="5"/>
        <v>0</v>
      </c>
      <c r="R41" s="44">
        <v>0</v>
      </c>
      <c r="S41" s="44">
        <f t="shared" si="6"/>
        <v>0</v>
      </c>
      <c r="T41" s="154"/>
      <c r="V41" s="155"/>
      <c r="W41" s="155">
        <f t="shared" si="15"/>
        <v>0</v>
      </c>
    </row>
    <row r="42" s="39" customFormat="1" ht="36" hidden="1" customHeight="1" spans="1:23">
      <c r="A42" s="62">
        <v>36</v>
      </c>
      <c r="B42" s="63" t="s">
        <v>782</v>
      </c>
      <c r="C42" s="137" t="s">
        <v>2299</v>
      </c>
      <c r="D42" s="82">
        <v>1150000</v>
      </c>
      <c r="E42" s="82"/>
      <c r="F42" s="82">
        <v>1150000</v>
      </c>
      <c r="G42" s="82"/>
      <c r="H42" s="82"/>
      <c r="I42" s="82"/>
      <c r="J42" s="82">
        <f t="shared" si="8"/>
        <v>1150000</v>
      </c>
      <c r="K42" s="147">
        <f t="shared" si="1"/>
        <v>0</v>
      </c>
      <c r="L42" s="148"/>
      <c r="M42" s="149" t="s">
        <v>930</v>
      </c>
      <c r="N42" s="44">
        <f t="shared" si="2"/>
        <v>115</v>
      </c>
      <c r="O42" s="44">
        <f t="shared" si="3"/>
        <v>0</v>
      </c>
      <c r="P42" s="44">
        <f t="shared" si="4"/>
        <v>0</v>
      </c>
      <c r="Q42" s="44">
        <f t="shared" si="5"/>
        <v>0</v>
      </c>
      <c r="R42" s="44">
        <v>0</v>
      </c>
      <c r="S42" s="44">
        <f t="shared" si="6"/>
        <v>0</v>
      </c>
      <c r="T42" s="154"/>
      <c r="V42" s="155"/>
      <c r="W42" s="155">
        <f t="shared" si="15"/>
        <v>0</v>
      </c>
    </row>
    <row r="43" s="39" customFormat="1" ht="36" hidden="1" customHeight="1" spans="1:23">
      <c r="A43" s="62">
        <v>37</v>
      </c>
      <c r="B43" s="63" t="s">
        <v>782</v>
      </c>
      <c r="C43" s="137" t="s">
        <v>2300</v>
      </c>
      <c r="D43" s="82">
        <v>650000</v>
      </c>
      <c r="E43" s="82">
        <v>650000</v>
      </c>
      <c r="F43" s="82"/>
      <c r="G43" s="82"/>
      <c r="H43" s="82"/>
      <c r="I43" s="82"/>
      <c r="J43" s="82">
        <f t="shared" si="8"/>
        <v>650000</v>
      </c>
      <c r="K43" s="147">
        <f t="shared" si="1"/>
        <v>0</v>
      </c>
      <c r="L43" s="148"/>
      <c r="M43" s="149" t="s">
        <v>936</v>
      </c>
      <c r="N43" s="44">
        <f t="shared" si="2"/>
        <v>65</v>
      </c>
      <c r="O43" s="44">
        <f t="shared" si="3"/>
        <v>0</v>
      </c>
      <c r="P43" s="44">
        <f t="shared" si="4"/>
        <v>0</v>
      </c>
      <c r="Q43" s="44">
        <f t="shared" si="5"/>
        <v>0</v>
      </c>
      <c r="R43" s="44">
        <v>0</v>
      </c>
      <c r="S43" s="44">
        <f t="shared" si="6"/>
        <v>0</v>
      </c>
      <c r="T43" s="154"/>
      <c r="V43" s="155">
        <f t="shared" ref="V43:V47" si="16">Q43</f>
        <v>0</v>
      </c>
      <c r="W43" s="155"/>
    </row>
    <row r="44" s="39" customFormat="1" ht="36" hidden="1" customHeight="1" spans="1:23">
      <c r="A44" s="62">
        <v>38</v>
      </c>
      <c r="B44" s="63" t="s">
        <v>782</v>
      </c>
      <c r="C44" s="137" t="s">
        <v>2301</v>
      </c>
      <c r="D44" s="82">
        <v>700000</v>
      </c>
      <c r="E44" s="82">
        <v>700000</v>
      </c>
      <c r="F44" s="82"/>
      <c r="G44" s="82"/>
      <c r="H44" s="82"/>
      <c r="I44" s="82"/>
      <c r="J44" s="82">
        <f t="shared" si="8"/>
        <v>700000</v>
      </c>
      <c r="K44" s="147">
        <f t="shared" si="1"/>
        <v>0</v>
      </c>
      <c r="L44" s="148"/>
      <c r="M44" s="149" t="s">
        <v>942</v>
      </c>
      <c r="N44" s="44">
        <f t="shared" si="2"/>
        <v>70</v>
      </c>
      <c r="O44" s="44">
        <f t="shared" si="3"/>
        <v>0</v>
      </c>
      <c r="P44" s="44">
        <f t="shared" si="4"/>
        <v>0</v>
      </c>
      <c r="Q44" s="44">
        <f t="shared" si="5"/>
        <v>0</v>
      </c>
      <c r="R44" s="44">
        <v>0</v>
      </c>
      <c r="S44" s="44">
        <f t="shared" si="6"/>
        <v>0</v>
      </c>
      <c r="T44" s="154"/>
      <c r="V44" s="155">
        <f t="shared" si="16"/>
        <v>0</v>
      </c>
      <c r="W44" s="155"/>
    </row>
    <row r="45" s="39" customFormat="1" ht="36" hidden="1" customHeight="1" spans="1:23">
      <c r="A45" s="62">
        <v>39</v>
      </c>
      <c r="B45" s="63" t="s">
        <v>782</v>
      </c>
      <c r="C45" s="137" t="s">
        <v>2302</v>
      </c>
      <c r="D45" s="82">
        <v>200000</v>
      </c>
      <c r="E45" s="82">
        <v>200000</v>
      </c>
      <c r="F45" s="82"/>
      <c r="G45" s="82"/>
      <c r="H45" s="82"/>
      <c r="I45" s="82"/>
      <c r="J45" s="82">
        <f t="shared" si="8"/>
        <v>200000</v>
      </c>
      <c r="K45" s="147">
        <f t="shared" si="1"/>
        <v>0</v>
      </c>
      <c r="L45" s="148"/>
      <c r="M45" s="149" t="s">
        <v>947</v>
      </c>
      <c r="N45" s="44">
        <f t="shared" si="2"/>
        <v>20</v>
      </c>
      <c r="O45" s="44">
        <f t="shared" si="3"/>
        <v>0</v>
      </c>
      <c r="P45" s="44">
        <f t="shared" si="4"/>
        <v>0</v>
      </c>
      <c r="Q45" s="44">
        <f t="shared" si="5"/>
        <v>0</v>
      </c>
      <c r="R45" s="44">
        <v>0</v>
      </c>
      <c r="S45" s="44">
        <f t="shared" si="6"/>
        <v>0</v>
      </c>
      <c r="T45" s="154"/>
      <c r="V45" s="155">
        <f t="shared" si="16"/>
        <v>0</v>
      </c>
      <c r="W45" s="155"/>
    </row>
    <row r="46" s="39" customFormat="1" ht="36" hidden="1" customHeight="1" spans="1:23">
      <c r="A46" s="62">
        <v>40</v>
      </c>
      <c r="B46" s="63" t="s">
        <v>782</v>
      </c>
      <c r="C46" s="137" t="s">
        <v>2303</v>
      </c>
      <c r="D46" s="82">
        <v>800000</v>
      </c>
      <c r="E46" s="82">
        <v>800000</v>
      </c>
      <c r="F46" s="82"/>
      <c r="G46" s="82"/>
      <c r="H46" s="82"/>
      <c r="I46" s="82"/>
      <c r="J46" s="82">
        <f t="shared" si="8"/>
        <v>800000</v>
      </c>
      <c r="K46" s="147">
        <f t="shared" si="1"/>
        <v>0</v>
      </c>
      <c r="L46" s="148"/>
      <c r="M46" s="149" t="s">
        <v>952</v>
      </c>
      <c r="N46" s="44">
        <f t="shared" si="2"/>
        <v>80</v>
      </c>
      <c r="O46" s="44">
        <f t="shared" si="3"/>
        <v>0</v>
      </c>
      <c r="P46" s="44">
        <f t="shared" si="4"/>
        <v>0</v>
      </c>
      <c r="Q46" s="44">
        <f t="shared" si="5"/>
        <v>0</v>
      </c>
      <c r="R46" s="44">
        <v>0</v>
      </c>
      <c r="S46" s="44">
        <f t="shared" si="6"/>
        <v>0</v>
      </c>
      <c r="T46" s="154"/>
      <c r="V46" s="155">
        <f t="shared" si="16"/>
        <v>0</v>
      </c>
      <c r="W46" s="155"/>
    </row>
    <row r="47" s="39" customFormat="1" ht="36" hidden="1" customHeight="1" spans="1:23">
      <c r="A47" s="62">
        <v>41</v>
      </c>
      <c r="B47" s="63" t="s">
        <v>782</v>
      </c>
      <c r="C47" s="137" t="s">
        <v>2304</v>
      </c>
      <c r="D47" s="82">
        <v>800000</v>
      </c>
      <c r="E47" s="82">
        <v>800000</v>
      </c>
      <c r="F47" s="82"/>
      <c r="G47" s="82"/>
      <c r="H47" s="82"/>
      <c r="I47" s="82"/>
      <c r="J47" s="82">
        <f t="shared" si="8"/>
        <v>800000</v>
      </c>
      <c r="K47" s="147">
        <f t="shared" si="1"/>
        <v>0</v>
      </c>
      <c r="L47" s="148"/>
      <c r="M47" s="149" t="s">
        <v>963</v>
      </c>
      <c r="N47" s="44">
        <f t="shared" si="2"/>
        <v>80</v>
      </c>
      <c r="O47" s="44">
        <f t="shared" si="3"/>
        <v>0</v>
      </c>
      <c r="P47" s="44">
        <f t="shared" si="4"/>
        <v>0</v>
      </c>
      <c r="Q47" s="44">
        <f t="shared" si="5"/>
        <v>0</v>
      </c>
      <c r="R47" s="44">
        <v>0</v>
      </c>
      <c r="S47" s="44">
        <f t="shared" si="6"/>
        <v>0</v>
      </c>
      <c r="T47" s="154"/>
      <c r="V47" s="155">
        <f t="shared" si="16"/>
        <v>0</v>
      </c>
      <c r="W47" s="155"/>
    </row>
    <row r="48" s="39" customFormat="1" ht="36" hidden="1" customHeight="1" spans="1:23">
      <c r="A48" s="62">
        <v>42</v>
      </c>
      <c r="B48" s="63" t="s">
        <v>782</v>
      </c>
      <c r="C48" s="137" t="s">
        <v>2305</v>
      </c>
      <c r="D48" s="82">
        <v>1100000</v>
      </c>
      <c r="E48" s="82"/>
      <c r="F48" s="82">
        <v>1100000</v>
      </c>
      <c r="G48" s="82"/>
      <c r="H48" s="82"/>
      <c r="I48" s="82"/>
      <c r="J48" s="82">
        <f t="shared" si="8"/>
        <v>1100000</v>
      </c>
      <c r="K48" s="147">
        <f t="shared" si="1"/>
        <v>0</v>
      </c>
      <c r="L48" s="148"/>
      <c r="M48" s="149" t="s">
        <v>968</v>
      </c>
      <c r="N48" s="44">
        <f t="shared" si="2"/>
        <v>110</v>
      </c>
      <c r="O48" s="44">
        <f t="shared" si="3"/>
        <v>0</v>
      </c>
      <c r="P48" s="44">
        <f t="shared" si="4"/>
        <v>0</v>
      </c>
      <c r="Q48" s="44">
        <f t="shared" si="5"/>
        <v>0</v>
      </c>
      <c r="R48" s="44">
        <v>0</v>
      </c>
      <c r="S48" s="44">
        <f t="shared" si="6"/>
        <v>0</v>
      </c>
      <c r="T48" s="154"/>
      <c r="V48" s="155"/>
      <c r="W48" s="155">
        <f t="shared" ref="W48:W53" si="17">Q48</f>
        <v>0</v>
      </c>
    </row>
    <row r="49" s="39" customFormat="1" ht="36" hidden="1" customHeight="1" spans="1:23">
      <c r="A49" s="62">
        <v>43</v>
      </c>
      <c r="B49" s="63" t="s">
        <v>782</v>
      </c>
      <c r="C49" s="137" t="s">
        <v>2306</v>
      </c>
      <c r="D49" s="82">
        <v>510000</v>
      </c>
      <c r="E49" s="82">
        <v>510000</v>
      </c>
      <c r="F49" s="82"/>
      <c r="G49" s="82"/>
      <c r="H49" s="82"/>
      <c r="I49" s="82"/>
      <c r="J49" s="82">
        <f t="shared" si="8"/>
        <v>510000</v>
      </c>
      <c r="K49" s="147">
        <f t="shared" si="1"/>
        <v>0</v>
      </c>
      <c r="L49" s="148"/>
      <c r="M49" s="149" t="s">
        <v>973</v>
      </c>
      <c r="N49" s="44">
        <f t="shared" si="2"/>
        <v>51</v>
      </c>
      <c r="O49" s="44">
        <f t="shared" si="3"/>
        <v>0</v>
      </c>
      <c r="P49" s="44">
        <f t="shared" si="4"/>
        <v>0</v>
      </c>
      <c r="Q49" s="44">
        <f t="shared" si="5"/>
        <v>0</v>
      </c>
      <c r="R49" s="44">
        <v>0</v>
      </c>
      <c r="S49" s="44">
        <f t="shared" si="6"/>
        <v>0</v>
      </c>
      <c r="T49" s="154"/>
      <c r="V49" s="155">
        <f t="shared" ref="V49:V52" si="18">Q49</f>
        <v>0</v>
      </c>
      <c r="W49" s="155"/>
    </row>
    <row r="50" s="39" customFormat="1" ht="36" hidden="1" customHeight="1" spans="1:23">
      <c r="A50" s="62">
        <v>44</v>
      </c>
      <c r="B50" s="63" t="s">
        <v>782</v>
      </c>
      <c r="C50" s="137" t="s">
        <v>2307</v>
      </c>
      <c r="D50" s="82">
        <v>1200000</v>
      </c>
      <c r="E50" s="82"/>
      <c r="F50" s="82">
        <v>1200000</v>
      </c>
      <c r="G50" s="82"/>
      <c r="H50" s="82"/>
      <c r="I50" s="82"/>
      <c r="J50" s="82">
        <f t="shared" si="8"/>
        <v>1200000</v>
      </c>
      <c r="K50" s="147">
        <f t="shared" si="1"/>
        <v>0</v>
      </c>
      <c r="L50" s="148"/>
      <c r="M50" s="149" t="s">
        <v>978</v>
      </c>
      <c r="N50" s="44">
        <f t="shared" si="2"/>
        <v>120</v>
      </c>
      <c r="O50" s="44">
        <f t="shared" si="3"/>
        <v>0</v>
      </c>
      <c r="P50" s="44">
        <f t="shared" si="4"/>
        <v>0</v>
      </c>
      <c r="Q50" s="44">
        <f t="shared" si="5"/>
        <v>0</v>
      </c>
      <c r="R50" s="44">
        <v>0</v>
      </c>
      <c r="S50" s="44">
        <f t="shared" si="6"/>
        <v>0</v>
      </c>
      <c r="T50" s="154"/>
      <c r="V50" s="155"/>
      <c r="W50" s="155">
        <f t="shared" si="17"/>
        <v>0</v>
      </c>
    </row>
    <row r="51" s="39" customFormat="1" ht="36" hidden="1" customHeight="1" spans="1:23">
      <c r="A51" s="62">
        <v>45</v>
      </c>
      <c r="B51" s="63" t="s">
        <v>782</v>
      </c>
      <c r="C51" s="137" t="s">
        <v>2308</v>
      </c>
      <c r="D51" s="82">
        <v>950000</v>
      </c>
      <c r="E51" s="82">
        <v>950000</v>
      </c>
      <c r="F51" s="82"/>
      <c r="G51" s="82"/>
      <c r="H51" s="82"/>
      <c r="I51" s="82"/>
      <c r="J51" s="82">
        <f t="shared" si="8"/>
        <v>950000</v>
      </c>
      <c r="K51" s="147">
        <f t="shared" si="1"/>
        <v>0</v>
      </c>
      <c r="L51" s="148"/>
      <c r="M51" s="149" t="s">
        <v>983</v>
      </c>
      <c r="N51" s="44">
        <f t="shared" si="2"/>
        <v>95</v>
      </c>
      <c r="O51" s="44">
        <f t="shared" si="3"/>
        <v>0</v>
      </c>
      <c r="P51" s="44">
        <f t="shared" si="4"/>
        <v>0</v>
      </c>
      <c r="Q51" s="44">
        <f t="shared" si="5"/>
        <v>0</v>
      </c>
      <c r="R51" s="44">
        <v>0</v>
      </c>
      <c r="S51" s="44">
        <f t="shared" si="6"/>
        <v>0</v>
      </c>
      <c r="T51" s="154"/>
      <c r="V51" s="155">
        <f t="shared" si="18"/>
        <v>0</v>
      </c>
      <c r="W51" s="155"/>
    </row>
    <row r="52" s="39" customFormat="1" ht="36" hidden="1" customHeight="1" spans="1:23">
      <c r="A52" s="62">
        <v>46</v>
      </c>
      <c r="B52" s="63" t="s">
        <v>782</v>
      </c>
      <c r="C52" s="137" t="s">
        <v>2309</v>
      </c>
      <c r="D52" s="82">
        <v>4000000</v>
      </c>
      <c r="E52" s="82">
        <v>4000000</v>
      </c>
      <c r="F52" s="82"/>
      <c r="G52" s="82"/>
      <c r="H52" s="82"/>
      <c r="I52" s="82">
        <v>1576589.82</v>
      </c>
      <c r="J52" s="82">
        <f t="shared" si="8"/>
        <v>2423410.18</v>
      </c>
      <c r="K52" s="147">
        <f t="shared" si="1"/>
        <v>0.394147455</v>
      </c>
      <c r="L52" s="148"/>
      <c r="M52" s="149" t="s">
        <v>780</v>
      </c>
      <c r="N52" s="44">
        <f t="shared" si="2"/>
        <v>400</v>
      </c>
      <c r="O52" s="44">
        <f t="shared" si="3"/>
        <v>157.658982</v>
      </c>
      <c r="P52" s="44">
        <f t="shared" si="4"/>
        <v>0</v>
      </c>
      <c r="Q52" s="44">
        <f t="shared" si="5"/>
        <v>157.658982</v>
      </c>
      <c r="R52" s="44">
        <v>157.658982</v>
      </c>
      <c r="S52" s="44">
        <f t="shared" si="6"/>
        <v>0</v>
      </c>
      <c r="T52" s="154"/>
      <c r="V52" s="155">
        <f t="shared" si="18"/>
        <v>157.658982</v>
      </c>
      <c r="W52" s="155"/>
    </row>
    <row r="53" s="39" customFormat="1" ht="36" hidden="1" customHeight="1" spans="1:23">
      <c r="A53" s="62">
        <v>47</v>
      </c>
      <c r="B53" s="63" t="s">
        <v>782</v>
      </c>
      <c r="C53" s="137" t="s">
        <v>2310</v>
      </c>
      <c r="D53" s="82">
        <v>300000</v>
      </c>
      <c r="E53" s="82"/>
      <c r="F53" s="82">
        <v>300000</v>
      </c>
      <c r="G53" s="82"/>
      <c r="H53" s="82"/>
      <c r="I53" s="82"/>
      <c r="J53" s="82">
        <f t="shared" si="8"/>
        <v>300000</v>
      </c>
      <c r="K53" s="147">
        <f t="shared" si="1"/>
        <v>0</v>
      </c>
      <c r="L53" s="148"/>
      <c r="M53" s="149" t="s">
        <v>818</v>
      </c>
      <c r="N53" s="44">
        <f t="shared" si="2"/>
        <v>30</v>
      </c>
      <c r="O53" s="44">
        <f t="shared" si="3"/>
        <v>0</v>
      </c>
      <c r="P53" s="44">
        <f t="shared" si="4"/>
        <v>0</v>
      </c>
      <c r="Q53" s="44">
        <f t="shared" si="5"/>
        <v>0</v>
      </c>
      <c r="R53" s="44">
        <v>0</v>
      </c>
      <c r="S53" s="44">
        <f t="shared" si="6"/>
        <v>0</v>
      </c>
      <c r="T53" s="154"/>
      <c r="V53" s="155"/>
      <c r="W53" s="155">
        <f t="shared" si="17"/>
        <v>0</v>
      </c>
    </row>
    <row r="54" s="1" customFormat="1" ht="36" hidden="1" customHeight="1" spans="1:23">
      <c r="A54" s="68" t="s">
        <v>2311</v>
      </c>
      <c r="B54" s="68"/>
      <c r="C54" s="68"/>
      <c r="D54" s="138">
        <f t="shared" ref="D54:J54" si="19">SUM(D55:D65)</f>
        <v>6257508.81</v>
      </c>
      <c r="E54" s="139">
        <f t="shared" si="19"/>
        <v>0</v>
      </c>
      <c r="F54" s="139">
        <f t="shared" si="19"/>
        <v>6257508.81</v>
      </c>
      <c r="G54" s="139">
        <f t="shared" si="19"/>
        <v>0</v>
      </c>
      <c r="H54" s="139">
        <f t="shared" si="19"/>
        <v>0</v>
      </c>
      <c r="I54" s="138">
        <f t="shared" si="19"/>
        <v>0</v>
      </c>
      <c r="J54" s="138">
        <f t="shared" si="19"/>
        <v>6257508.81</v>
      </c>
      <c r="K54" s="138">
        <f t="shared" si="1"/>
        <v>0</v>
      </c>
      <c r="L54" s="138">
        <f>SUM(L55:L65)</f>
        <v>0</v>
      </c>
      <c r="M54" s="150"/>
      <c r="N54" s="44">
        <f t="shared" si="2"/>
        <v>625.750881</v>
      </c>
      <c r="O54" s="44">
        <f t="shared" si="3"/>
        <v>0</v>
      </c>
      <c r="P54" s="44">
        <f t="shared" si="4"/>
        <v>0</v>
      </c>
      <c r="Q54" s="44">
        <f t="shared" si="5"/>
        <v>0</v>
      </c>
      <c r="R54" s="44">
        <v>0</v>
      </c>
      <c r="S54" s="44">
        <f t="shared" si="6"/>
        <v>0</v>
      </c>
      <c r="T54" s="44"/>
      <c r="V54" s="157">
        <f>SUM(V55:V65)</f>
        <v>0</v>
      </c>
      <c r="W54" s="157">
        <f>SUM(W55:W65)</f>
        <v>0</v>
      </c>
    </row>
    <row r="55" s="1" customFormat="1" ht="36" hidden="1" customHeight="1" spans="1:23">
      <c r="A55" s="62">
        <v>1</v>
      </c>
      <c r="B55" s="63" t="s">
        <v>680</v>
      </c>
      <c r="C55" s="137" t="s">
        <v>2312</v>
      </c>
      <c r="D55" s="82">
        <v>760000</v>
      </c>
      <c r="E55" s="82"/>
      <c r="F55" s="82">
        <v>760000</v>
      </c>
      <c r="G55" s="82"/>
      <c r="H55" s="82"/>
      <c r="I55" s="82"/>
      <c r="J55" s="82">
        <f t="shared" ref="J55:J65" si="20">D55-I55</f>
        <v>760000</v>
      </c>
      <c r="K55" s="147">
        <f t="shared" si="1"/>
        <v>0</v>
      </c>
      <c r="L55" s="148"/>
      <c r="M55" s="149" t="s">
        <v>678</v>
      </c>
      <c r="N55" s="44">
        <f t="shared" si="2"/>
        <v>76</v>
      </c>
      <c r="O55" s="44">
        <f t="shared" si="3"/>
        <v>0</v>
      </c>
      <c r="P55" s="44">
        <f t="shared" si="4"/>
        <v>0</v>
      </c>
      <c r="Q55" s="44">
        <f t="shared" si="5"/>
        <v>0</v>
      </c>
      <c r="R55" s="44">
        <v>0</v>
      </c>
      <c r="S55" s="44">
        <f t="shared" si="6"/>
        <v>0</v>
      </c>
      <c r="T55" s="44"/>
      <c r="V55" s="155"/>
      <c r="W55" s="155">
        <f t="shared" ref="W55:W65" si="21">Q55</f>
        <v>0</v>
      </c>
    </row>
    <row r="56" s="1" customFormat="1" ht="36" hidden="1" customHeight="1" spans="1:23">
      <c r="A56" s="62">
        <v>2</v>
      </c>
      <c r="B56" s="63" t="s">
        <v>680</v>
      </c>
      <c r="C56" s="137" t="s">
        <v>2313</v>
      </c>
      <c r="D56" s="82">
        <v>900000</v>
      </c>
      <c r="E56" s="82"/>
      <c r="F56" s="82">
        <v>900000</v>
      </c>
      <c r="G56" s="82"/>
      <c r="H56" s="82"/>
      <c r="I56" s="82"/>
      <c r="J56" s="82">
        <f t="shared" si="20"/>
        <v>900000</v>
      </c>
      <c r="K56" s="147">
        <f t="shared" si="1"/>
        <v>0</v>
      </c>
      <c r="L56" s="148"/>
      <c r="M56" s="149" t="s">
        <v>684</v>
      </c>
      <c r="N56" s="44">
        <f t="shared" si="2"/>
        <v>90</v>
      </c>
      <c r="O56" s="44">
        <f t="shared" si="3"/>
        <v>0</v>
      </c>
      <c r="P56" s="44">
        <f t="shared" si="4"/>
        <v>0</v>
      </c>
      <c r="Q56" s="44">
        <f t="shared" si="5"/>
        <v>0</v>
      </c>
      <c r="R56" s="44">
        <v>0</v>
      </c>
      <c r="S56" s="44">
        <f t="shared" si="6"/>
        <v>0</v>
      </c>
      <c r="T56" s="44"/>
      <c r="V56" s="155"/>
      <c r="W56" s="155">
        <f t="shared" si="21"/>
        <v>0</v>
      </c>
    </row>
    <row r="57" s="1" customFormat="1" ht="36" hidden="1" customHeight="1" spans="1:23">
      <c r="A57" s="62">
        <v>3</v>
      </c>
      <c r="B57" s="63" t="s">
        <v>680</v>
      </c>
      <c r="C57" s="137" t="s">
        <v>2314</v>
      </c>
      <c r="D57" s="82">
        <v>840000</v>
      </c>
      <c r="E57" s="82"/>
      <c r="F57" s="82">
        <v>840000</v>
      </c>
      <c r="G57" s="82"/>
      <c r="H57" s="82"/>
      <c r="I57" s="82"/>
      <c r="J57" s="82">
        <f t="shared" si="20"/>
        <v>840000</v>
      </c>
      <c r="K57" s="147">
        <f t="shared" si="1"/>
        <v>0</v>
      </c>
      <c r="L57" s="148"/>
      <c r="M57" s="149" t="s">
        <v>688</v>
      </c>
      <c r="N57" s="44">
        <f t="shared" si="2"/>
        <v>84</v>
      </c>
      <c r="O57" s="44">
        <f t="shared" si="3"/>
        <v>0</v>
      </c>
      <c r="P57" s="44">
        <f t="shared" si="4"/>
        <v>0</v>
      </c>
      <c r="Q57" s="44">
        <f t="shared" si="5"/>
        <v>0</v>
      </c>
      <c r="R57" s="44">
        <v>0</v>
      </c>
      <c r="S57" s="44">
        <f t="shared" si="6"/>
        <v>0</v>
      </c>
      <c r="T57" s="44"/>
      <c r="V57" s="155"/>
      <c r="W57" s="155">
        <f t="shared" si="21"/>
        <v>0</v>
      </c>
    </row>
    <row r="58" s="1" customFormat="1" ht="36" hidden="1" customHeight="1" spans="1:23">
      <c r="A58" s="62">
        <v>4</v>
      </c>
      <c r="B58" s="63" t="s">
        <v>680</v>
      </c>
      <c r="C58" s="137" t="s">
        <v>2315</v>
      </c>
      <c r="D58" s="82">
        <v>300000</v>
      </c>
      <c r="E58" s="82"/>
      <c r="F58" s="82">
        <v>300000</v>
      </c>
      <c r="G58" s="82"/>
      <c r="H58" s="82"/>
      <c r="I58" s="82"/>
      <c r="J58" s="82">
        <f t="shared" si="20"/>
        <v>300000</v>
      </c>
      <c r="K58" s="147">
        <f t="shared" si="1"/>
        <v>0</v>
      </c>
      <c r="L58" s="148"/>
      <c r="M58" s="149" t="s">
        <v>693</v>
      </c>
      <c r="N58" s="44">
        <f t="shared" si="2"/>
        <v>30</v>
      </c>
      <c r="O58" s="44">
        <f t="shared" si="3"/>
        <v>0</v>
      </c>
      <c r="P58" s="44">
        <f t="shared" si="4"/>
        <v>0</v>
      </c>
      <c r="Q58" s="44">
        <f t="shared" si="5"/>
        <v>0</v>
      </c>
      <c r="R58" s="44">
        <v>0</v>
      </c>
      <c r="S58" s="44">
        <f t="shared" si="6"/>
        <v>0</v>
      </c>
      <c r="T58" s="44"/>
      <c r="V58" s="155"/>
      <c r="W58" s="155">
        <f t="shared" si="21"/>
        <v>0</v>
      </c>
    </row>
    <row r="59" s="1" customFormat="1" ht="36" hidden="1" customHeight="1" spans="1:23">
      <c r="A59" s="62">
        <v>5</v>
      </c>
      <c r="B59" s="63" t="s">
        <v>680</v>
      </c>
      <c r="C59" s="137" t="s">
        <v>2316</v>
      </c>
      <c r="D59" s="82">
        <v>600000</v>
      </c>
      <c r="E59" s="82"/>
      <c r="F59" s="82">
        <v>600000</v>
      </c>
      <c r="G59" s="82"/>
      <c r="H59" s="82"/>
      <c r="I59" s="82"/>
      <c r="J59" s="82">
        <f t="shared" si="20"/>
        <v>600000</v>
      </c>
      <c r="K59" s="147">
        <f t="shared" si="1"/>
        <v>0</v>
      </c>
      <c r="L59" s="148"/>
      <c r="M59" s="149" t="s">
        <v>698</v>
      </c>
      <c r="N59" s="44">
        <f t="shared" si="2"/>
        <v>60</v>
      </c>
      <c r="O59" s="44">
        <f t="shared" si="3"/>
        <v>0</v>
      </c>
      <c r="P59" s="44">
        <f t="shared" si="4"/>
        <v>0</v>
      </c>
      <c r="Q59" s="44">
        <f t="shared" si="5"/>
        <v>0</v>
      </c>
      <c r="R59" s="44">
        <v>0</v>
      </c>
      <c r="S59" s="44">
        <f t="shared" si="6"/>
        <v>0</v>
      </c>
      <c r="T59" s="44"/>
      <c r="V59" s="155"/>
      <c r="W59" s="155">
        <f t="shared" si="21"/>
        <v>0</v>
      </c>
    </row>
    <row r="60" s="1" customFormat="1" ht="36" hidden="1" customHeight="1" spans="1:23">
      <c r="A60" s="62">
        <v>6</v>
      </c>
      <c r="B60" s="63" t="s">
        <v>680</v>
      </c>
      <c r="C60" s="137" t="s">
        <v>2317</v>
      </c>
      <c r="D60" s="82">
        <v>300000</v>
      </c>
      <c r="E60" s="82"/>
      <c r="F60" s="82">
        <v>300000</v>
      </c>
      <c r="G60" s="82"/>
      <c r="H60" s="82"/>
      <c r="I60" s="82"/>
      <c r="J60" s="82">
        <f t="shared" si="20"/>
        <v>300000</v>
      </c>
      <c r="K60" s="147">
        <f t="shared" si="1"/>
        <v>0</v>
      </c>
      <c r="L60" s="148"/>
      <c r="M60" s="149" t="s">
        <v>702</v>
      </c>
      <c r="N60" s="44">
        <f t="shared" si="2"/>
        <v>30</v>
      </c>
      <c r="O60" s="44">
        <f t="shared" si="3"/>
        <v>0</v>
      </c>
      <c r="P60" s="44">
        <f t="shared" si="4"/>
        <v>0</v>
      </c>
      <c r="Q60" s="44">
        <f t="shared" si="5"/>
        <v>0</v>
      </c>
      <c r="R60" s="44">
        <v>0</v>
      </c>
      <c r="S60" s="44">
        <f t="shared" si="6"/>
        <v>0</v>
      </c>
      <c r="T60" s="44"/>
      <c r="V60" s="155"/>
      <c r="W60" s="155">
        <f t="shared" si="21"/>
        <v>0</v>
      </c>
    </row>
    <row r="61" s="1" customFormat="1" ht="36" hidden="1" customHeight="1" spans="1:23">
      <c r="A61" s="62">
        <v>7</v>
      </c>
      <c r="B61" s="63" t="s">
        <v>680</v>
      </c>
      <c r="C61" s="137" t="s">
        <v>2318</v>
      </c>
      <c r="D61" s="82">
        <v>653300</v>
      </c>
      <c r="E61" s="82"/>
      <c r="F61" s="82">
        <v>653300</v>
      </c>
      <c r="G61" s="82"/>
      <c r="H61" s="82"/>
      <c r="I61" s="82"/>
      <c r="J61" s="82">
        <f t="shared" si="20"/>
        <v>653300</v>
      </c>
      <c r="K61" s="147">
        <f t="shared" si="1"/>
        <v>0</v>
      </c>
      <c r="L61" s="148"/>
      <c r="M61" s="149" t="s">
        <v>706</v>
      </c>
      <c r="N61" s="44">
        <f t="shared" si="2"/>
        <v>65.33</v>
      </c>
      <c r="O61" s="44">
        <f t="shared" si="3"/>
        <v>0</v>
      </c>
      <c r="P61" s="44">
        <f t="shared" si="4"/>
        <v>0</v>
      </c>
      <c r="Q61" s="44">
        <f t="shared" si="5"/>
        <v>0</v>
      </c>
      <c r="R61" s="44">
        <v>0</v>
      </c>
      <c r="S61" s="44">
        <f t="shared" si="6"/>
        <v>0</v>
      </c>
      <c r="T61" s="44"/>
      <c r="V61" s="155"/>
      <c r="W61" s="155">
        <f t="shared" si="21"/>
        <v>0</v>
      </c>
    </row>
    <row r="62" s="1" customFormat="1" ht="36" hidden="1" customHeight="1" spans="1:23">
      <c r="A62" s="62">
        <v>8</v>
      </c>
      <c r="B62" s="63" t="s">
        <v>680</v>
      </c>
      <c r="C62" s="137" t="s">
        <v>2319</v>
      </c>
      <c r="D62" s="82">
        <v>600000</v>
      </c>
      <c r="E62" s="82"/>
      <c r="F62" s="82">
        <v>600000</v>
      </c>
      <c r="G62" s="82"/>
      <c r="H62" s="82"/>
      <c r="I62" s="82"/>
      <c r="J62" s="82">
        <f t="shared" si="20"/>
        <v>600000</v>
      </c>
      <c r="K62" s="147">
        <f t="shared" si="1"/>
        <v>0</v>
      </c>
      <c r="L62" s="148"/>
      <c r="M62" s="149" t="s">
        <v>713</v>
      </c>
      <c r="N62" s="44">
        <f t="shared" si="2"/>
        <v>60</v>
      </c>
      <c r="O62" s="44">
        <f t="shared" si="3"/>
        <v>0</v>
      </c>
      <c r="P62" s="44">
        <f t="shared" si="4"/>
        <v>0</v>
      </c>
      <c r="Q62" s="44">
        <f t="shared" si="5"/>
        <v>0</v>
      </c>
      <c r="R62" s="44">
        <v>0</v>
      </c>
      <c r="S62" s="44">
        <f t="shared" si="6"/>
        <v>0</v>
      </c>
      <c r="T62" s="44"/>
      <c r="V62" s="155"/>
      <c r="W62" s="155">
        <f t="shared" si="21"/>
        <v>0</v>
      </c>
    </row>
    <row r="63" s="1" customFormat="1" ht="36" hidden="1" customHeight="1" spans="1:23">
      <c r="A63" s="62">
        <v>9</v>
      </c>
      <c r="B63" s="63" t="s">
        <v>680</v>
      </c>
      <c r="C63" s="137" t="s">
        <v>2320</v>
      </c>
      <c r="D63" s="82">
        <v>297059</v>
      </c>
      <c r="E63" s="82"/>
      <c r="F63" s="82">
        <v>297059</v>
      </c>
      <c r="G63" s="82"/>
      <c r="H63" s="82"/>
      <c r="I63" s="82"/>
      <c r="J63" s="82">
        <f t="shared" si="20"/>
        <v>297059</v>
      </c>
      <c r="K63" s="147">
        <f t="shared" si="1"/>
        <v>0</v>
      </c>
      <c r="L63" s="148"/>
      <c r="M63" s="149" t="s">
        <v>718</v>
      </c>
      <c r="N63" s="44">
        <f t="shared" si="2"/>
        <v>29.7059</v>
      </c>
      <c r="O63" s="44">
        <f t="shared" si="3"/>
        <v>0</v>
      </c>
      <c r="P63" s="44">
        <f t="shared" si="4"/>
        <v>0</v>
      </c>
      <c r="Q63" s="44">
        <f t="shared" si="5"/>
        <v>0</v>
      </c>
      <c r="R63" s="44">
        <v>0</v>
      </c>
      <c r="S63" s="44">
        <f t="shared" si="6"/>
        <v>0</v>
      </c>
      <c r="T63" s="44"/>
      <c r="V63" s="155"/>
      <c r="W63" s="155">
        <f t="shared" si="21"/>
        <v>0</v>
      </c>
    </row>
    <row r="64" s="1" customFormat="1" ht="36" hidden="1" customHeight="1" spans="1:23">
      <c r="A64" s="62">
        <v>10</v>
      </c>
      <c r="B64" s="63" t="s">
        <v>680</v>
      </c>
      <c r="C64" s="137" t="s">
        <v>2321</v>
      </c>
      <c r="D64" s="82">
        <v>209649.81</v>
      </c>
      <c r="E64" s="82"/>
      <c r="F64" s="82">
        <v>209649.81</v>
      </c>
      <c r="G64" s="82"/>
      <c r="H64" s="82"/>
      <c r="I64" s="82"/>
      <c r="J64" s="82">
        <f t="shared" si="20"/>
        <v>209649.81</v>
      </c>
      <c r="K64" s="147">
        <f t="shared" si="1"/>
        <v>0</v>
      </c>
      <c r="L64" s="148"/>
      <c r="M64" s="149" t="s">
        <v>724</v>
      </c>
      <c r="N64" s="44">
        <f t="shared" si="2"/>
        <v>20.964981</v>
      </c>
      <c r="O64" s="44">
        <f t="shared" si="3"/>
        <v>0</v>
      </c>
      <c r="P64" s="44">
        <f t="shared" si="4"/>
        <v>0</v>
      </c>
      <c r="Q64" s="44">
        <f t="shared" si="5"/>
        <v>0</v>
      </c>
      <c r="R64" s="44">
        <v>0</v>
      </c>
      <c r="S64" s="44">
        <f t="shared" si="6"/>
        <v>0</v>
      </c>
      <c r="T64" s="44"/>
      <c r="V64" s="155"/>
      <c r="W64" s="155">
        <f t="shared" si="21"/>
        <v>0</v>
      </c>
    </row>
    <row r="65" s="1" customFormat="1" ht="36" hidden="1" customHeight="1" spans="1:23">
      <c r="A65" s="62">
        <v>11</v>
      </c>
      <c r="B65" s="63" t="s">
        <v>680</v>
      </c>
      <c r="C65" s="137" t="s">
        <v>2322</v>
      </c>
      <c r="D65" s="82">
        <v>797500</v>
      </c>
      <c r="E65" s="82"/>
      <c r="F65" s="82">
        <v>797500</v>
      </c>
      <c r="G65" s="82"/>
      <c r="H65" s="82"/>
      <c r="I65" s="82"/>
      <c r="J65" s="82">
        <f t="shared" si="20"/>
        <v>797500</v>
      </c>
      <c r="K65" s="147">
        <f t="shared" si="1"/>
        <v>0</v>
      </c>
      <c r="L65" s="148"/>
      <c r="M65" s="149" t="s">
        <v>710</v>
      </c>
      <c r="N65" s="44">
        <f t="shared" si="2"/>
        <v>79.75</v>
      </c>
      <c r="O65" s="44">
        <f t="shared" si="3"/>
        <v>0</v>
      </c>
      <c r="P65" s="44">
        <f t="shared" si="4"/>
        <v>0</v>
      </c>
      <c r="Q65" s="44">
        <f t="shared" si="5"/>
        <v>0</v>
      </c>
      <c r="R65" s="44">
        <v>0</v>
      </c>
      <c r="S65" s="44">
        <f t="shared" si="6"/>
        <v>0</v>
      </c>
      <c r="T65" s="44"/>
      <c r="V65" s="155"/>
      <c r="W65" s="155">
        <f t="shared" si="21"/>
        <v>0</v>
      </c>
    </row>
    <row r="66" s="1" customFormat="1" ht="36" hidden="1" customHeight="1" spans="1:23">
      <c r="A66" s="68" t="s">
        <v>2323</v>
      </c>
      <c r="B66" s="68"/>
      <c r="C66" s="68"/>
      <c r="D66" s="138">
        <f t="shared" ref="D66:J66" si="22">SUM(D67:D77)</f>
        <v>4089878.12</v>
      </c>
      <c r="E66" s="139">
        <f t="shared" si="22"/>
        <v>1050000</v>
      </c>
      <c r="F66" s="139">
        <f t="shared" si="22"/>
        <v>3039878.12</v>
      </c>
      <c r="G66" s="139">
        <f t="shared" si="22"/>
        <v>0</v>
      </c>
      <c r="H66" s="139">
        <f t="shared" si="22"/>
        <v>0</v>
      </c>
      <c r="I66" s="138">
        <f t="shared" si="22"/>
        <v>247366.78</v>
      </c>
      <c r="J66" s="138">
        <f t="shared" si="22"/>
        <v>3842511.34</v>
      </c>
      <c r="K66" s="138">
        <f t="shared" si="1"/>
        <v>0.0604826776598419</v>
      </c>
      <c r="L66" s="138">
        <f>SUM(L67:L77)</f>
        <v>0</v>
      </c>
      <c r="M66" s="150"/>
      <c r="N66" s="44">
        <f t="shared" si="2"/>
        <v>408.987812</v>
      </c>
      <c r="O66" s="44">
        <f t="shared" si="3"/>
        <v>24.736678</v>
      </c>
      <c r="P66" s="44">
        <f t="shared" si="4"/>
        <v>0</v>
      </c>
      <c r="Q66" s="44">
        <f t="shared" si="5"/>
        <v>24.736678</v>
      </c>
      <c r="R66" s="44">
        <v>24.736678</v>
      </c>
      <c r="S66" s="44">
        <f t="shared" si="6"/>
        <v>0</v>
      </c>
      <c r="T66" s="44"/>
      <c r="V66" s="157">
        <f>SUM(V67:V77)</f>
        <v>24.736678</v>
      </c>
      <c r="W66" s="157">
        <f>SUM(W67:W77)</f>
        <v>0</v>
      </c>
    </row>
    <row r="67" s="1" customFormat="1" ht="36" hidden="1" customHeight="1" spans="1:23">
      <c r="A67" s="62">
        <v>1</v>
      </c>
      <c r="B67" s="63" t="s">
        <v>1046</v>
      </c>
      <c r="C67" s="137" t="s">
        <v>2324</v>
      </c>
      <c r="D67" s="82">
        <v>700000</v>
      </c>
      <c r="E67" s="82"/>
      <c r="F67" s="82">
        <v>700000</v>
      </c>
      <c r="G67" s="82"/>
      <c r="H67" s="82"/>
      <c r="I67" s="82"/>
      <c r="J67" s="82">
        <f t="shared" ref="J67:J77" si="23">D67-I67</f>
        <v>700000</v>
      </c>
      <c r="K67" s="147">
        <f t="shared" si="1"/>
        <v>0</v>
      </c>
      <c r="L67" s="159"/>
      <c r="M67" s="149" t="s">
        <v>1044</v>
      </c>
      <c r="N67" s="44">
        <f t="shared" si="2"/>
        <v>70</v>
      </c>
      <c r="O67" s="44">
        <f t="shared" si="3"/>
        <v>0</v>
      </c>
      <c r="P67" s="44">
        <f t="shared" si="4"/>
        <v>0</v>
      </c>
      <c r="Q67" s="44">
        <f t="shared" si="5"/>
        <v>0</v>
      </c>
      <c r="R67" s="44">
        <v>0</v>
      </c>
      <c r="S67" s="44">
        <f t="shared" si="6"/>
        <v>0</v>
      </c>
      <c r="T67" s="44"/>
      <c r="V67" s="155"/>
      <c r="W67" s="155">
        <f t="shared" ref="W67:W76" si="24">Q67</f>
        <v>0</v>
      </c>
    </row>
    <row r="68" s="1" customFormat="1" ht="36" hidden="1" customHeight="1" spans="1:23">
      <c r="A68" s="62">
        <v>2</v>
      </c>
      <c r="B68" s="63" t="s">
        <v>1046</v>
      </c>
      <c r="C68" s="137" t="s">
        <v>2325</v>
      </c>
      <c r="D68" s="82">
        <v>201600</v>
      </c>
      <c r="E68" s="82"/>
      <c r="F68" s="82">
        <v>201600</v>
      </c>
      <c r="G68" s="82"/>
      <c r="H68" s="82"/>
      <c r="I68" s="82"/>
      <c r="J68" s="82">
        <f t="shared" si="23"/>
        <v>201600</v>
      </c>
      <c r="K68" s="147">
        <f t="shared" si="1"/>
        <v>0</v>
      </c>
      <c r="L68" s="159"/>
      <c r="M68" s="149" t="s">
        <v>1051</v>
      </c>
      <c r="N68" s="44">
        <f t="shared" si="2"/>
        <v>20.16</v>
      </c>
      <c r="O68" s="44">
        <f t="shared" si="3"/>
        <v>0</v>
      </c>
      <c r="P68" s="44">
        <f t="shared" si="4"/>
        <v>0</v>
      </c>
      <c r="Q68" s="44">
        <f t="shared" si="5"/>
        <v>0</v>
      </c>
      <c r="R68" s="44">
        <v>0</v>
      </c>
      <c r="S68" s="44">
        <f t="shared" si="6"/>
        <v>0</v>
      </c>
      <c r="T68" s="44"/>
      <c r="V68" s="155"/>
      <c r="W68" s="155">
        <f t="shared" si="24"/>
        <v>0</v>
      </c>
    </row>
    <row r="69" s="1" customFormat="1" ht="36" hidden="1" customHeight="1" spans="1:23">
      <c r="A69" s="62">
        <v>3</v>
      </c>
      <c r="B69" s="63" t="s">
        <v>1046</v>
      </c>
      <c r="C69" s="137" t="s">
        <v>2326</v>
      </c>
      <c r="D69" s="82">
        <v>430000</v>
      </c>
      <c r="E69" s="82"/>
      <c r="F69" s="82">
        <v>430000</v>
      </c>
      <c r="G69" s="82"/>
      <c r="H69" s="82"/>
      <c r="I69" s="82"/>
      <c r="J69" s="82">
        <f t="shared" si="23"/>
        <v>430000</v>
      </c>
      <c r="K69" s="147">
        <f t="shared" ref="K69:K132" si="25">I69/D69</f>
        <v>0</v>
      </c>
      <c r="L69" s="159"/>
      <c r="M69" s="149" t="s">
        <v>1056</v>
      </c>
      <c r="N69" s="44">
        <f t="shared" ref="N69:N132" si="26">D69/10000</f>
        <v>43</v>
      </c>
      <c r="O69" s="44">
        <f t="shared" ref="O69:O132" si="27">I69/10000</f>
        <v>0</v>
      </c>
      <c r="P69" s="44">
        <f t="shared" ref="P69:P132" si="28">L69/10000</f>
        <v>0</v>
      </c>
      <c r="Q69" s="44">
        <f t="shared" ref="Q69:Q132" si="29">O69-P69</f>
        <v>0</v>
      </c>
      <c r="R69" s="44">
        <v>0</v>
      </c>
      <c r="S69" s="44">
        <f t="shared" ref="S69:S132" si="30">Q69-R69</f>
        <v>0</v>
      </c>
      <c r="T69" s="44"/>
      <c r="V69" s="155"/>
      <c r="W69" s="155">
        <f t="shared" si="24"/>
        <v>0</v>
      </c>
    </row>
    <row r="70" s="1" customFormat="1" ht="36" hidden="1" customHeight="1" spans="1:23">
      <c r="A70" s="62">
        <v>4</v>
      </c>
      <c r="B70" s="63" t="s">
        <v>1046</v>
      </c>
      <c r="C70" s="137" t="s">
        <v>2327</v>
      </c>
      <c r="D70" s="82">
        <v>71600</v>
      </c>
      <c r="E70" s="82"/>
      <c r="F70" s="82">
        <v>71600</v>
      </c>
      <c r="G70" s="82"/>
      <c r="H70" s="82"/>
      <c r="I70" s="82"/>
      <c r="J70" s="82">
        <f t="shared" si="23"/>
        <v>71600</v>
      </c>
      <c r="K70" s="147">
        <f t="shared" si="25"/>
        <v>0</v>
      </c>
      <c r="L70" s="159"/>
      <c r="M70" s="149" t="s">
        <v>1060</v>
      </c>
      <c r="N70" s="44">
        <f t="shared" si="26"/>
        <v>7.16</v>
      </c>
      <c r="O70" s="44">
        <f t="shared" si="27"/>
        <v>0</v>
      </c>
      <c r="P70" s="44">
        <f t="shared" si="28"/>
        <v>0</v>
      </c>
      <c r="Q70" s="44">
        <f t="shared" si="29"/>
        <v>0</v>
      </c>
      <c r="R70" s="44">
        <v>0</v>
      </c>
      <c r="S70" s="44">
        <f t="shared" si="30"/>
        <v>0</v>
      </c>
      <c r="T70" s="44"/>
      <c r="V70" s="155"/>
      <c r="W70" s="155">
        <f t="shared" si="24"/>
        <v>0</v>
      </c>
    </row>
    <row r="71" s="1" customFormat="1" ht="36" hidden="1" customHeight="1" spans="1:23">
      <c r="A71" s="62">
        <v>5</v>
      </c>
      <c r="B71" s="63" t="s">
        <v>1046</v>
      </c>
      <c r="C71" s="137" t="s">
        <v>2328</v>
      </c>
      <c r="D71" s="82">
        <v>220000</v>
      </c>
      <c r="E71" s="82"/>
      <c r="F71" s="82">
        <v>220000</v>
      </c>
      <c r="G71" s="82"/>
      <c r="H71" s="82"/>
      <c r="I71" s="82"/>
      <c r="J71" s="82">
        <f t="shared" si="23"/>
        <v>220000</v>
      </c>
      <c r="K71" s="147">
        <f t="shared" si="25"/>
        <v>0</v>
      </c>
      <c r="L71" s="159"/>
      <c r="M71" s="149" t="s">
        <v>1064</v>
      </c>
      <c r="N71" s="44">
        <f t="shared" si="26"/>
        <v>22</v>
      </c>
      <c r="O71" s="44">
        <f t="shared" si="27"/>
        <v>0</v>
      </c>
      <c r="P71" s="44">
        <f t="shared" si="28"/>
        <v>0</v>
      </c>
      <c r="Q71" s="44">
        <f t="shared" si="29"/>
        <v>0</v>
      </c>
      <c r="R71" s="44">
        <v>0</v>
      </c>
      <c r="S71" s="44">
        <f t="shared" si="30"/>
        <v>0</v>
      </c>
      <c r="T71" s="44"/>
      <c r="V71" s="155"/>
      <c r="W71" s="155">
        <f t="shared" si="24"/>
        <v>0</v>
      </c>
    </row>
    <row r="72" s="1" customFormat="1" ht="36" hidden="1" customHeight="1" spans="1:23">
      <c r="A72" s="62">
        <v>6</v>
      </c>
      <c r="B72" s="63" t="s">
        <v>1046</v>
      </c>
      <c r="C72" s="137" t="s">
        <v>2329</v>
      </c>
      <c r="D72" s="82">
        <v>247647.12</v>
      </c>
      <c r="E72" s="82"/>
      <c r="F72" s="82">
        <v>247647.12</v>
      </c>
      <c r="G72" s="82"/>
      <c r="H72" s="82"/>
      <c r="I72" s="82"/>
      <c r="J72" s="82">
        <f t="shared" si="23"/>
        <v>247647.12</v>
      </c>
      <c r="K72" s="147">
        <f t="shared" si="25"/>
        <v>0</v>
      </c>
      <c r="L72" s="159"/>
      <c r="M72" s="149" t="s">
        <v>1068</v>
      </c>
      <c r="N72" s="44">
        <f t="shared" si="26"/>
        <v>24.764712</v>
      </c>
      <c r="O72" s="44">
        <f t="shared" si="27"/>
        <v>0</v>
      </c>
      <c r="P72" s="44">
        <f t="shared" si="28"/>
        <v>0</v>
      </c>
      <c r="Q72" s="44">
        <f t="shared" si="29"/>
        <v>0</v>
      </c>
      <c r="R72" s="44">
        <v>0</v>
      </c>
      <c r="S72" s="44">
        <f t="shared" si="30"/>
        <v>0</v>
      </c>
      <c r="T72" s="44"/>
      <c r="V72" s="155"/>
      <c r="W72" s="155">
        <f t="shared" si="24"/>
        <v>0</v>
      </c>
    </row>
    <row r="73" s="1" customFormat="1" ht="36" hidden="1" customHeight="1" spans="1:23">
      <c r="A73" s="62">
        <v>7</v>
      </c>
      <c r="B73" s="63" t="s">
        <v>1046</v>
      </c>
      <c r="C73" s="137" t="s">
        <v>2330</v>
      </c>
      <c r="D73" s="82">
        <v>609031</v>
      </c>
      <c r="E73" s="82"/>
      <c r="F73" s="82">
        <v>609031</v>
      </c>
      <c r="G73" s="82"/>
      <c r="H73" s="82"/>
      <c r="I73" s="82"/>
      <c r="J73" s="82">
        <f t="shared" si="23"/>
        <v>609031</v>
      </c>
      <c r="K73" s="147">
        <f t="shared" si="25"/>
        <v>0</v>
      </c>
      <c r="L73" s="159"/>
      <c r="M73" s="149" t="s">
        <v>1072</v>
      </c>
      <c r="N73" s="44">
        <f t="shared" si="26"/>
        <v>60.9031</v>
      </c>
      <c r="O73" s="44">
        <f t="shared" si="27"/>
        <v>0</v>
      </c>
      <c r="P73" s="44">
        <f t="shared" si="28"/>
        <v>0</v>
      </c>
      <c r="Q73" s="44">
        <f t="shared" si="29"/>
        <v>0</v>
      </c>
      <c r="R73" s="44">
        <v>0</v>
      </c>
      <c r="S73" s="44">
        <f t="shared" si="30"/>
        <v>0</v>
      </c>
      <c r="T73" s="44"/>
      <c r="V73" s="155"/>
      <c r="W73" s="155">
        <f t="shared" si="24"/>
        <v>0</v>
      </c>
    </row>
    <row r="74" s="1" customFormat="1" ht="36" hidden="1" customHeight="1" spans="1:23">
      <c r="A74" s="62">
        <v>8</v>
      </c>
      <c r="B74" s="63" t="s">
        <v>1046</v>
      </c>
      <c r="C74" s="137" t="s">
        <v>2331</v>
      </c>
      <c r="D74" s="82">
        <v>80000</v>
      </c>
      <c r="E74" s="82"/>
      <c r="F74" s="82">
        <v>80000</v>
      </c>
      <c r="G74" s="82"/>
      <c r="H74" s="82"/>
      <c r="I74" s="82"/>
      <c r="J74" s="82">
        <f t="shared" si="23"/>
        <v>80000</v>
      </c>
      <c r="K74" s="147">
        <f t="shared" si="25"/>
        <v>0</v>
      </c>
      <c r="L74" s="159"/>
      <c r="M74" s="149" t="s">
        <v>1076</v>
      </c>
      <c r="N74" s="44">
        <f t="shared" si="26"/>
        <v>8</v>
      </c>
      <c r="O74" s="44">
        <f t="shared" si="27"/>
        <v>0</v>
      </c>
      <c r="P74" s="44">
        <f t="shared" si="28"/>
        <v>0</v>
      </c>
      <c r="Q74" s="44">
        <f t="shared" si="29"/>
        <v>0</v>
      </c>
      <c r="R74" s="44">
        <v>0</v>
      </c>
      <c r="S74" s="44">
        <f t="shared" si="30"/>
        <v>0</v>
      </c>
      <c r="T74" s="44"/>
      <c r="V74" s="155"/>
      <c r="W74" s="155">
        <f t="shared" si="24"/>
        <v>0</v>
      </c>
    </row>
    <row r="75" s="1" customFormat="1" ht="36" hidden="1" customHeight="1" spans="1:23">
      <c r="A75" s="62">
        <v>9</v>
      </c>
      <c r="B75" s="63" t="s">
        <v>1046</v>
      </c>
      <c r="C75" s="137" t="s">
        <v>2332</v>
      </c>
      <c r="D75" s="82">
        <v>80000</v>
      </c>
      <c r="E75" s="82"/>
      <c r="F75" s="82">
        <v>80000</v>
      </c>
      <c r="G75" s="82"/>
      <c r="H75" s="82"/>
      <c r="I75" s="82"/>
      <c r="J75" s="82">
        <f t="shared" si="23"/>
        <v>80000</v>
      </c>
      <c r="K75" s="147">
        <f t="shared" si="25"/>
        <v>0</v>
      </c>
      <c r="L75" s="159"/>
      <c r="M75" s="149" t="s">
        <v>1084</v>
      </c>
      <c r="N75" s="44">
        <f t="shared" si="26"/>
        <v>8</v>
      </c>
      <c r="O75" s="44">
        <f t="shared" si="27"/>
        <v>0</v>
      </c>
      <c r="P75" s="44">
        <f t="shared" si="28"/>
        <v>0</v>
      </c>
      <c r="Q75" s="44">
        <f t="shared" si="29"/>
        <v>0</v>
      </c>
      <c r="R75" s="44">
        <v>0</v>
      </c>
      <c r="S75" s="44">
        <f t="shared" si="30"/>
        <v>0</v>
      </c>
      <c r="T75" s="44"/>
      <c r="V75" s="155"/>
      <c r="W75" s="155">
        <f t="shared" si="24"/>
        <v>0</v>
      </c>
    </row>
    <row r="76" s="1" customFormat="1" ht="36" hidden="1" customHeight="1" spans="1:23">
      <c r="A76" s="62">
        <v>10</v>
      </c>
      <c r="B76" s="63" t="s">
        <v>1046</v>
      </c>
      <c r="C76" s="137" t="s">
        <v>2333</v>
      </c>
      <c r="D76" s="82">
        <v>400000</v>
      </c>
      <c r="E76" s="82"/>
      <c r="F76" s="82">
        <v>400000</v>
      </c>
      <c r="G76" s="82"/>
      <c r="H76" s="82"/>
      <c r="I76" s="82"/>
      <c r="J76" s="82">
        <f t="shared" si="23"/>
        <v>400000</v>
      </c>
      <c r="K76" s="147">
        <f t="shared" si="25"/>
        <v>0</v>
      </c>
      <c r="L76" s="159"/>
      <c r="M76" s="149" t="s">
        <v>1090</v>
      </c>
      <c r="N76" s="44">
        <f t="shared" si="26"/>
        <v>40</v>
      </c>
      <c r="O76" s="44">
        <f t="shared" si="27"/>
        <v>0</v>
      </c>
      <c r="P76" s="44">
        <f t="shared" si="28"/>
        <v>0</v>
      </c>
      <c r="Q76" s="44">
        <f t="shared" si="29"/>
        <v>0</v>
      </c>
      <c r="R76" s="44">
        <v>0</v>
      </c>
      <c r="S76" s="44">
        <f t="shared" si="30"/>
        <v>0</v>
      </c>
      <c r="T76" s="44"/>
      <c r="V76" s="155"/>
      <c r="W76" s="155">
        <f t="shared" si="24"/>
        <v>0</v>
      </c>
    </row>
    <row r="77" s="1" customFormat="1" ht="36" hidden="1" customHeight="1" spans="1:23">
      <c r="A77" s="62">
        <v>11</v>
      </c>
      <c r="B77" s="63" t="s">
        <v>1046</v>
      </c>
      <c r="C77" s="137" t="s">
        <v>2334</v>
      </c>
      <c r="D77" s="82">
        <v>1050000</v>
      </c>
      <c r="E77" s="82">
        <v>1050000</v>
      </c>
      <c r="F77" s="82"/>
      <c r="G77" s="82"/>
      <c r="H77" s="82"/>
      <c r="I77" s="82">
        <v>247366.78</v>
      </c>
      <c r="J77" s="82">
        <f t="shared" si="23"/>
        <v>802633.22</v>
      </c>
      <c r="K77" s="147">
        <f t="shared" si="25"/>
        <v>0.23558740952381</v>
      </c>
      <c r="L77" s="159"/>
      <c r="M77" s="149" t="s">
        <v>1094</v>
      </c>
      <c r="N77" s="44">
        <f t="shared" si="26"/>
        <v>105</v>
      </c>
      <c r="O77" s="44">
        <f t="shared" si="27"/>
        <v>24.736678</v>
      </c>
      <c r="P77" s="44">
        <f t="shared" si="28"/>
        <v>0</v>
      </c>
      <c r="Q77" s="44">
        <f t="shared" si="29"/>
        <v>24.736678</v>
      </c>
      <c r="R77" s="44">
        <v>24.736678</v>
      </c>
      <c r="S77" s="44">
        <f t="shared" si="30"/>
        <v>0</v>
      </c>
      <c r="T77" s="44"/>
      <c r="V77" s="155">
        <f t="shared" ref="V77:V87" si="31">Q77</f>
        <v>24.736678</v>
      </c>
      <c r="W77" s="155"/>
    </row>
    <row r="78" s="1" customFormat="1" ht="36" hidden="1" customHeight="1" spans="1:23">
      <c r="A78" s="68" t="s">
        <v>2335</v>
      </c>
      <c r="B78" s="68"/>
      <c r="C78" s="68"/>
      <c r="D78" s="138">
        <f t="shared" ref="D78:J78" si="32">SUM(D79:D87)</f>
        <v>12150143</v>
      </c>
      <c r="E78" s="139">
        <f t="shared" si="32"/>
        <v>11500000</v>
      </c>
      <c r="F78" s="139">
        <f t="shared" si="32"/>
        <v>650143</v>
      </c>
      <c r="G78" s="139">
        <f t="shared" si="32"/>
        <v>0</v>
      </c>
      <c r="H78" s="139">
        <f t="shared" si="32"/>
        <v>0</v>
      </c>
      <c r="I78" s="138">
        <f t="shared" si="32"/>
        <v>0</v>
      </c>
      <c r="J78" s="138">
        <f t="shared" si="32"/>
        <v>12150143</v>
      </c>
      <c r="K78" s="138">
        <f t="shared" si="25"/>
        <v>0</v>
      </c>
      <c r="L78" s="138">
        <f>SUM(L79:L87)</f>
        <v>0</v>
      </c>
      <c r="M78" s="150"/>
      <c r="N78" s="44">
        <f t="shared" si="26"/>
        <v>1215.0143</v>
      </c>
      <c r="O78" s="44">
        <f t="shared" si="27"/>
        <v>0</v>
      </c>
      <c r="P78" s="44">
        <f t="shared" si="28"/>
        <v>0</v>
      </c>
      <c r="Q78" s="44">
        <f t="shared" si="29"/>
        <v>0</v>
      </c>
      <c r="R78" s="44">
        <v>0</v>
      </c>
      <c r="S78" s="44">
        <f t="shared" si="30"/>
        <v>0</v>
      </c>
      <c r="T78" s="44"/>
      <c r="V78" s="157">
        <f>SUM(V79:V87)</f>
        <v>0</v>
      </c>
      <c r="W78" s="157">
        <f>SUM(W79:W87)</f>
        <v>0</v>
      </c>
    </row>
    <row r="79" s="1" customFormat="1" ht="36" hidden="1" customHeight="1" spans="1:23">
      <c r="A79" s="62">
        <v>1</v>
      </c>
      <c r="B79" s="63" t="s">
        <v>2336</v>
      </c>
      <c r="C79" s="158" t="s">
        <v>2337</v>
      </c>
      <c r="D79" s="82">
        <v>700000</v>
      </c>
      <c r="E79" s="82">
        <v>700000</v>
      </c>
      <c r="F79" s="82"/>
      <c r="G79" s="82"/>
      <c r="H79" s="82"/>
      <c r="I79" s="82"/>
      <c r="J79" s="82">
        <f t="shared" ref="J79:J87" si="33">D79-I79</f>
        <v>700000</v>
      </c>
      <c r="K79" s="147">
        <f t="shared" si="25"/>
        <v>0</v>
      </c>
      <c r="L79" s="148"/>
      <c r="M79" s="149" t="s">
        <v>774</v>
      </c>
      <c r="N79" s="44">
        <f t="shared" si="26"/>
        <v>70</v>
      </c>
      <c r="O79" s="44">
        <f t="shared" si="27"/>
        <v>0</v>
      </c>
      <c r="P79" s="44">
        <f t="shared" si="28"/>
        <v>0</v>
      </c>
      <c r="Q79" s="44">
        <f t="shared" si="29"/>
        <v>0</v>
      </c>
      <c r="R79" s="44">
        <v>0</v>
      </c>
      <c r="S79" s="44">
        <f t="shared" si="30"/>
        <v>0</v>
      </c>
      <c r="T79" s="44"/>
      <c r="V79" s="155">
        <f t="shared" si="31"/>
        <v>0</v>
      </c>
      <c r="W79" s="155"/>
    </row>
    <row r="80" s="1" customFormat="1" ht="36" hidden="1" customHeight="1" spans="1:23">
      <c r="A80" s="62">
        <v>2</v>
      </c>
      <c r="B80" s="63" t="s">
        <v>2336</v>
      </c>
      <c r="C80" s="158" t="s">
        <v>2338</v>
      </c>
      <c r="D80" s="82">
        <v>209706</v>
      </c>
      <c r="E80" s="82"/>
      <c r="F80" s="82">
        <v>209706</v>
      </c>
      <c r="G80" s="82"/>
      <c r="H80" s="82"/>
      <c r="I80" s="82"/>
      <c r="J80" s="82">
        <f t="shared" si="33"/>
        <v>209706</v>
      </c>
      <c r="K80" s="147">
        <f t="shared" si="25"/>
        <v>0</v>
      </c>
      <c r="L80" s="148"/>
      <c r="M80" s="149" t="s">
        <v>768</v>
      </c>
      <c r="N80" s="44">
        <f t="shared" si="26"/>
        <v>20.9706</v>
      </c>
      <c r="O80" s="44">
        <f t="shared" si="27"/>
        <v>0</v>
      </c>
      <c r="P80" s="44">
        <f t="shared" si="28"/>
        <v>0</v>
      </c>
      <c r="Q80" s="44">
        <f t="shared" si="29"/>
        <v>0</v>
      </c>
      <c r="R80" s="44">
        <v>0</v>
      </c>
      <c r="S80" s="44">
        <f t="shared" si="30"/>
        <v>0</v>
      </c>
      <c r="T80" s="44"/>
      <c r="V80" s="155"/>
      <c r="W80" s="155">
        <f>Q80</f>
        <v>0</v>
      </c>
    </row>
    <row r="81" s="1" customFormat="1" ht="36" hidden="1" customHeight="1" spans="1:23">
      <c r="A81" s="62">
        <v>3</v>
      </c>
      <c r="B81" s="63" t="s">
        <v>2336</v>
      </c>
      <c r="C81" s="158" t="s">
        <v>2339</v>
      </c>
      <c r="D81" s="82">
        <v>440437</v>
      </c>
      <c r="E81" s="82"/>
      <c r="F81" s="82">
        <v>440437</v>
      </c>
      <c r="G81" s="82"/>
      <c r="H81" s="82"/>
      <c r="I81" s="82"/>
      <c r="J81" s="82">
        <f t="shared" si="33"/>
        <v>440437</v>
      </c>
      <c r="K81" s="147">
        <f t="shared" si="25"/>
        <v>0</v>
      </c>
      <c r="L81" s="148"/>
      <c r="M81" s="149" t="s">
        <v>763</v>
      </c>
      <c r="N81" s="44">
        <f t="shared" si="26"/>
        <v>44.0437</v>
      </c>
      <c r="O81" s="44">
        <f t="shared" si="27"/>
        <v>0</v>
      </c>
      <c r="P81" s="44">
        <f t="shared" si="28"/>
        <v>0</v>
      </c>
      <c r="Q81" s="44">
        <f t="shared" si="29"/>
        <v>0</v>
      </c>
      <c r="R81" s="44">
        <v>0</v>
      </c>
      <c r="S81" s="44">
        <f t="shared" si="30"/>
        <v>0</v>
      </c>
      <c r="T81" s="44"/>
      <c r="V81" s="155"/>
      <c r="W81" s="155">
        <f>Q81</f>
        <v>0</v>
      </c>
    </row>
    <row r="82" s="1" customFormat="1" ht="36" hidden="1" customHeight="1" spans="1:23">
      <c r="A82" s="62">
        <v>4</v>
      </c>
      <c r="B82" s="63" t="s">
        <v>2336</v>
      </c>
      <c r="C82" s="158" t="s">
        <v>2340</v>
      </c>
      <c r="D82" s="82">
        <v>1500000</v>
      </c>
      <c r="E82" s="82">
        <v>1500000</v>
      </c>
      <c r="F82" s="82"/>
      <c r="G82" s="82"/>
      <c r="H82" s="82"/>
      <c r="I82" s="82"/>
      <c r="J82" s="82">
        <f t="shared" si="33"/>
        <v>1500000</v>
      </c>
      <c r="K82" s="147">
        <f t="shared" si="25"/>
        <v>0</v>
      </c>
      <c r="L82" s="148"/>
      <c r="M82" s="149" t="s">
        <v>757</v>
      </c>
      <c r="N82" s="44">
        <f t="shared" si="26"/>
        <v>150</v>
      </c>
      <c r="O82" s="44">
        <f t="shared" si="27"/>
        <v>0</v>
      </c>
      <c r="P82" s="44">
        <f t="shared" si="28"/>
        <v>0</v>
      </c>
      <c r="Q82" s="44">
        <f t="shared" si="29"/>
        <v>0</v>
      </c>
      <c r="R82" s="44">
        <v>0</v>
      </c>
      <c r="S82" s="44">
        <f t="shared" si="30"/>
        <v>0</v>
      </c>
      <c r="T82" s="44"/>
      <c r="V82" s="155">
        <f t="shared" si="31"/>
        <v>0</v>
      </c>
      <c r="W82" s="155"/>
    </row>
    <row r="83" s="1" customFormat="1" ht="36" hidden="1" customHeight="1" spans="1:23">
      <c r="A83" s="62">
        <v>5</v>
      </c>
      <c r="B83" s="63" t="s">
        <v>2336</v>
      </c>
      <c r="C83" s="158" t="s">
        <v>2341</v>
      </c>
      <c r="D83" s="82">
        <v>1300000</v>
      </c>
      <c r="E83" s="82">
        <v>1300000</v>
      </c>
      <c r="F83" s="82"/>
      <c r="G83" s="82"/>
      <c r="H83" s="82"/>
      <c r="I83" s="82"/>
      <c r="J83" s="82">
        <f t="shared" si="33"/>
        <v>1300000</v>
      </c>
      <c r="K83" s="147">
        <f t="shared" si="25"/>
        <v>0</v>
      </c>
      <c r="L83" s="148"/>
      <c r="M83" s="149" t="s">
        <v>751</v>
      </c>
      <c r="N83" s="44">
        <f t="shared" si="26"/>
        <v>130</v>
      </c>
      <c r="O83" s="44">
        <f t="shared" si="27"/>
        <v>0</v>
      </c>
      <c r="P83" s="44">
        <f t="shared" si="28"/>
        <v>0</v>
      </c>
      <c r="Q83" s="44">
        <f t="shared" si="29"/>
        <v>0</v>
      </c>
      <c r="R83" s="44">
        <v>0</v>
      </c>
      <c r="S83" s="44">
        <f t="shared" si="30"/>
        <v>0</v>
      </c>
      <c r="T83" s="44"/>
      <c r="V83" s="155">
        <f t="shared" si="31"/>
        <v>0</v>
      </c>
      <c r="W83" s="155"/>
    </row>
    <row r="84" s="1" customFormat="1" ht="36" hidden="1" customHeight="1" spans="1:23">
      <c r="A84" s="62">
        <v>6</v>
      </c>
      <c r="B84" s="63" t="s">
        <v>2336</v>
      </c>
      <c r="C84" s="158" t="s">
        <v>2342</v>
      </c>
      <c r="D84" s="82">
        <v>1750000</v>
      </c>
      <c r="E84" s="82">
        <v>1750000</v>
      </c>
      <c r="F84" s="82"/>
      <c r="G84" s="82"/>
      <c r="H84" s="82"/>
      <c r="I84" s="82"/>
      <c r="J84" s="82">
        <f t="shared" si="33"/>
        <v>1750000</v>
      </c>
      <c r="K84" s="147">
        <f t="shared" si="25"/>
        <v>0</v>
      </c>
      <c r="L84" s="148"/>
      <c r="M84" s="149" t="s">
        <v>748</v>
      </c>
      <c r="N84" s="44">
        <f t="shared" si="26"/>
        <v>175</v>
      </c>
      <c r="O84" s="44">
        <f t="shared" si="27"/>
        <v>0</v>
      </c>
      <c r="P84" s="44">
        <f t="shared" si="28"/>
        <v>0</v>
      </c>
      <c r="Q84" s="44">
        <f t="shared" si="29"/>
        <v>0</v>
      </c>
      <c r="R84" s="44">
        <v>0</v>
      </c>
      <c r="S84" s="44">
        <f t="shared" si="30"/>
        <v>0</v>
      </c>
      <c r="T84" s="44"/>
      <c r="V84" s="155">
        <f t="shared" si="31"/>
        <v>0</v>
      </c>
      <c r="W84" s="155"/>
    </row>
    <row r="85" s="1" customFormat="1" ht="36" hidden="1" customHeight="1" spans="1:23">
      <c r="A85" s="62">
        <v>7</v>
      </c>
      <c r="B85" s="63" t="s">
        <v>2336</v>
      </c>
      <c r="C85" s="158" t="s">
        <v>2343</v>
      </c>
      <c r="D85" s="82">
        <v>2250000</v>
      </c>
      <c r="E85" s="82">
        <v>2250000</v>
      </c>
      <c r="F85" s="82"/>
      <c r="G85" s="82"/>
      <c r="H85" s="82"/>
      <c r="I85" s="82"/>
      <c r="J85" s="82">
        <f t="shared" si="33"/>
        <v>2250000</v>
      </c>
      <c r="K85" s="147">
        <f t="shared" si="25"/>
        <v>0</v>
      </c>
      <c r="L85" s="148"/>
      <c r="M85" s="149" t="s">
        <v>737</v>
      </c>
      <c r="N85" s="44">
        <f t="shared" si="26"/>
        <v>225</v>
      </c>
      <c r="O85" s="44">
        <f t="shared" si="27"/>
        <v>0</v>
      </c>
      <c r="P85" s="44">
        <f t="shared" si="28"/>
        <v>0</v>
      </c>
      <c r="Q85" s="44">
        <f t="shared" si="29"/>
        <v>0</v>
      </c>
      <c r="R85" s="44">
        <v>0</v>
      </c>
      <c r="S85" s="44">
        <f t="shared" si="30"/>
        <v>0</v>
      </c>
      <c r="T85" s="44"/>
      <c r="V85" s="155">
        <f t="shared" si="31"/>
        <v>0</v>
      </c>
      <c r="W85" s="155"/>
    </row>
    <row r="86" s="1" customFormat="1" ht="36" hidden="1" customHeight="1" spans="1:23">
      <c r="A86" s="62">
        <v>8</v>
      </c>
      <c r="B86" s="63" t="s">
        <v>2336</v>
      </c>
      <c r="C86" s="158" t="s">
        <v>2344</v>
      </c>
      <c r="D86" s="82">
        <v>2750000</v>
      </c>
      <c r="E86" s="82">
        <v>2750000</v>
      </c>
      <c r="F86" s="82"/>
      <c r="G86" s="82"/>
      <c r="H86" s="82"/>
      <c r="I86" s="82"/>
      <c r="J86" s="82">
        <f t="shared" si="33"/>
        <v>2750000</v>
      </c>
      <c r="K86" s="147">
        <f t="shared" si="25"/>
        <v>0</v>
      </c>
      <c r="L86" s="148"/>
      <c r="M86" s="149" t="s">
        <v>731</v>
      </c>
      <c r="N86" s="44">
        <f t="shared" si="26"/>
        <v>275</v>
      </c>
      <c r="O86" s="44">
        <f t="shared" si="27"/>
        <v>0</v>
      </c>
      <c r="P86" s="44">
        <f t="shared" si="28"/>
        <v>0</v>
      </c>
      <c r="Q86" s="44">
        <f t="shared" si="29"/>
        <v>0</v>
      </c>
      <c r="R86" s="44">
        <v>0</v>
      </c>
      <c r="S86" s="44">
        <f t="shared" si="30"/>
        <v>0</v>
      </c>
      <c r="T86" s="44"/>
      <c r="V86" s="155">
        <f t="shared" si="31"/>
        <v>0</v>
      </c>
      <c r="W86" s="155"/>
    </row>
    <row r="87" s="1" customFormat="1" ht="36" hidden="1" customHeight="1" spans="1:23">
      <c r="A87" s="62">
        <v>9</v>
      </c>
      <c r="B87" s="63" t="s">
        <v>2336</v>
      </c>
      <c r="C87" s="158" t="s">
        <v>2345</v>
      </c>
      <c r="D87" s="82">
        <v>1250000</v>
      </c>
      <c r="E87" s="82">
        <v>1250000</v>
      </c>
      <c r="F87" s="82"/>
      <c r="G87" s="82"/>
      <c r="H87" s="82"/>
      <c r="I87" s="82"/>
      <c r="J87" s="82">
        <f t="shared" si="33"/>
        <v>1250000</v>
      </c>
      <c r="K87" s="147">
        <f t="shared" si="25"/>
        <v>0</v>
      </c>
      <c r="L87" s="148"/>
      <c r="M87" s="149" t="s">
        <v>743</v>
      </c>
      <c r="N87" s="44">
        <f t="shared" si="26"/>
        <v>125</v>
      </c>
      <c r="O87" s="44">
        <f t="shared" si="27"/>
        <v>0</v>
      </c>
      <c r="P87" s="44">
        <f t="shared" si="28"/>
        <v>0</v>
      </c>
      <c r="Q87" s="44">
        <f t="shared" si="29"/>
        <v>0</v>
      </c>
      <c r="R87" s="44">
        <v>0</v>
      </c>
      <c r="S87" s="44">
        <f t="shared" si="30"/>
        <v>0</v>
      </c>
      <c r="T87" s="44"/>
      <c r="V87" s="155">
        <f t="shared" si="31"/>
        <v>0</v>
      </c>
      <c r="W87" s="155"/>
    </row>
    <row r="88" s="1" customFormat="1" ht="36" hidden="1" customHeight="1" spans="1:23">
      <c r="A88" s="68" t="s">
        <v>2346</v>
      </c>
      <c r="B88" s="68"/>
      <c r="C88" s="68"/>
      <c r="D88" s="138">
        <f t="shared" ref="D88:J88" si="34">SUM(D89:D138)</f>
        <v>5250500</v>
      </c>
      <c r="E88" s="139">
        <f t="shared" si="34"/>
        <v>3370000</v>
      </c>
      <c r="F88" s="139">
        <f t="shared" si="34"/>
        <v>1880500</v>
      </c>
      <c r="G88" s="139">
        <f t="shared" si="34"/>
        <v>0</v>
      </c>
      <c r="H88" s="139">
        <f t="shared" si="34"/>
        <v>0</v>
      </c>
      <c r="I88" s="138">
        <f t="shared" si="34"/>
        <v>0</v>
      </c>
      <c r="J88" s="138">
        <f t="shared" si="34"/>
        <v>5250500</v>
      </c>
      <c r="K88" s="138">
        <f t="shared" si="25"/>
        <v>0</v>
      </c>
      <c r="L88" s="160"/>
      <c r="M88" s="161"/>
      <c r="N88" s="44">
        <f t="shared" si="26"/>
        <v>525.05</v>
      </c>
      <c r="O88" s="44">
        <f t="shared" si="27"/>
        <v>0</v>
      </c>
      <c r="P88" s="44">
        <f t="shared" si="28"/>
        <v>0</v>
      </c>
      <c r="Q88" s="44">
        <f t="shared" si="29"/>
        <v>0</v>
      </c>
      <c r="R88" s="44">
        <v>0</v>
      </c>
      <c r="S88" s="44">
        <f t="shared" si="30"/>
        <v>0</v>
      </c>
      <c r="T88" s="44"/>
      <c r="V88" s="157">
        <f>SUM(V89:V138)</f>
        <v>0</v>
      </c>
      <c r="W88" s="157">
        <f>SUM(W89:W138)</f>
        <v>0</v>
      </c>
    </row>
    <row r="89" s="1" customFormat="1" ht="36" hidden="1" customHeight="1" spans="1:23">
      <c r="A89" s="62">
        <v>1</v>
      </c>
      <c r="B89" s="63" t="s">
        <v>1103</v>
      </c>
      <c r="C89" s="158" t="s">
        <v>2347</v>
      </c>
      <c r="D89" s="82">
        <v>152100</v>
      </c>
      <c r="E89" s="82">
        <v>152100</v>
      </c>
      <c r="F89" s="82"/>
      <c r="G89" s="82"/>
      <c r="H89" s="82"/>
      <c r="I89" s="82"/>
      <c r="J89" s="82">
        <v>152100</v>
      </c>
      <c r="K89" s="147">
        <f t="shared" si="25"/>
        <v>0</v>
      </c>
      <c r="L89" s="162"/>
      <c r="M89" s="149" t="s">
        <v>1101</v>
      </c>
      <c r="N89" s="44">
        <f t="shared" si="26"/>
        <v>15.21</v>
      </c>
      <c r="O89" s="44">
        <f t="shared" si="27"/>
        <v>0</v>
      </c>
      <c r="P89" s="44">
        <f t="shared" si="28"/>
        <v>0</v>
      </c>
      <c r="Q89" s="44">
        <f t="shared" si="29"/>
        <v>0</v>
      </c>
      <c r="R89" s="44">
        <v>0</v>
      </c>
      <c r="S89" s="44">
        <f t="shared" si="30"/>
        <v>0</v>
      </c>
      <c r="T89" s="44"/>
      <c r="V89" s="155">
        <f t="shared" ref="V89:V106" si="35">Q89</f>
        <v>0</v>
      </c>
      <c r="W89" s="155"/>
    </row>
    <row r="90" s="1" customFormat="1" ht="36" hidden="1" customHeight="1" spans="1:23">
      <c r="A90" s="62">
        <v>2</v>
      </c>
      <c r="B90" s="63" t="s">
        <v>1103</v>
      </c>
      <c r="C90" s="158" t="s">
        <v>2348</v>
      </c>
      <c r="D90" s="82">
        <v>180000</v>
      </c>
      <c r="E90" s="82">
        <v>180000</v>
      </c>
      <c r="F90" s="82"/>
      <c r="G90" s="82"/>
      <c r="H90" s="82"/>
      <c r="I90" s="82"/>
      <c r="J90" s="82">
        <v>180000</v>
      </c>
      <c r="K90" s="147">
        <f t="shared" si="25"/>
        <v>0</v>
      </c>
      <c r="L90" s="148"/>
      <c r="M90" s="149" t="s">
        <v>1107</v>
      </c>
      <c r="N90" s="44">
        <f t="shared" si="26"/>
        <v>18</v>
      </c>
      <c r="O90" s="44">
        <f t="shared" si="27"/>
        <v>0</v>
      </c>
      <c r="P90" s="44">
        <f t="shared" si="28"/>
        <v>0</v>
      </c>
      <c r="Q90" s="44">
        <f t="shared" si="29"/>
        <v>0</v>
      </c>
      <c r="R90" s="44">
        <v>0</v>
      </c>
      <c r="S90" s="44">
        <f t="shared" si="30"/>
        <v>0</v>
      </c>
      <c r="T90" s="44"/>
      <c r="V90" s="155">
        <f t="shared" si="35"/>
        <v>0</v>
      </c>
      <c r="W90" s="155"/>
    </row>
    <row r="91" s="1" customFormat="1" ht="36" hidden="1" customHeight="1" spans="1:23">
      <c r="A91" s="62">
        <v>3</v>
      </c>
      <c r="B91" s="63" t="s">
        <v>1103</v>
      </c>
      <c r="C91" s="158" t="s">
        <v>2349</v>
      </c>
      <c r="D91" s="82">
        <v>160000</v>
      </c>
      <c r="E91" s="82">
        <v>160000</v>
      </c>
      <c r="F91" s="82"/>
      <c r="G91" s="82"/>
      <c r="H91" s="82"/>
      <c r="I91" s="82"/>
      <c r="J91" s="82">
        <v>160000</v>
      </c>
      <c r="K91" s="147">
        <f t="shared" si="25"/>
        <v>0</v>
      </c>
      <c r="L91" s="148"/>
      <c r="M91" s="149" t="s">
        <v>1115</v>
      </c>
      <c r="N91" s="44">
        <f t="shared" si="26"/>
        <v>16</v>
      </c>
      <c r="O91" s="44">
        <f t="shared" si="27"/>
        <v>0</v>
      </c>
      <c r="P91" s="44">
        <f t="shared" si="28"/>
        <v>0</v>
      </c>
      <c r="Q91" s="44">
        <f t="shared" si="29"/>
        <v>0</v>
      </c>
      <c r="R91" s="44">
        <v>0</v>
      </c>
      <c r="S91" s="44">
        <f t="shared" si="30"/>
        <v>0</v>
      </c>
      <c r="T91" s="44"/>
      <c r="V91" s="155">
        <f t="shared" si="35"/>
        <v>0</v>
      </c>
      <c r="W91" s="155"/>
    </row>
    <row r="92" s="1" customFormat="1" ht="36" hidden="1" customHeight="1" spans="1:23">
      <c r="A92" s="62">
        <v>4</v>
      </c>
      <c r="B92" s="63" t="s">
        <v>1103</v>
      </c>
      <c r="C92" s="158" t="s">
        <v>2350</v>
      </c>
      <c r="D92" s="82">
        <v>200000</v>
      </c>
      <c r="E92" s="82">
        <v>200000</v>
      </c>
      <c r="F92" s="82"/>
      <c r="G92" s="82"/>
      <c r="H92" s="82"/>
      <c r="I92" s="82"/>
      <c r="J92" s="82">
        <v>200000</v>
      </c>
      <c r="K92" s="147">
        <f t="shared" si="25"/>
        <v>0</v>
      </c>
      <c r="L92" s="148"/>
      <c r="M92" s="149" t="s">
        <v>1119</v>
      </c>
      <c r="N92" s="44">
        <f t="shared" si="26"/>
        <v>20</v>
      </c>
      <c r="O92" s="44">
        <f t="shared" si="27"/>
        <v>0</v>
      </c>
      <c r="P92" s="44">
        <f t="shared" si="28"/>
        <v>0</v>
      </c>
      <c r="Q92" s="44">
        <f t="shared" si="29"/>
        <v>0</v>
      </c>
      <c r="R92" s="44">
        <v>0</v>
      </c>
      <c r="S92" s="44">
        <f t="shared" si="30"/>
        <v>0</v>
      </c>
      <c r="T92" s="44"/>
      <c r="V92" s="155">
        <f t="shared" si="35"/>
        <v>0</v>
      </c>
      <c r="W92" s="155"/>
    </row>
    <row r="93" s="1" customFormat="1" ht="36" hidden="1" customHeight="1" spans="1:23">
      <c r="A93" s="62">
        <v>5</v>
      </c>
      <c r="B93" s="63" t="s">
        <v>1103</v>
      </c>
      <c r="C93" s="158" t="s">
        <v>2351</v>
      </c>
      <c r="D93" s="82">
        <v>162200</v>
      </c>
      <c r="E93" s="82">
        <v>162200</v>
      </c>
      <c r="F93" s="82"/>
      <c r="G93" s="82"/>
      <c r="H93" s="82"/>
      <c r="I93" s="82"/>
      <c r="J93" s="82">
        <v>162200</v>
      </c>
      <c r="K93" s="147">
        <f t="shared" si="25"/>
        <v>0</v>
      </c>
      <c r="L93" s="148"/>
      <c r="M93" s="149" t="s">
        <v>1123</v>
      </c>
      <c r="N93" s="44">
        <f t="shared" si="26"/>
        <v>16.22</v>
      </c>
      <c r="O93" s="44">
        <f t="shared" si="27"/>
        <v>0</v>
      </c>
      <c r="P93" s="44">
        <f t="shared" si="28"/>
        <v>0</v>
      </c>
      <c r="Q93" s="44">
        <f t="shared" si="29"/>
        <v>0</v>
      </c>
      <c r="R93" s="44">
        <v>0</v>
      </c>
      <c r="S93" s="44">
        <f t="shared" si="30"/>
        <v>0</v>
      </c>
      <c r="T93" s="44"/>
      <c r="V93" s="155">
        <f t="shared" si="35"/>
        <v>0</v>
      </c>
      <c r="W93" s="155"/>
    </row>
    <row r="94" s="1" customFormat="1" ht="36" hidden="1" customHeight="1" spans="1:23">
      <c r="A94" s="62">
        <v>6</v>
      </c>
      <c r="B94" s="63" t="s">
        <v>1103</v>
      </c>
      <c r="C94" s="158" t="s">
        <v>2352</v>
      </c>
      <c r="D94" s="82">
        <v>150000</v>
      </c>
      <c r="E94" s="82">
        <v>150000</v>
      </c>
      <c r="F94" s="82"/>
      <c r="G94" s="82"/>
      <c r="H94" s="82"/>
      <c r="I94" s="82"/>
      <c r="J94" s="82">
        <v>150000</v>
      </c>
      <c r="K94" s="147">
        <f t="shared" si="25"/>
        <v>0</v>
      </c>
      <c r="L94" s="148"/>
      <c r="M94" s="149" t="s">
        <v>1127</v>
      </c>
      <c r="N94" s="44">
        <f t="shared" si="26"/>
        <v>15</v>
      </c>
      <c r="O94" s="44">
        <f t="shared" si="27"/>
        <v>0</v>
      </c>
      <c r="P94" s="44">
        <f t="shared" si="28"/>
        <v>0</v>
      </c>
      <c r="Q94" s="44">
        <f t="shared" si="29"/>
        <v>0</v>
      </c>
      <c r="R94" s="44">
        <v>0</v>
      </c>
      <c r="S94" s="44">
        <f t="shared" si="30"/>
        <v>0</v>
      </c>
      <c r="T94" s="44"/>
      <c r="V94" s="155">
        <f t="shared" si="35"/>
        <v>0</v>
      </c>
      <c r="W94" s="155"/>
    </row>
    <row r="95" s="1" customFormat="1" ht="36" hidden="1" customHeight="1" spans="1:23">
      <c r="A95" s="62">
        <v>7</v>
      </c>
      <c r="B95" s="63" t="s">
        <v>1103</v>
      </c>
      <c r="C95" s="158" t="s">
        <v>2353</v>
      </c>
      <c r="D95" s="82">
        <v>285700</v>
      </c>
      <c r="E95" s="82">
        <v>285700</v>
      </c>
      <c r="F95" s="82"/>
      <c r="G95" s="82"/>
      <c r="H95" s="82"/>
      <c r="I95" s="82"/>
      <c r="J95" s="82">
        <v>285700</v>
      </c>
      <c r="K95" s="147">
        <f t="shared" si="25"/>
        <v>0</v>
      </c>
      <c r="L95" s="148"/>
      <c r="M95" s="149" t="s">
        <v>1131</v>
      </c>
      <c r="N95" s="44">
        <f t="shared" si="26"/>
        <v>28.57</v>
      </c>
      <c r="O95" s="44">
        <f t="shared" si="27"/>
        <v>0</v>
      </c>
      <c r="P95" s="44">
        <f t="shared" si="28"/>
        <v>0</v>
      </c>
      <c r="Q95" s="44">
        <f t="shared" si="29"/>
        <v>0</v>
      </c>
      <c r="R95" s="44">
        <v>0</v>
      </c>
      <c r="S95" s="44">
        <f t="shared" si="30"/>
        <v>0</v>
      </c>
      <c r="T95" s="44"/>
      <c r="V95" s="155">
        <f t="shared" si="35"/>
        <v>0</v>
      </c>
      <c r="W95" s="155"/>
    </row>
    <row r="96" s="1" customFormat="1" ht="36" hidden="1" customHeight="1" spans="1:23">
      <c r="A96" s="62">
        <v>8</v>
      </c>
      <c r="B96" s="63" t="s">
        <v>1103</v>
      </c>
      <c r="C96" s="158" t="s">
        <v>2354</v>
      </c>
      <c r="D96" s="82">
        <v>190200</v>
      </c>
      <c r="E96" s="82">
        <v>190200</v>
      </c>
      <c r="F96" s="82"/>
      <c r="G96" s="82"/>
      <c r="H96" s="82"/>
      <c r="I96" s="82"/>
      <c r="J96" s="82">
        <v>190200</v>
      </c>
      <c r="K96" s="147">
        <f t="shared" si="25"/>
        <v>0</v>
      </c>
      <c r="L96" s="148"/>
      <c r="M96" s="149" t="s">
        <v>1135</v>
      </c>
      <c r="N96" s="44">
        <f t="shared" si="26"/>
        <v>19.02</v>
      </c>
      <c r="O96" s="44">
        <f t="shared" si="27"/>
        <v>0</v>
      </c>
      <c r="P96" s="44">
        <f t="shared" si="28"/>
        <v>0</v>
      </c>
      <c r="Q96" s="44">
        <f t="shared" si="29"/>
        <v>0</v>
      </c>
      <c r="R96" s="44">
        <v>0</v>
      </c>
      <c r="S96" s="44">
        <f t="shared" si="30"/>
        <v>0</v>
      </c>
      <c r="T96" s="44"/>
      <c r="V96" s="155">
        <f t="shared" si="35"/>
        <v>0</v>
      </c>
      <c r="W96" s="155"/>
    </row>
    <row r="97" s="1" customFormat="1" ht="36" hidden="1" customHeight="1" spans="1:23">
      <c r="A97" s="62">
        <v>9</v>
      </c>
      <c r="B97" s="63" t="s">
        <v>1103</v>
      </c>
      <c r="C97" s="158" t="s">
        <v>2355</v>
      </c>
      <c r="D97" s="82">
        <v>160000</v>
      </c>
      <c r="E97" s="82">
        <v>160000</v>
      </c>
      <c r="F97" s="82"/>
      <c r="G97" s="82"/>
      <c r="H97" s="82"/>
      <c r="I97" s="82"/>
      <c r="J97" s="82">
        <v>160000</v>
      </c>
      <c r="K97" s="147">
        <f t="shared" si="25"/>
        <v>0</v>
      </c>
      <c r="L97" s="148"/>
      <c r="M97" s="149" t="s">
        <v>1139</v>
      </c>
      <c r="N97" s="44">
        <f t="shared" si="26"/>
        <v>16</v>
      </c>
      <c r="O97" s="44">
        <f t="shared" si="27"/>
        <v>0</v>
      </c>
      <c r="P97" s="44">
        <f t="shared" si="28"/>
        <v>0</v>
      </c>
      <c r="Q97" s="44">
        <f t="shared" si="29"/>
        <v>0</v>
      </c>
      <c r="R97" s="44">
        <v>0</v>
      </c>
      <c r="S97" s="44">
        <f t="shared" si="30"/>
        <v>0</v>
      </c>
      <c r="T97" s="44"/>
      <c r="V97" s="155">
        <f t="shared" si="35"/>
        <v>0</v>
      </c>
      <c r="W97" s="155"/>
    </row>
    <row r="98" s="1" customFormat="1" ht="36" hidden="1" customHeight="1" spans="1:23">
      <c r="A98" s="62">
        <v>10</v>
      </c>
      <c r="B98" s="63" t="s">
        <v>1103</v>
      </c>
      <c r="C98" s="158" t="s">
        <v>2356</v>
      </c>
      <c r="D98" s="82">
        <v>150700</v>
      </c>
      <c r="E98" s="82">
        <v>150700</v>
      </c>
      <c r="F98" s="82"/>
      <c r="G98" s="82"/>
      <c r="H98" s="82"/>
      <c r="I98" s="82"/>
      <c r="J98" s="82">
        <v>150700</v>
      </c>
      <c r="K98" s="147">
        <f t="shared" si="25"/>
        <v>0</v>
      </c>
      <c r="L98" s="148"/>
      <c r="M98" s="149" t="s">
        <v>1143</v>
      </c>
      <c r="N98" s="44">
        <f t="shared" si="26"/>
        <v>15.07</v>
      </c>
      <c r="O98" s="44">
        <f t="shared" si="27"/>
        <v>0</v>
      </c>
      <c r="P98" s="44">
        <f t="shared" si="28"/>
        <v>0</v>
      </c>
      <c r="Q98" s="44">
        <f t="shared" si="29"/>
        <v>0</v>
      </c>
      <c r="R98" s="44">
        <v>0</v>
      </c>
      <c r="S98" s="44">
        <f t="shared" si="30"/>
        <v>0</v>
      </c>
      <c r="T98" s="44"/>
      <c r="V98" s="155">
        <f t="shared" si="35"/>
        <v>0</v>
      </c>
      <c r="W98" s="155"/>
    </row>
    <row r="99" s="1" customFormat="1" ht="36" hidden="1" customHeight="1" spans="1:23">
      <c r="A99" s="62">
        <v>11</v>
      </c>
      <c r="B99" s="63" t="s">
        <v>1103</v>
      </c>
      <c r="C99" s="158" t="s">
        <v>2357</v>
      </c>
      <c r="D99" s="82">
        <v>122900</v>
      </c>
      <c r="E99" s="82">
        <v>122900</v>
      </c>
      <c r="F99" s="82"/>
      <c r="G99" s="82"/>
      <c r="H99" s="82"/>
      <c r="I99" s="82"/>
      <c r="J99" s="82">
        <v>122900</v>
      </c>
      <c r="K99" s="147">
        <f t="shared" si="25"/>
        <v>0</v>
      </c>
      <c r="L99" s="148"/>
      <c r="M99" s="149" t="s">
        <v>1147</v>
      </c>
      <c r="N99" s="44">
        <f t="shared" si="26"/>
        <v>12.29</v>
      </c>
      <c r="O99" s="44">
        <f t="shared" si="27"/>
        <v>0</v>
      </c>
      <c r="P99" s="44">
        <f t="shared" si="28"/>
        <v>0</v>
      </c>
      <c r="Q99" s="44">
        <f t="shared" si="29"/>
        <v>0</v>
      </c>
      <c r="R99" s="44">
        <v>0</v>
      </c>
      <c r="S99" s="44">
        <f t="shared" si="30"/>
        <v>0</v>
      </c>
      <c r="T99" s="44"/>
      <c r="V99" s="155">
        <f t="shared" si="35"/>
        <v>0</v>
      </c>
      <c r="W99" s="155"/>
    </row>
    <row r="100" s="1" customFormat="1" ht="36" hidden="1" customHeight="1" spans="1:23">
      <c r="A100" s="62">
        <v>12</v>
      </c>
      <c r="B100" s="63" t="s">
        <v>1103</v>
      </c>
      <c r="C100" s="158" t="s">
        <v>2358</v>
      </c>
      <c r="D100" s="82">
        <v>370000</v>
      </c>
      <c r="E100" s="82">
        <v>370000</v>
      </c>
      <c r="F100" s="82"/>
      <c r="G100" s="82"/>
      <c r="H100" s="82"/>
      <c r="I100" s="82"/>
      <c r="J100" s="82">
        <v>370000</v>
      </c>
      <c r="K100" s="147">
        <f t="shared" si="25"/>
        <v>0</v>
      </c>
      <c r="L100" s="148"/>
      <c r="M100" s="149" t="s">
        <v>1151</v>
      </c>
      <c r="N100" s="44">
        <f t="shared" si="26"/>
        <v>37</v>
      </c>
      <c r="O100" s="44">
        <f t="shared" si="27"/>
        <v>0</v>
      </c>
      <c r="P100" s="44">
        <f t="shared" si="28"/>
        <v>0</v>
      </c>
      <c r="Q100" s="44">
        <f t="shared" si="29"/>
        <v>0</v>
      </c>
      <c r="R100" s="44">
        <v>0</v>
      </c>
      <c r="S100" s="44">
        <f t="shared" si="30"/>
        <v>0</v>
      </c>
      <c r="T100" s="44"/>
      <c r="V100" s="155">
        <f t="shared" si="35"/>
        <v>0</v>
      </c>
      <c r="W100" s="155"/>
    </row>
    <row r="101" s="1" customFormat="1" ht="36" hidden="1" customHeight="1" spans="1:23">
      <c r="A101" s="62">
        <v>13</v>
      </c>
      <c r="B101" s="63" t="s">
        <v>1103</v>
      </c>
      <c r="C101" s="158" t="s">
        <v>2359</v>
      </c>
      <c r="D101" s="82">
        <v>162300</v>
      </c>
      <c r="E101" s="82">
        <v>162300</v>
      </c>
      <c r="F101" s="82"/>
      <c r="G101" s="82"/>
      <c r="H101" s="82"/>
      <c r="I101" s="82"/>
      <c r="J101" s="82">
        <v>162300</v>
      </c>
      <c r="K101" s="147">
        <f t="shared" si="25"/>
        <v>0</v>
      </c>
      <c r="L101" s="148"/>
      <c r="M101" s="149" t="s">
        <v>1155</v>
      </c>
      <c r="N101" s="44">
        <f t="shared" si="26"/>
        <v>16.23</v>
      </c>
      <c r="O101" s="44">
        <f t="shared" si="27"/>
        <v>0</v>
      </c>
      <c r="P101" s="44">
        <f t="shared" si="28"/>
        <v>0</v>
      </c>
      <c r="Q101" s="44">
        <f t="shared" si="29"/>
        <v>0</v>
      </c>
      <c r="R101" s="44">
        <v>0</v>
      </c>
      <c r="S101" s="44">
        <f t="shared" si="30"/>
        <v>0</v>
      </c>
      <c r="T101" s="44"/>
      <c r="V101" s="155">
        <f t="shared" si="35"/>
        <v>0</v>
      </c>
      <c r="W101" s="155"/>
    </row>
    <row r="102" s="1" customFormat="1" ht="36" hidden="1" customHeight="1" spans="1:23">
      <c r="A102" s="62">
        <v>14</v>
      </c>
      <c r="B102" s="63" t="s">
        <v>1103</v>
      </c>
      <c r="C102" s="158" t="s">
        <v>2360</v>
      </c>
      <c r="D102" s="82">
        <v>181600</v>
      </c>
      <c r="E102" s="82">
        <v>181600</v>
      </c>
      <c r="F102" s="82"/>
      <c r="G102" s="82"/>
      <c r="H102" s="82"/>
      <c r="I102" s="82"/>
      <c r="J102" s="82">
        <v>181600</v>
      </c>
      <c r="K102" s="147">
        <f t="shared" si="25"/>
        <v>0</v>
      </c>
      <c r="L102" s="148"/>
      <c r="M102" s="149" t="s">
        <v>1159</v>
      </c>
      <c r="N102" s="44">
        <f t="shared" si="26"/>
        <v>18.16</v>
      </c>
      <c r="O102" s="44">
        <f t="shared" si="27"/>
        <v>0</v>
      </c>
      <c r="P102" s="44">
        <f t="shared" si="28"/>
        <v>0</v>
      </c>
      <c r="Q102" s="44">
        <f t="shared" si="29"/>
        <v>0</v>
      </c>
      <c r="R102" s="44">
        <v>0</v>
      </c>
      <c r="S102" s="44">
        <f t="shared" si="30"/>
        <v>0</v>
      </c>
      <c r="T102" s="44"/>
      <c r="V102" s="155">
        <f t="shared" si="35"/>
        <v>0</v>
      </c>
      <c r="W102" s="155"/>
    </row>
    <row r="103" s="1" customFormat="1" ht="36" hidden="1" customHeight="1" spans="1:23">
      <c r="A103" s="62">
        <v>15</v>
      </c>
      <c r="B103" s="63" t="s">
        <v>1103</v>
      </c>
      <c r="C103" s="158" t="s">
        <v>2361</v>
      </c>
      <c r="D103" s="82">
        <v>148000</v>
      </c>
      <c r="E103" s="82">
        <v>148000</v>
      </c>
      <c r="F103" s="82"/>
      <c r="G103" s="82"/>
      <c r="H103" s="82"/>
      <c r="I103" s="82"/>
      <c r="J103" s="82">
        <v>148000</v>
      </c>
      <c r="K103" s="147">
        <f t="shared" si="25"/>
        <v>0</v>
      </c>
      <c r="L103" s="148"/>
      <c r="M103" s="149" t="s">
        <v>1163</v>
      </c>
      <c r="N103" s="44">
        <f t="shared" si="26"/>
        <v>14.8</v>
      </c>
      <c r="O103" s="44">
        <f t="shared" si="27"/>
        <v>0</v>
      </c>
      <c r="P103" s="44">
        <f t="shared" si="28"/>
        <v>0</v>
      </c>
      <c r="Q103" s="44">
        <f t="shared" si="29"/>
        <v>0</v>
      </c>
      <c r="R103" s="44">
        <v>0</v>
      </c>
      <c r="S103" s="44">
        <f t="shared" si="30"/>
        <v>0</v>
      </c>
      <c r="T103" s="44"/>
      <c r="V103" s="155">
        <f t="shared" si="35"/>
        <v>0</v>
      </c>
      <c r="W103" s="155"/>
    </row>
    <row r="104" s="1" customFormat="1" ht="36" hidden="1" customHeight="1" spans="1:23">
      <c r="A104" s="62">
        <v>16</v>
      </c>
      <c r="B104" s="63" t="s">
        <v>1103</v>
      </c>
      <c r="C104" s="158" t="s">
        <v>2362</v>
      </c>
      <c r="D104" s="82">
        <v>210000</v>
      </c>
      <c r="E104" s="82">
        <v>210000</v>
      </c>
      <c r="F104" s="82"/>
      <c r="G104" s="82"/>
      <c r="H104" s="82"/>
      <c r="I104" s="82"/>
      <c r="J104" s="82">
        <v>210000</v>
      </c>
      <c r="K104" s="147">
        <f t="shared" si="25"/>
        <v>0</v>
      </c>
      <c r="L104" s="148"/>
      <c r="M104" s="149" t="s">
        <v>1167</v>
      </c>
      <c r="N104" s="44">
        <f t="shared" si="26"/>
        <v>21</v>
      </c>
      <c r="O104" s="44">
        <f t="shared" si="27"/>
        <v>0</v>
      </c>
      <c r="P104" s="44">
        <f t="shared" si="28"/>
        <v>0</v>
      </c>
      <c r="Q104" s="44">
        <f t="shared" si="29"/>
        <v>0</v>
      </c>
      <c r="R104" s="44">
        <v>0</v>
      </c>
      <c r="S104" s="44">
        <f t="shared" si="30"/>
        <v>0</v>
      </c>
      <c r="T104" s="44"/>
      <c r="V104" s="155">
        <f t="shared" si="35"/>
        <v>0</v>
      </c>
      <c r="W104" s="155"/>
    </row>
    <row r="105" s="1" customFormat="1" ht="36" hidden="1" customHeight="1" spans="1:23">
      <c r="A105" s="62">
        <v>17</v>
      </c>
      <c r="B105" s="63" t="s">
        <v>1103</v>
      </c>
      <c r="C105" s="158" t="s">
        <v>2363</v>
      </c>
      <c r="D105" s="82">
        <v>94300</v>
      </c>
      <c r="E105" s="82">
        <v>94300</v>
      </c>
      <c r="F105" s="82"/>
      <c r="G105" s="82"/>
      <c r="H105" s="82"/>
      <c r="I105" s="82"/>
      <c r="J105" s="82">
        <v>94300</v>
      </c>
      <c r="K105" s="147">
        <f t="shared" si="25"/>
        <v>0</v>
      </c>
      <c r="L105" s="148"/>
      <c r="M105" s="149" t="s">
        <v>1171</v>
      </c>
      <c r="N105" s="44">
        <f t="shared" si="26"/>
        <v>9.43</v>
      </c>
      <c r="O105" s="44">
        <f t="shared" si="27"/>
        <v>0</v>
      </c>
      <c r="P105" s="44">
        <f t="shared" si="28"/>
        <v>0</v>
      </c>
      <c r="Q105" s="44">
        <f t="shared" si="29"/>
        <v>0</v>
      </c>
      <c r="R105" s="44">
        <v>0</v>
      </c>
      <c r="S105" s="44">
        <f t="shared" si="30"/>
        <v>0</v>
      </c>
      <c r="T105" s="44"/>
      <c r="V105" s="155">
        <f t="shared" si="35"/>
        <v>0</v>
      </c>
      <c r="W105" s="155"/>
    </row>
    <row r="106" s="1" customFormat="1" ht="36" hidden="1" customHeight="1" spans="1:23">
      <c r="A106" s="62">
        <v>18</v>
      </c>
      <c r="B106" s="63" t="s">
        <v>1103</v>
      </c>
      <c r="C106" s="158" t="s">
        <v>2364</v>
      </c>
      <c r="D106" s="82">
        <v>290000</v>
      </c>
      <c r="E106" s="82">
        <v>290000</v>
      </c>
      <c r="F106" s="82"/>
      <c r="G106" s="82"/>
      <c r="H106" s="82"/>
      <c r="I106" s="82"/>
      <c r="J106" s="82">
        <v>290000</v>
      </c>
      <c r="K106" s="147">
        <f t="shared" si="25"/>
        <v>0</v>
      </c>
      <c r="L106" s="148"/>
      <c r="M106" s="149" t="s">
        <v>1175</v>
      </c>
      <c r="N106" s="44">
        <f t="shared" si="26"/>
        <v>29</v>
      </c>
      <c r="O106" s="44">
        <f t="shared" si="27"/>
        <v>0</v>
      </c>
      <c r="P106" s="44">
        <f t="shared" si="28"/>
        <v>0</v>
      </c>
      <c r="Q106" s="44">
        <f t="shared" si="29"/>
        <v>0</v>
      </c>
      <c r="R106" s="44">
        <v>0</v>
      </c>
      <c r="S106" s="44">
        <f t="shared" si="30"/>
        <v>0</v>
      </c>
      <c r="T106" s="44"/>
      <c r="V106" s="155">
        <f t="shared" si="35"/>
        <v>0</v>
      </c>
      <c r="W106" s="155"/>
    </row>
    <row r="107" s="1" customFormat="1" ht="36" hidden="1" customHeight="1" spans="1:23">
      <c r="A107" s="62">
        <v>19</v>
      </c>
      <c r="B107" s="63" t="s">
        <v>1103</v>
      </c>
      <c r="C107" s="158" t="s">
        <v>2365</v>
      </c>
      <c r="D107" s="82">
        <v>157630.32</v>
      </c>
      <c r="E107" s="82"/>
      <c r="F107" s="82">
        <v>157630.32</v>
      </c>
      <c r="G107" s="82"/>
      <c r="H107" s="82"/>
      <c r="I107" s="82"/>
      <c r="J107" s="82">
        <v>157630.32</v>
      </c>
      <c r="K107" s="147">
        <f t="shared" si="25"/>
        <v>0</v>
      </c>
      <c r="L107" s="148"/>
      <c r="M107" s="149" t="s">
        <v>1186</v>
      </c>
      <c r="N107" s="44">
        <f t="shared" si="26"/>
        <v>15.763032</v>
      </c>
      <c r="O107" s="44">
        <f t="shared" si="27"/>
        <v>0</v>
      </c>
      <c r="P107" s="44">
        <f t="shared" si="28"/>
        <v>0</v>
      </c>
      <c r="Q107" s="44">
        <f t="shared" si="29"/>
        <v>0</v>
      </c>
      <c r="R107" s="44">
        <v>0</v>
      </c>
      <c r="S107" s="44">
        <f t="shared" si="30"/>
        <v>0</v>
      </c>
      <c r="T107" s="44"/>
      <c r="V107" s="155"/>
      <c r="W107" s="155">
        <f t="shared" ref="W107:W138" si="36">Q107</f>
        <v>0</v>
      </c>
    </row>
    <row r="108" s="1" customFormat="1" ht="36" hidden="1" customHeight="1" spans="1:23">
      <c r="A108" s="62">
        <v>20</v>
      </c>
      <c r="B108" s="63" t="s">
        <v>1103</v>
      </c>
      <c r="C108" s="158" t="s">
        <v>2366</v>
      </c>
      <c r="D108" s="82">
        <v>98800</v>
      </c>
      <c r="E108" s="82"/>
      <c r="F108" s="82">
        <v>98800</v>
      </c>
      <c r="G108" s="82"/>
      <c r="H108" s="82"/>
      <c r="I108" s="82"/>
      <c r="J108" s="82">
        <v>98800</v>
      </c>
      <c r="K108" s="147">
        <f t="shared" si="25"/>
        <v>0</v>
      </c>
      <c r="L108" s="148"/>
      <c r="M108" s="149" t="s">
        <v>1216</v>
      </c>
      <c r="N108" s="44">
        <f t="shared" si="26"/>
        <v>9.88</v>
      </c>
      <c r="O108" s="44">
        <f t="shared" si="27"/>
        <v>0</v>
      </c>
      <c r="P108" s="44">
        <f t="shared" si="28"/>
        <v>0</v>
      </c>
      <c r="Q108" s="44">
        <f t="shared" si="29"/>
        <v>0</v>
      </c>
      <c r="R108" s="44">
        <v>0</v>
      </c>
      <c r="S108" s="44">
        <f t="shared" si="30"/>
        <v>0</v>
      </c>
      <c r="T108" s="44"/>
      <c r="V108" s="155"/>
      <c r="W108" s="155">
        <f t="shared" si="36"/>
        <v>0</v>
      </c>
    </row>
    <row r="109" s="1" customFormat="1" ht="36" hidden="1" customHeight="1" spans="1:23">
      <c r="A109" s="62">
        <v>21</v>
      </c>
      <c r="B109" s="63" t="s">
        <v>1103</v>
      </c>
      <c r="C109" s="158" t="s">
        <v>2367</v>
      </c>
      <c r="D109" s="82">
        <v>57200</v>
      </c>
      <c r="E109" s="82"/>
      <c r="F109" s="82">
        <v>57200</v>
      </c>
      <c r="G109" s="82"/>
      <c r="H109" s="82"/>
      <c r="I109" s="82"/>
      <c r="J109" s="82">
        <v>57200</v>
      </c>
      <c r="K109" s="147">
        <f t="shared" si="25"/>
        <v>0</v>
      </c>
      <c r="L109" s="148"/>
      <c r="M109" s="149" t="s">
        <v>1191</v>
      </c>
      <c r="N109" s="44">
        <f t="shared" si="26"/>
        <v>5.72</v>
      </c>
      <c r="O109" s="44">
        <f t="shared" si="27"/>
        <v>0</v>
      </c>
      <c r="P109" s="44">
        <f t="shared" si="28"/>
        <v>0</v>
      </c>
      <c r="Q109" s="44">
        <f t="shared" si="29"/>
        <v>0</v>
      </c>
      <c r="R109" s="44">
        <v>0</v>
      </c>
      <c r="S109" s="44">
        <f t="shared" si="30"/>
        <v>0</v>
      </c>
      <c r="T109" s="44"/>
      <c r="V109" s="155"/>
      <c r="W109" s="155">
        <f t="shared" si="36"/>
        <v>0</v>
      </c>
    </row>
    <row r="110" s="1" customFormat="1" ht="36" hidden="1" customHeight="1" spans="1:23">
      <c r="A110" s="62">
        <v>22</v>
      </c>
      <c r="B110" s="63" t="s">
        <v>1103</v>
      </c>
      <c r="C110" s="158" t="s">
        <v>2368</v>
      </c>
      <c r="D110" s="82">
        <v>16713.68</v>
      </c>
      <c r="E110" s="82"/>
      <c r="F110" s="82">
        <v>16713.68</v>
      </c>
      <c r="G110" s="82"/>
      <c r="H110" s="82"/>
      <c r="I110" s="82"/>
      <c r="J110" s="82">
        <v>16713.68</v>
      </c>
      <c r="K110" s="147">
        <f t="shared" si="25"/>
        <v>0</v>
      </c>
      <c r="L110" s="148"/>
      <c r="M110" s="149" t="s">
        <v>1195</v>
      </c>
      <c r="N110" s="44">
        <f t="shared" si="26"/>
        <v>1.671368</v>
      </c>
      <c r="O110" s="44">
        <f t="shared" si="27"/>
        <v>0</v>
      </c>
      <c r="P110" s="44">
        <f t="shared" si="28"/>
        <v>0</v>
      </c>
      <c r="Q110" s="44">
        <f t="shared" si="29"/>
        <v>0</v>
      </c>
      <c r="R110" s="44">
        <v>0</v>
      </c>
      <c r="S110" s="44">
        <f t="shared" si="30"/>
        <v>0</v>
      </c>
      <c r="T110" s="44"/>
      <c r="V110" s="155"/>
      <c r="W110" s="155">
        <f t="shared" si="36"/>
        <v>0</v>
      </c>
    </row>
    <row r="111" s="1" customFormat="1" ht="36" hidden="1" customHeight="1" spans="1:23">
      <c r="A111" s="62">
        <v>23</v>
      </c>
      <c r="B111" s="63" t="s">
        <v>1103</v>
      </c>
      <c r="C111" s="158" t="s">
        <v>2369</v>
      </c>
      <c r="D111" s="82">
        <v>20912.43</v>
      </c>
      <c r="E111" s="82"/>
      <c r="F111" s="82">
        <v>20912.43</v>
      </c>
      <c r="G111" s="82"/>
      <c r="H111" s="82"/>
      <c r="I111" s="82"/>
      <c r="J111" s="82">
        <v>20912.43</v>
      </c>
      <c r="K111" s="147">
        <f t="shared" si="25"/>
        <v>0</v>
      </c>
      <c r="L111" s="148"/>
      <c r="M111" s="149" t="s">
        <v>1201</v>
      </c>
      <c r="N111" s="44">
        <f t="shared" si="26"/>
        <v>2.091243</v>
      </c>
      <c r="O111" s="44">
        <f t="shared" si="27"/>
        <v>0</v>
      </c>
      <c r="P111" s="44">
        <f t="shared" si="28"/>
        <v>0</v>
      </c>
      <c r="Q111" s="44">
        <f t="shared" si="29"/>
        <v>0</v>
      </c>
      <c r="R111" s="44">
        <v>0</v>
      </c>
      <c r="S111" s="44">
        <f t="shared" si="30"/>
        <v>0</v>
      </c>
      <c r="T111" s="44"/>
      <c r="V111" s="155"/>
      <c r="W111" s="155">
        <f t="shared" si="36"/>
        <v>0</v>
      </c>
    </row>
    <row r="112" s="1" customFormat="1" ht="36" hidden="1" customHeight="1" spans="1:23">
      <c r="A112" s="62">
        <v>24</v>
      </c>
      <c r="B112" s="63" t="s">
        <v>1103</v>
      </c>
      <c r="C112" s="158" t="s">
        <v>2370</v>
      </c>
      <c r="D112" s="82">
        <v>54100</v>
      </c>
      <c r="E112" s="82"/>
      <c r="F112" s="82">
        <v>54100</v>
      </c>
      <c r="G112" s="82"/>
      <c r="H112" s="82"/>
      <c r="I112" s="82"/>
      <c r="J112" s="82">
        <v>54100</v>
      </c>
      <c r="K112" s="147">
        <f t="shared" si="25"/>
        <v>0</v>
      </c>
      <c r="L112" s="148"/>
      <c r="M112" s="149" t="s">
        <v>1206</v>
      </c>
      <c r="N112" s="44">
        <f t="shared" si="26"/>
        <v>5.41</v>
      </c>
      <c r="O112" s="44">
        <f t="shared" si="27"/>
        <v>0</v>
      </c>
      <c r="P112" s="44">
        <f t="shared" si="28"/>
        <v>0</v>
      </c>
      <c r="Q112" s="44">
        <f t="shared" si="29"/>
        <v>0</v>
      </c>
      <c r="R112" s="44">
        <v>0</v>
      </c>
      <c r="S112" s="44">
        <f t="shared" si="30"/>
        <v>0</v>
      </c>
      <c r="T112" s="44"/>
      <c r="V112" s="155"/>
      <c r="W112" s="155">
        <f t="shared" si="36"/>
        <v>0</v>
      </c>
    </row>
    <row r="113" s="1" customFormat="1" ht="36" hidden="1" customHeight="1" spans="1:23">
      <c r="A113" s="62">
        <v>25</v>
      </c>
      <c r="B113" s="63" t="s">
        <v>1103</v>
      </c>
      <c r="C113" s="158" t="s">
        <v>2371</v>
      </c>
      <c r="D113" s="82">
        <v>60374.27</v>
      </c>
      <c r="E113" s="82"/>
      <c r="F113" s="82">
        <v>60374.27</v>
      </c>
      <c r="G113" s="82"/>
      <c r="H113" s="82"/>
      <c r="I113" s="82"/>
      <c r="J113" s="82">
        <v>60374.27</v>
      </c>
      <c r="K113" s="147">
        <f t="shared" si="25"/>
        <v>0</v>
      </c>
      <c r="L113" s="148"/>
      <c r="M113" s="149" t="s">
        <v>1211</v>
      </c>
      <c r="N113" s="44">
        <f t="shared" si="26"/>
        <v>6.037427</v>
      </c>
      <c r="O113" s="44">
        <f t="shared" si="27"/>
        <v>0</v>
      </c>
      <c r="P113" s="44">
        <f t="shared" si="28"/>
        <v>0</v>
      </c>
      <c r="Q113" s="44">
        <f t="shared" si="29"/>
        <v>0</v>
      </c>
      <c r="R113" s="44">
        <v>0</v>
      </c>
      <c r="S113" s="44">
        <f t="shared" si="30"/>
        <v>0</v>
      </c>
      <c r="T113" s="44"/>
      <c r="V113" s="155"/>
      <c r="W113" s="155">
        <f t="shared" si="36"/>
        <v>0</v>
      </c>
    </row>
    <row r="114" s="1" customFormat="1" ht="36" hidden="1" customHeight="1" spans="1:23">
      <c r="A114" s="62">
        <v>26</v>
      </c>
      <c r="B114" s="63" t="s">
        <v>1103</v>
      </c>
      <c r="C114" s="158" t="s">
        <v>2372</v>
      </c>
      <c r="D114" s="82">
        <v>141200</v>
      </c>
      <c r="E114" s="82"/>
      <c r="F114" s="82">
        <v>141200</v>
      </c>
      <c r="G114" s="82"/>
      <c r="H114" s="82"/>
      <c r="I114" s="82"/>
      <c r="J114" s="82">
        <v>141200</v>
      </c>
      <c r="K114" s="147">
        <f t="shared" si="25"/>
        <v>0</v>
      </c>
      <c r="L114" s="148"/>
      <c r="M114" s="149" t="s">
        <v>1221</v>
      </c>
      <c r="N114" s="44">
        <f t="shared" si="26"/>
        <v>14.12</v>
      </c>
      <c r="O114" s="44">
        <f t="shared" si="27"/>
        <v>0</v>
      </c>
      <c r="P114" s="44">
        <f t="shared" si="28"/>
        <v>0</v>
      </c>
      <c r="Q114" s="44">
        <f t="shared" si="29"/>
        <v>0</v>
      </c>
      <c r="R114" s="44">
        <v>0</v>
      </c>
      <c r="S114" s="44">
        <f t="shared" si="30"/>
        <v>0</v>
      </c>
      <c r="T114" s="44"/>
      <c r="V114" s="155"/>
      <c r="W114" s="155">
        <f t="shared" si="36"/>
        <v>0</v>
      </c>
    </row>
    <row r="115" s="1" customFormat="1" ht="36" hidden="1" customHeight="1" spans="1:23">
      <c r="A115" s="62">
        <v>27</v>
      </c>
      <c r="B115" s="63" t="s">
        <v>1103</v>
      </c>
      <c r="C115" s="158" t="s">
        <v>2373</v>
      </c>
      <c r="D115" s="82">
        <v>10843.27</v>
      </c>
      <c r="E115" s="82"/>
      <c r="F115" s="82">
        <v>10843.27</v>
      </c>
      <c r="G115" s="82"/>
      <c r="H115" s="82"/>
      <c r="I115" s="82"/>
      <c r="J115" s="82">
        <v>10843.27</v>
      </c>
      <c r="K115" s="147">
        <f t="shared" si="25"/>
        <v>0</v>
      </c>
      <c r="L115" s="148"/>
      <c r="M115" s="149" t="s">
        <v>1226</v>
      </c>
      <c r="N115" s="44">
        <f t="shared" si="26"/>
        <v>1.084327</v>
      </c>
      <c r="O115" s="44">
        <f t="shared" si="27"/>
        <v>0</v>
      </c>
      <c r="P115" s="44">
        <f t="shared" si="28"/>
        <v>0</v>
      </c>
      <c r="Q115" s="44">
        <f t="shared" si="29"/>
        <v>0</v>
      </c>
      <c r="R115" s="44">
        <v>0</v>
      </c>
      <c r="S115" s="44">
        <f t="shared" si="30"/>
        <v>0</v>
      </c>
      <c r="T115" s="44"/>
      <c r="V115" s="155"/>
      <c r="W115" s="155">
        <f t="shared" si="36"/>
        <v>0</v>
      </c>
    </row>
    <row r="116" s="1" customFormat="1" ht="36" hidden="1" customHeight="1" spans="1:23">
      <c r="A116" s="62">
        <v>28</v>
      </c>
      <c r="B116" s="63" t="s">
        <v>1103</v>
      </c>
      <c r="C116" s="158" t="s">
        <v>2374</v>
      </c>
      <c r="D116" s="82">
        <v>175200</v>
      </c>
      <c r="E116" s="82"/>
      <c r="F116" s="82">
        <v>175200</v>
      </c>
      <c r="G116" s="82"/>
      <c r="H116" s="82"/>
      <c r="I116" s="82"/>
      <c r="J116" s="82">
        <v>175200</v>
      </c>
      <c r="K116" s="147">
        <f t="shared" si="25"/>
        <v>0</v>
      </c>
      <c r="L116" s="148"/>
      <c r="M116" s="149" t="s">
        <v>1231</v>
      </c>
      <c r="N116" s="44">
        <f t="shared" si="26"/>
        <v>17.52</v>
      </c>
      <c r="O116" s="44">
        <f t="shared" si="27"/>
        <v>0</v>
      </c>
      <c r="P116" s="44">
        <f t="shared" si="28"/>
        <v>0</v>
      </c>
      <c r="Q116" s="44">
        <f t="shared" si="29"/>
        <v>0</v>
      </c>
      <c r="R116" s="44">
        <v>0</v>
      </c>
      <c r="S116" s="44">
        <f t="shared" si="30"/>
        <v>0</v>
      </c>
      <c r="T116" s="44"/>
      <c r="V116" s="155"/>
      <c r="W116" s="155">
        <f t="shared" si="36"/>
        <v>0</v>
      </c>
    </row>
    <row r="117" s="1" customFormat="1" ht="36" hidden="1" customHeight="1" spans="1:23">
      <c r="A117" s="62">
        <v>29</v>
      </c>
      <c r="B117" s="63" t="s">
        <v>1103</v>
      </c>
      <c r="C117" s="158" t="s">
        <v>2375</v>
      </c>
      <c r="D117" s="82">
        <v>26100</v>
      </c>
      <c r="E117" s="82"/>
      <c r="F117" s="82">
        <v>26100</v>
      </c>
      <c r="G117" s="82"/>
      <c r="H117" s="82"/>
      <c r="I117" s="82"/>
      <c r="J117" s="82">
        <v>26100</v>
      </c>
      <c r="K117" s="147">
        <f t="shared" si="25"/>
        <v>0</v>
      </c>
      <c r="L117" s="148"/>
      <c r="M117" s="149" t="s">
        <v>1236</v>
      </c>
      <c r="N117" s="44">
        <f t="shared" si="26"/>
        <v>2.61</v>
      </c>
      <c r="O117" s="44">
        <f t="shared" si="27"/>
        <v>0</v>
      </c>
      <c r="P117" s="44">
        <f t="shared" si="28"/>
        <v>0</v>
      </c>
      <c r="Q117" s="44">
        <f t="shared" si="29"/>
        <v>0</v>
      </c>
      <c r="R117" s="44">
        <v>0</v>
      </c>
      <c r="S117" s="44">
        <f t="shared" si="30"/>
        <v>0</v>
      </c>
      <c r="T117" s="44"/>
      <c r="V117" s="155"/>
      <c r="W117" s="155">
        <f t="shared" si="36"/>
        <v>0</v>
      </c>
    </row>
    <row r="118" s="1" customFormat="1" ht="36" hidden="1" customHeight="1" spans="1:23">
      <c r="A118" s="62">
        <v>30</v>
      </c>
      <c r="B118" s="63" t="s">
        <v>1103</v>
      </c>
      <c r="C118" s="158" t="s">
        <v>2376</v>
      </c>
      <c r="D118" s="82">
        <v>26170.03</v>
      </c>
      <c r="E118" s="82"/>
      <c r="F118" s="82">
        <v>26170.03</v>
      </c>
      <c r="G118" s="82"/>
      <c r="H118" s="82"/>
      <c r="I118" s="82"/>
      <c r="J118" s="82">
        <v>26170.03</v>
      </c>
      <c r="K118" s="147">
        <f t="shared" si="25"/>
        <v>0</v>
      </c>
      <c r="L118" s="148"/>
      <c r="M118" s="149" t="s">
        <v>1241</v>
      </c>
      <c r="N118" s="44">
        <f t="shared" si="26"/>
        <v>2.617003</v>
      </c>
      <c r="O118" s="44">
        <f t="shared" si="27"/>
        <v>0</v>
      </c>
      <c r="P118" s="44">
        <f t="shared" si="28"/>
        <v>0</v>
      </c>
      <c r="Q118" s="44">
        <f t="shared" si="29"/>
        <v>0</v>
      </c>
      <c r="R118" s="44">
        <v>0</v>
      </c>
      <c r="S118" s="44">
        <f t="shared" si="30"/>
        <v>0</v>
      </c>
      <c r="T118" s="44"/>
      <c r="V118" s="155"/>
      <c r="W118" s="155">
        <f t="shared" si="36"/>
        <v>0</v>
      </c>
    </row>
    <row r="119" s="1" customFormat="1" ht="36" hidden="1" customHeight="1" spans="1:23">
      <c r="A119" s="62">
        <v>31</v>
      </c>
      <c r="B119" s="63" t="s">
        <v>1103</v>
      </c>
      <c r="C119" s="158" t="s">
        <v>2377</v>
      </c>
      <c r="D119" s="82">
        <v>26900</v>
      </c>
      <c r="E119" s="82"/>
      <c r="F119" s="82">
        <v>26900</v>
      </c>
      <c r="G119" s="82"/>
      <c r="H119" s="82"/>
      <c r="I119" s="82"/>
      <c r="J119" s="82">
        <v>26900</v>
      </c>
      <c r="K119" s="147">
        <f t="shared" si="25"/>
        <v>0</v>
      </c>
      <c r="L119" s="148"/>
      <c r="M119" s="149" t="s">
        <v>1247</v>
      </c>
      <c r="N119" s="44">
        <f t="shared" si="26"/>
        <v>2.69</v>
      </c>
      <c r="O119" s="44">
        <f t="shared" si="27"/>
        <v>0</v>
      </c>
      <c r="P119" s="44">
        <f t="shared" si="28"/>
        <v>0</v>
      </c>
      <c r="Q119" s="44">
        <f t="shared" si="29"/>
        <v>0</v>
      </c>
      <c r="R119" s="44">
        <v>0</v>
      </c>
      <c r="S119" s="44">
        <f t="shared" si="30"/>
        <v>0</v>
      </c>
      <c r="T119" s="44"/>
      <c r="V119" s="155"/>
      <c r="W119" s="155">
        <f t="shared" si="36"/>
        <v>0</v>
      </c>
    </row>
    <row r="120" s="1" customFormat="1" ht="36" hidden="1" customHeight="1" spans="1:23">
      <c r="A120" s="62">
        <v>32</v>
      </c>
      <c r="B120" s="63" t="s">
        <v>1103</v>
      </c>
      <c r="C120" s="158" t="s">
        <v>2378</v>
      </c>
      <c r="D120" s="82">
        <v>16700</v>
      </c>
      <c r="E120" s="82"/>
      <c r="F120" s="82">
        <v>16700</v>
      </c>
      <c r="G120" s="82"/>
      <c r="H120" s="82"/>
      <c r="I120" s="82"/>
      <c r="J120" s="82">
        <v>16700</v>
      </c>
      <c r="K120" s="147">
        <f t="shared" si="25"/>
        <v>0</v>
      </c>
      <c r="L120" s="148"/>
      <c r="M120" s="149" t="s">
        <v>1253</v>
      </c>
      <c r="N120" s="44">
        <f t="shared" si="26"/>
        <v>1.67</v>
      </c>
      <c r="O120" s="44">
        <f t="shared" si="27"/>
        <v>0</v>
      </c>
      <c r="P120" s="44">
        <f t="shared" si="28"/>
        <v>0</v>
      </c>
      <c r="Q120" s="44">
        <f t="shared" si="29"/>
        <v>0</v>
      </c>
      <c r="R120" s="44">
        <v>0</v>
      </c>
      <c r="S120" s="44">
        <f t="shared" si="30"/>
        <v>0</v>
      </c>
      <c r="T120" s="44"/>
      <c r="V120" s="155"/>
      <c r="W120" s="155">
        <f t="shared" si="36"/>
        <v>0</v>
      </c>
    </row>
    <row r="121" s="1" customFormat="1" ht="36" hidden="1" customHeight="1" spans="1:23">
      <c r="A121" s="62">
        <v>33</v>
      </c>
      <c r="B121" s="63" t="s">
        <v>1103</v>
      </c>
      <c r="C121" s="158" t="s">
        <v>2379</v>
      </c>
      <c r="D121" s="82">
        <v>77400</v>
      </c>
      <c r="E121" s="82"/>
      <c r="F121" s="82">
        <v>77400</v>
      </c>
      <c r="G121" s="82"/>
      <c r="H121" s="82"/>
      <c r="I121" s="82"/>
      <c r="J121" s="82">
        <v>77400</v>
      </c>
      <c r="K121" s="147">
        <f t="shared" si="25"/>
        <v>0</v>
      </c>
      <c r="L121" s="148"/>
      <c r="M121" s="149" t="s">
        <v>1258</v>
      </c>
      <c r="N121" s="44">
        <f t="shared" si="26"/>
        <v>7.74</v>
      </c>
      <c r="O121" s="44">
        <f t="shared" si="27"/>
        <v>0</v>
      </c>
      <c r="P121" s="44">
        <f t="shared" si="28"/>
        <v>0</v>
      </c>
      <c r="Q121" s="44">
        <f t="shared" si="29"/>
        <v>0</v>
      </c>
      <c r="R121" s="44">
        <v>0</v>
      </c>
      <c r="S121" s="44">
        <f t="shared" si="30"/>
        <v>0</v>
      </c>
      <c r="T121" s="44"/>
      <c r="V121" s="155"/>
      <c r="W121" s="155">
        <f t="shared" si="36"/>
        <v>0</v>
      </c>
    </row>
    <row r="122" s="1" customFormat="1" ht="36" hidden="1" customHeight="1" spans="1:23">
      <c r="A122" s="62">
        <v>34</v>
      </c>
      <c r="B122" s="63" t="s">
        <v>1103</v>
      </c>
      <c r="C122" s="158" t="s">
        <v>2380</v>
      </c>
      <c r="D122" s="82">
        <v>28100</v>
      </c>
      <c r="E122" s="82"/>
      <c r="F122" s="82">
        <v>28100</v>
      </c>
      <c r="G122" s="82"/>
      <c r="H122" s="82"/>
      <c r="I122" s="82"/>
      <c r="J122" s="82">
        <v>28100</v>
      </c>
      <c r="K122" s="147">
        <f t="shared" si="25"/>
        <v>0</v>
      </c>
      <c r="L122" s="148"/>
      <c r="M122" s="149" t="s">
        <v>1263</v>
      </c>
      <c r="N122" s="44">
        <f t="shared" si="26"/>
        <v>2.81</v>
      </c>
      <c r="O122" s="44">
        <f t="shared" si="27"/>
        <v>0</v>
      </c>
      <c r="P122" s="44">
        <f t="shared" si="28"/>
        <v>0</v>
      </c>
      <c r="Q122" s="44">
        <f t="shared" si="29"/>
        <v>0</v>
      </c>
      <c r="R122" s="44">
        <v>0</v>
      </c>
      <c r="S122" s="44">
        <f t="shared" si="30"/>
        <v>0</v>
      </c>
      <c r="T122" s="44"/>
      <c r="V122" s="155"/>
      <c r="W122" s="155">
        <f t="shared" si="36"/>
        <v>0</v>
      </c>
    </row>
    <row r="123" s="1" customFormat="1" ht="36" hidden="1" customHeight="1" spans="1:23">
      <c r="A123" s="62">
        <v>35</v>
      </c>
      <c r="B123" s="63" t="s">
        <v>1103</v>
      </c>
      <c r="C123" s="158" t="s">
        <v>2381</v>
      </c>
      <c r="D123" s="82">
        <v>63200</v>
      </c>
      <c r="E123" s="82"/>
      <c r="F123" s="82">
        <v>63200</v>
      </c>
      <c r="G123" s="82"/>
      <c r="H123" s="82"/>
      <c r="I123" s="82"/>
      <c r="J123" s="82">
        <v>63200</v>
      </c>
      <c r="K123" s="147">
        <f t="shared" si="25"/>
        <v>0</v>
      </c>
      <c r="L123" s="148"/>
      <c r="M123" s="149" t="s">
        <v>1268</v>
      </c>
      <c r="N123" s="44">
        <f t="shared" si="26"/>
        <v>6.32</v>
      </c>
      <c r="O123" s="44">
        <f t="shared" si="27"/>
        <v>0</v>
      </c>
      <c r="P123" s="44">
        <f t="shared" si="28"/>
        <v>0</v>
      </c>
      <c r="Q123" s="44">
        <f t="shared" si="29"/>
        <v>0</v>
      </c>
      <c r="R123" s="44">
        <v>0</v>
      </c>
      <c r="S123" s="44">
        <f t="shared" si="30"/>
        <v>0</v>
      </c>
      <c r="T123" s="44"/>
      <c r="V123" s="155"/>
      <c r="W123" s="155">
        <f t="shared" si="36"/>
        <v>0</v>
      </c>
    </row>
    <row r="124" s="1" customFormat="1" ht="36" hidden="1" customHeight="1" spans="1:23">
      <c r="A124" s="62">
        <v>36</v>
      </c>
      <c r="B124" s="63" t="s">
        <v>1103</v>
      </c>
      <c r="C124" s="158" t="s">
        <v>2382</v>
      </c>
      <c r="D124" s="82">
        <v>68200</v>
      </c>
      <c r="E124" s="82"/>
      <c r="F124" s="82">
        <v>68200</v>
      </c>
      <c r="G124" s="82"/>
      <c r="H124" s="82"/>
      <c r="I124" s="82"/>
      <c r="J124" s="82">
        <v>68200</v>
      </c>
      <c r="K124" s="147">
        <f t="shared" si="25"/>
        <v>0</v>
      </c>
      <c r="L124" s="148"/>
      <c r="M124" s="149" t="s">
        <v>1273</v>
      </c>
      <c r="N124" s="44">
        <f t="shared" si="26"/>
        <v>6.82</v>
      </c>
      <c r="O124" s="44">
        <f t="shared" si="27"/>
        <v>0</v>
      </c>
      <c r="P124" s="44">
        <f t="shared" si="28"/>
        <v>0</v>
      </c>
      <c r="Q124" s="44">
        <f t="shared" si="29"/>
        <v>0</v>
      </c>
      <c r="R124" s="44">
        <v>0</v>
      </c>
      <c r="S124" s="44">
        <f t="shared" si="30"/>
        <v>0</v>
      </c>
      <c r="T124" s="44"/>
      <c r="V124" s="155"/>
      <c r="W124" s="155">
        <f t="shared" si="36"/>
        <v>0</v>
      </c>
    </row>
    <row r="125" s="1" customFormat="1" ht="36" hidden="1" customHeight="1" spans="1:23">
      <c r="A125" s="62">
        <v>37</v>
      </c>
      <c r="B125" s="63" t="s">
        <v>1103</v>
      </c>
      <c r="C125" s="158" t="s">
        <v>2383</v>
      </c>
      <c r="D125" s="82">
        <v>58400</v>
      </c>
      <c r="E125" s="82"/>
      <c r="F125" s="82">
        <v>58400</v>
      </c>
      <c r="G125" s="82"/>
      <c r="H125" s="82"/>
      <c r="I125" s="82"/>
      <c r="J125" s="82">
        <v>58400</v>
      </c>
      <c r="K125" s="147">
        <f t="shared" si="25"/>
        <v>0</v>
      </c>
      <c r="L125" s="148"/>
      <c r="M125" s="149" t="s">
        <v>1277</v>
      </c>
      <c r="N125" s="44">
        <f t="shared" si="26"/>
        <v>5.84</v>
      </c>
      <c r="O125" s="44">
        <f t="shared" si="27"/>
        <v>0</v>
      </c>
      <c r="P125" s="44">
        <f t="shared" si="28"/>
        <v>0</v>
      </c>
      <c r="Q125" s="44">
        <f t="shared" si="29"/>
        <v>0</v>
      </c>
      <c r="R125" s="44">
        <v>0</v>
      </c>
      <c r="S125" s="44">
        <f t="shared" si="30"/>
        <v>0</v>
      </c>
      <c r="T125" s="44"/>
      <c r="V125" s="155"/>
      <c r="W125" s="155">
        <f t="shared" si="36"/>
        <v>0</v>
      </c>
    </row>
    <row r="126" s="1" customFormat="1" ht="36" hidden="1" customHeight="1" spans="1:23">
      <c r="A126" s="62">
        <v>38</v>
      </c>
      <c r="B126" s="63" t="s">
        <v>1103</v>
      </c>
      <c r="C126" s="158" t="s">
        <v>2384</v>
      </c>
      <c r="D126" s="82">
        <v>21766</v>
      </c>
      <c r="E126" s="82"/>
      <c r="F126" s="82">
        <v>21766</v>
      </c>
      <c r="G126" s="82"/>
      <c r="H126" s="82"/>
      <c r="I126" s="82"/>
      <c r="J126" s="82">
        <v>21766</v>
      </c>
      <c r="K126" s="147">
        <f t="shared" si="25"/>
        <v>0</v>
      </c>
      <c r="L126" s="148"/>
      <c r="M126" s="149" t="s">
        <v>1282</v>
      </c>
      <c r="N126" s="44">
        <f t="shared" si="26"/>
        <v>2.1766</v>
      </c>
      <c r="O126" s="44">
        <f t="shared" si="27"/>
        <v>0</v>
      </c>
      <c r="P126" s="44">
        <f t="shared" si="28"/>
        <v>0</v>
      </c>
      <c r="Q126" s="44">
        <f t="shared" si="29"/>
        <v>0</v>
      </c>
      <c r="R126" s="44">
        <v>0</v>
      </c>
      <c r="S126" s="44">
        <f t="shared" si="30"/>
        <v>0</v>
      </c>
      <c r="T126" s="44"/>
      <c r="V126" s="155"/>
      <c r="W126" s="155">
        <f t="shared" si="36"/>
        <v>0</v>
      </c>
    </row>
    <row r="127" s="1" customFormat="1" ht="36" hidden="1" customHeight="1" spans="1:23">
      <c r="A127" s="62">
        <v>39</v>
      </c>
      <c r="B127" s="63" t="s">
        <v>1103</v>
      </c>
      <c r="C127" s="158" t="s">
        <v>2385</v>
      </c>
      <c r="D127" s="82">
        <v>129200</v>
      </c>
      <c r="E127" s="82"/>
      <c r="F127" s="82">
        <v>129200</v>
      </c>
      <c r="G127" s="82"/>
      <c r="H127" s="82"/>
      <c r="I127" s="82"/>
      <c r="J127" s="82">
        <v>129200</v>
      </c>
      <c r="K127" s="147">
        <f t="shared" si="25"/>
        <v>0</v>
      </c>
      <c r="L127" s="148"/>
      <c r="M127" s="149" t="s">
        <v>1287</v>
      </c>
      <c r="N127" s="44">
        <f t="shared" si="26"/>
        <v>12.92</v>
      </c>
      <c r="O127" s="44">
        <f t="shared" si="27"/>
        <v>0</v>
      </c>
      <c r="P127" s="44">
        <f t="shared" si="28"/>
        <v>0</v>
      </c>
      <c r="Q127" s="44">
        <f t="shared" si="29"/>
        <v>0</v>
      </c>
      <c r="R127" s="44">
        <v>0</v>
      </c>
      <c r="S127" s="44">
        <f t="shared" si="30"/>
        <v>0</v>
      </c>
      <c r="T127" s="44"/>
      <c r="V127" s="155"/>
      <c r="W127" s="155">
        <f t="shared" si="36"/>
        <v>0</v>
      </c>
    </row>
    <row r="128" s="1" customFormat="1" ht="36" hidden="1" customHeight="1" spans="1:23">
      <c r="A128" s="62">
        <v>40</v>
      </c>
      <c r="B128" s="63" t="s">
        <v>1103</v>
      </c>
      <c r="C128" s="158" t="s">
        <v>2386</v>
      </c>
      <c r="D128" s="82">
        <v>37300</v>
      </c>
      <c r="E128" s="82"/>
      <c r="F128" s="82">
        <v>37300</v>
      </c>
      <c r="G128" s="82"/>
      <c r="H128" s="82"/>
      <c r="I128" s="82"/>
      <c r="J128" s="82">
        <v>37300</v>
      </c>
      <c r="K128" s="147">
        <f t="shared" si="25"/>
        <v>0</v>
      </c>
      <c r="L128" s="148"/>
      <c r="M128" s="149" t="s">
        <v>1291</v>
      </c>
      <c r="N128" s="44">
        <f t="shared" si="26"/>
        <v>3.73</v>
      </c>
      <c r="O128" s="44">
        <f t="shared" si="27"/>
        <v>0</v>
      </c>
      <c r="P128" s="44">
        <f t="shared" si="28"/>
        <v>0</v>
      </c>
      <c r="Q128" s="44">
        <f t="shared" si="29"/>
        <v>0</v>
      </c>
      <c r="R128" s="44">
        <v>0</v>
      </c>
      <c r="S128" s="44">
        <f t="shared" si="30"/>
        <v>0</v>
      </c>
      <c r="T128" s="44"/>
      <c r="V128" s="155"/>
      <c r="W128" s="155">
        <f t="shared" si="36"/>
        <v>0</v>
      </c>
    </row>
    <row r="129" s="1" customFormat="1" ht="36" hidden="1" customHeight="1" spans="1:23">
      <c r="A129" s="62">
        <v>41</v>
      </c>
      <c r="B129" s="63" t="s">
        <v>1103</v>
      </c>
      <c r="C129" s="158" t="s">
        <v>2387</v>
      </c>
      <c r="D129" s="82">
        <v>97900</v>
      </c>
      <c r="E129" s="82"/>
      <c r="F129" s="82">
        <v>97900</v>
      </c>
      <c r="G129" s="82"/>
      <c r="H129" s="82"/>
      <c r="I129" s="82"/>
      <c r="J129" s="82">
        <v>97900</v>
      </c>
      <c r="K129" s="147">
        <f t="shared" si="25"/>
        <v>0</v>
      </c>
      <c r="L129" s="148"/>
      <c r="M129" s="149" t="s">
        <v>1296</v>
      </c>
      <c r="N129" s="44">
        <f t="shared" si="26"/>
        <v>9.79</v>
      </c>
      <c r="O129" s="44">
        <f t="shared" si="27"/>
        <v>0</v>
      </c>
      <c r="P129" s="44">
        <f t="shared" si="28"/>
        <v>0</v>
      </c>
      <c r="Q129" s="44">
        <f t="shared" si="29"/>
        <v>0</v>
      </c>
      <c r="R129" s="44">
        <v>0</v>
      </c>
      <c r="S129" s="44">
        <f t="shared" si="30"/>
        <v>0</v>
      </c>
      <c r="T129" s="44"/>
      <c r="V129" s="155"/>
      <c r="W129" s="155">
        <f t="shared" si="36"/>
        <v>0</v>
      </c>
    </row>
    <row r="130" s="1" customFormat="1" ht="36" hidden="1" customHeight="1" spans="1:23">
      <c r="A130" s="62">
        <v>42</v>
      </c>
      <c r="B130" s="63" t="s">
        <v>1103</v>
      </c>
      <c r="C130" s="158" t="s">
        <v>2388</v>
      </c>
      <c r="D130" s="82">
        <v>20300</v>
      </c>
      <c r="E130" s="82"/>
      <c r="F130" s="82">
        <v>20300</v>
      </c>
      <c r="G130" s="82"/>
      <c r="H130" s="82"/>
      <c r="I130" s="82"/>
      <c r="J130" s="82">
        <v>20300</v>
      </c>
      <c r="K130" s="147">
        <f t="shared" si="25"/>
        <v>0</v>
      </c>
      <c r="L130" s="148"/>
      <c r="M130" s="149" t="s">
        <v>1301</v>
      </c>
      <c r="N130" s="44">
        <f t="shared" si="26"/>
        <v>2.03</v>
      </c>
      <c r="O130" s="44">
        <f t="shared" si="27"/>
        <v>0</v>
      </c>
      <c r="P130" s="44">
        <f t="shared" si="28"/>
        <v>0</v>
      </c>
      <c r="Q130" s="44">
        <f t="shared" si="29"/>
        <v>0</v>
      </c>
      <c r="R130" s="44">
        <v>0</v>
      </c>
      <c r="S130" s="44">
        <f t="shared" si="30"/>
        <v>0</v>
      </c>
      <c r="T130" s="44"/>
      <c r="V130" s="155"/>
      <c r="W130" s="155">
        <f t="shared" si="36"/>
        <v>0</v>
      </c>
    </row>
    <row r="131" s="1" customFormat="1" ht="36" hidden="1" customHeight="1" spans="1:23">
      <c r="A131" s="62">
        <v>43</v>
      </c>
      <c r="B131" s="63" t="s">
        <v>1103</v>
      </c>
      <c r="C131" s="158" t="s">
        <v>2389</v>
      </c>
      <c r="D131" s="82">
        <v>24800</v>
      </c>
      <c r="E131" s="82"/>
      <c r="F131" s="82">
        <v>24800</v>
      </c>
      <c r="G131" s="82"/>
      <c r="H131" s="82"/>
      <c r="I131" s="82"/>
      <c r="J131" s="82">
        <v>24800</v>
      </c>
      <c r="K131" s="147">
        <f t="shared" si="25"/>
        <v>0</v>
      </c>
      <c r="L131" s="148"/>
      <c r="M131" s="149" t="s">
        <v>1306</v>
      </c>
      <c r="N131" s="44">
        <f t="shared" si="26"/>
        <v>2.48</v>
      </c>
      <c r="O131" s="44">
        <f t="shared" si="27"/>
        <v>0</v>
      </c>
      <c r="P131" s="44">
        <f t="shared" si="28"/>
        <v>0</v>
      </c>
      <c r="Q131" s="44">
        <f t="shared" si="29"/>
        <v>0</v>
      </c>
      <c r="R131" s="44">
        <v>0</v>
      </c>
      <c r="S131" s="44">
        <f t="shared" si="30"/>
        <v>0</v>
      </c>
      <c r="T131" s="44"/>
      <c r="V131" s="155"/>
      <c r="W131" s="155">
        <f t="shared" si="36"/>
        <v>0</v>
      </c>
    </row>
    <row r="132" s="1" customFormat="1" ht="36" hidden="1" customHeight="1" spans="1:23">
      <c r="A132" s="62">
        <v>44</v>
      </c>
      <c r="B132" s="63" t="s">
        <v>1103</v>
      </c>
      <c r="C132" s="158" t="s">
        <v>2390</v>
      </c>
      <c r="D132" s="82">
        <v>25700</v>
      </c>
      <c r="E132" s="82"/>
      <c r="F132" s="82">
        <v>25700</v>
      </c>
      <c r="G132" s="82"/>
      <c r="H132" s="82"/>
      <c r="I132" s="82"/>
      <c r="J132" s="82">
        <v>25700</v>
      </c>
      <c r="K132" s="147">
        <f t="shared" si="25"/>
        <v>0</v>
      </c>
      <c r="L132" s="148"/>
      <c r="M132" s="149" t="s">
        <v>1311</v>
      </c>
      <c r="N132" s="44">
        <f t="shared" si="26"/>
        <v>2.57</v>
      </c>
      <c r="O132" s="44">
        <f t="shared" si="27"/>
        <v>0</v>
      </c>
      <c r="P132" s="44">
        <f t="shared" si="28"/>
        <v>0</v>
      </c>
      <c r="Q132" s="44">
        <f t="shared" si="29"/>
        <v>0</v>
      </c>
      <c r="R132" s="44">
        <v>0</v>
      </c>
      <c r="S132" s="44">
        <f t="shared" si="30"/>
        <v>0</v>
      </c>
      <c r="T132" s="44"/>
      <c r="V132" s="155"/>
      <c r="W132" s="155">
        <f t="shared" si="36"/>
        <v>0</v>
      </c>
    </row>
    <row r="133" s="1" customFormat="1" ht="36" hidden="1" customHeight="1" spans="1:23">
      <c r="A133" s="62">
        <v>45</v>
      </c>
      <c r="B133" s="63" t="s">
        <v>1103</v>
      </c>
      <c r="C133" s="158" t="s">
        <v>2391</v>
      </c>
      <c r="D133" s="82">
        <v>49600</v>
      </c>
      <c r="E133" s="82"/>
      <c r="F133" s="82">
        <v>49600</v>
      </c>
      <c r="G133" s="82"/>
      <c r="H133" s="82"/>
      <c r="I133" s="82"/>
      <c r="J133" s="82">
        <v>49600</v>
      </c>
      <c r="K133" s="147">
        <f t="shared" ref="K133:K196" si="37">I133/D133</f>
        <v>0</v>
      </c>
      <c r="L133" s="148"/>
      <c r="M133" s="149" t="s">
        <v>1316</v>
      </c>
      <c r="N133" s="44">
        <f t="shared" ref="N133:N196" si="38">D133/10000</f>
        <v>4.96</v>
      </c>
      <c r="O133" s="44">
        <f t="shared" ref="O133:O196" si="39">I133/10000</f>
        <v>0</v>
      </c>
      <c r="P133" s="44">
        <f t="shared" ref="P133:P196" si="40">L133/10000</f>
        <v>0</v>
      </c>
      <c r="Q133" s="44">
        <f t="shared" ref="Q133:Q196" si="41">O133-P133</f>
        <v>0</v>
      </c>
      <c r="R133" s="44">
        <v>0</v>
      </c>
      <c r="S133" s="44">
        <f t="shared" ref="S133:S196" si="42">Q133-R133</f>
        <v>0</v>
      </c>
      <c r="T133" s="44"/>
      <c r="V133" s="155"/>
      <c r="W133" s="155">
        <f t="shared" si="36"/>
        <v>0</v>
      </c>
    </row>
    <row r="134" s="1" customFormat="1" ht="36" hidden="1" customHeight="1" spans="1:23">
      <c r="A134" s="62">
        <v>46</v>
      </c>
      <c r="B134" s="63" t="s">
        <v>1103</v>
      </c>
      <c r="C134" s="158" t="s">
        <v>2392</v>
      </c>
      <c r="D134" s="82">
        <v>27500</v>
      </c>
      <c r="E134" s="82"/>
      <c r="F134" s="82">
        <v>27500</v>
      </c>
      <c r="G134" s="82"/>
      <c r="H134" s="82"/>
      <c r="I134" s="82"/>
      <c r="J134" s="82">
        <v>27500</v>
      </c>
      <c r="K134" s="147">
        <f t="shared" si="37"/>
        <v>0</v>
      </c>
      <c r="L134" s="148"/>
      <c r="M134" s="149" t="s">
        <v>1321</v>
      </c>
      <c r="N134" s="44">
        <f t="shared" si="38"/>
        <v>2.75</v>
      </c>
      <c r="O134" s="44">
        <f t="shared" si="39"/>
        <v>0</v>
      </c>
      <c r="P134" s="44">
        <f t="shared" si="40"/>
        <v>0</v>
      </c>
      <c r="Q134" s="44">
        <f t="shared" si="41"/>
        <v>0</v>
      </c>
      <c r="R134" s="44">
        <v>0</v>
      </c>
      <c r="S134" s="44">
        <f t="shared" si="42"/>
        <v>0</v>
      </c>
      <c r="T134" s="44"/>
      <c r="V134" s="155"/>
      <c r="W134" s="155">
        <f t="shared" si="36"/>
        <v>0</v>
      </c>
    </row>
    <row r="135" s="1" customFormat="1" ht="36" hidden="1" customHeight="1" spans="1:23">
      <c r="A135" s="62">
        <v>47</v>
      </c>
      <c r="B135" s="63" t="s">
        <v>1103</v>
      </c>
      <c r="C135" s="158" t="s">
        <v>2393</v>
      </c>
      <c r="D135" s="82">
        <v>38100</v>
      </c>
      <c r="E135" s="82"/>
      <c r="F135" s="82">
        <v>38100</v>
      </c>
      <c r="G135" s="82"/>
      <c r="H135" s="82"/>
      <c r="I135" s="82"/>
      <c r="J135" s="82">
        <v>38100</v>
      </c>
      <c r="K135" s="147">
        <f t="shared" si="37"/>
        <v>0</v>
      </c>
      <c r="L135" s="148"/>
      <c r="M135" s="149" t="s">
        <v>1325</v>
      </c>
      <c r="N135" s="44">
        <f t="shared" si="38"/>
        <v>3.81</v>
      </c>
      <c r="O135" s="44">
        <f t="shared" si="39"/>
        <v>0</v>
      </c>
      <c r="P135" s="44">
        <f t="shared" si="40"/>
        <v>0</v>
      </c>
      <c r="Q135" s="44">
        <f t="shared" si="41"/>
        <v>0</v>
      </c>
      <c r="R135" s="44">
        <v>0</v>
      </c>
      <c r="S135" s="44">
        <f t="shared" si="42"/>
        <v>0</v>
      </c>
      <c r="T135" s="44"/>
      <c r="V135" s="155"/>
      <c r="W135" s="155">
        <f t="shared" si="36"/>
        <v>0</v>
      </c>
    </row>
    <row r="136" s="1" customFormat="1" ht="36" hidden="1" customHeight="1" spans="1:23">
      <c r="A136" s="62">
        <v>48</v>
      </c>
      <c r="B136" s="63" t="s">
        <v>1103</v>
      </c>
      <c r="C136" s="158" t="s">
        <v>2394</v>
      </c>
      <c r="D136" s="82">
        <v>54000</v>
      </c>
      <c r="E136" s="82"/>
      <c r="F136" s="82">
        <v>54000</v>
      </c>
      <c r="G136" s="82"/>
      <c r="H136" s="82"/>
      <c r="I136" s="82"/>
      <c r="J136" s="82">
        <v>54000</v>
      </c>
      <c r="K136" s="147">
        <f t="shared" si="37"/>
        <v>0</v>
      </c>
      <c r="L136" s="148"/>
      <c r="M136" s="149" t="s">
        <v>1329</v>
      </c>
      <c r="N136" s="44">
        <f t="shared" si="38"/>
        <v>5.4</v>
      </c>
      <c r="O136" s="44">
        <f t="shared" si="39"/>
        <v>0</v>
      </c>
      <c r="P136" s="44">
        <f t="shared" si="40"/>
        <v>0</v>
      </c>
      <c r="Q136" s="44">
        <f t="shared" si="41"/>
        <v>0</v>
      </c>
      <c r="R136" s="44">
        <v>0</v>
      </c>
      <c r="S136" s="44">
        <f t="shared" si="42"/>
        <v>0</v>
      </c>
      <c r="T136" s="44"/>
      <c r="V136" s="155"/>
      <c r="W136" s="155">
        <f t="shared" si="36"/>
        <v>0</v>
      </c>
    </row>
    <row r="137" s="1" customFormat="1" ht="36" hidden="1" customHeight="1" spans="1:23">
      <c r="A137" s="62">
        <v>49</v>
      </c>
      <c r="B137" s="63" t="s">
        <v>1103</v>
      </c>
      <c r="C137" s="158" t="s">
        <v>2395</v>
      </c>
      <c r="D137" s="82">
        <v>21890</v>
      </c>
      <c r="E137" s="82"/>
      <c r="F137" s="82">
        <v>21890</v>
      </c>
      <c r="G137" s="82"/>
      <c r="H137" s="82"/>
      <c r="I137" s="82"/>
      <c r="J137" s="82">
        <v>21890</v>
      </c>
      <c r="K137" s="147">
        <f t="shared" si="37"/>
        <v>0</v>
      </c>
      <c r="L137" s="148"/>
      <c r="M137" s="149" t="s">
        <v>1333</v>
      </c>
      <c r="N137" s="44">
        <f t="shared" si="38"/>
        <v>2.189</v>
      </c>
      <c r="O137" s="44">
        <f t="shared" si="39"/>
        <v>0</v>
      </c>
      <c r="P137" s="44">
        <f t="shared" si="40"/>
        <v>0</v>
      </c>
      <c r="Q137" s="44">
        <f t="shared" si="41"/>
        <v>0</v>
      </c>
      <c r="R137" s="44">
        <v>0</v>
      </c>
      <c r="S137" s="44">
        <f t="shared" si="42"/>
        <v>0</v>
      </c>
      <c r="T137" s="44"/>
      <c r="V137" s="155"/>
      <c r="W137" s="155">
        <f t="shared" si="36"/>
        <v>0</v>
      </c>
    </row>
    <row r="138" s="1" customFormat="1" ht="36" hidden="1" customHeight="1" spans="1:23">
      <c r="A138" s="62">
        <v>50</v>
      </c>
      <c r="B138" s="63" t="s">
        <v>1103</v>
      </c>
      <c r="C138" s="158" t="s">
        <v>2396</v>
      </c>
      <c r="D138" s="82">
        <v>148300</v>
      </c>
      <c r="E138" s="82"/>
      <c r="F138" s="82">
        <v>148300</v>
      </c>
      <c r="G138" s="82"/>
      <c r="H138" s="82"/>
      <c r="I138" s="82"/>
      <c r="J138" s="82">
        <v>148300</v>
      </c>
      <c r="K138" s="147">
        <f t="shared" si="37"/>
        <v>0</v>
      </c>
      <c r="L138" s="148"/>
      <c r="M138" s="149" t="s">
        <v>1180</v>
      </c>
      <c r="N138" s="44">
        <f t="shared" si="38"/>
        <v>14.83</v>
      </c>
      <c r="O138" s="44">
        <f t="shared" si="39"/>
        <v>0</v>
      </c>
      <c r="P138" s="44">
        <f t="shared" si="40"/>
        <v>0</v>
      </c>
      <c r="Q138" s="44">
        <f t="shared" si="41"/>
        <v>0</v>
      </c>
      <c r="R138" s="44">
        <v>0</v>
      </c>
      <c r="S138" s="44">
        <f t="shared" si="42"/>
        <v>0</v>
      </c>
      <c r="T138" s="44"/>
      <c r="V138" s="155"/>
      <c r="W138" s="155">
        <f t="shared" si="36"/>
        <v>0</v>
      </c>
    </row>
    <row r="139" s="1" customFormat="1" ht="36" hidden="1" customHeight="1" spans="1:23">
      <c r="A139" s="68"/>
      <c r="B139" s="163" t="s">
        <v>2397</v>
      </c>
      <c r="C139" s="164"/>
      <c r="D139" s="138">
        <f t="shared" ref="D139:J139" si="43">SUM(D140:D142)</f>
        <v>5470000</v>
      </c>
      <c r="E139" s="139">
        <f t="shared" si="43"/>
        <v>5470000</v>
      </c>
      <c r="F139" s="139">
        <f t="shared" si="43"/>
        <v>0</v>
      </c>
      <c r="G139" s="139">
        <f t="shared" si="43"/>
        <v>0</v>
      </c>
      <c r="H139" s="139">
        <f t="shared" si="43"/>
        <v>0</v>
      </c>
      <c r="I139" s="138">
        <f t="shared" si="43"/>
        <v>0</v>
      </c>
      <c r="J139" s="138">
        <f t="shared" si="43"/>
        <v>5470000</v>
      </c>
      <c r="K139" s="138">
        <f t="shared" si="37"/>
        <v>0</v>
      </c>
      <c r="L139" s="138">
        <f>SUM(L140:L142)</f>
        <v>0</v>
      </c>
      <c r="M139" s="150"/>
      <c r="N139" s="44">
        <f t="shared" si="38"/>
        <v>547</v>
      </c>
      <c r="O139" s="44">
        <f t="shared" si="39"/>
        <v>0</v>
      </c>
      <c r="P139" s="44">
        <f t="shared" si="40"/>
        <v>0</v>
      </c>
      <c r="Q139" s="44">
        <f t="shared" si="41"/>
        <v>0</v>
      </c>
      <c r="R139" s="44">
        <v>0</v>
      </c>
      <c r="S139" s="44">
        <f t="shared" si="42"/>
        <v>0</v>
      </c>
      <c r="T139" s="44"/>
      <c r="V139" s="155">
        <f t="shared" ref="V139:V142" si="44">Q139</f>
        <v>0</v>
      </c>
      <c r="W139" s="155"/>
    </row>
    <row r="140" s="1" customFormat="1" ht="36" hidden="1" customHeight="1" spans="1:24">
      <c r="A140" s="110">
        <v>1</v>
      </c>
      <c r="B140" s="158" t="s">
        <v>662</v>
      </c>
      <c r="C140" s="158" t="s">
        <v>2398</v>
      </c>
      <c r="D140" s="82">
        <v>1550000</v>
      </c>
      <c r="E140" s="82">
        <v>1550000</v>
      </c>
      <c r="F140" s="82"/>
      <c r="G140" s="82"/>
      <c r="H140" s="82"/>
      <c r="I140" s="82"/>
      <c r="J140" s="82">
        <v>2050000</v>
      </c>
      <c r="K140" s="147">
        <f t="shared" si="37"/>
        <v>0</v>
      </c>
      <c r="L140" s="158"/>
      <c r="M140" s="149" t="s">
        <v>671</v>
      </c>
      <c r="N140" s="44">
        <f t="shared" si="38"/>
        <v>155</v>
      </c>
      <c r="O140" s="44">
        <f t="shared" si="39"/>
        <v>0</v>
      </c>
      <c r="P140" s="44">
        <f t="shared" si="40"/>
        <v>0</v>
      </c>
      <c r="Q140" s="44">
        <f t="shared" si="41"/>
        <v>0</v>
      </c>
      <c r="R140" s="44">
        <v>0</v>
      </c>
      <c r="S140" s="44">
        <f t="shared" si="42"/>
        <v>0</v>
      </c>
      <c r="T140" s="44"/>
      <c r="V140" s="155">
        <f t="shared" si="44"/>
        <v>0</v>
      </c>
      <c r="W140" s="155"/>
      <c r="X140" s="166"/>
    </row>
    <row r="141" s="1" customFormat="1" ht="36" hidden="1" customHeight="1" spans="1:24">
      <c r="A141" s="110">
        <v>2</v>
      </c>
      <c r="B141" s="158" t="s">
        <v>662</v>
      </c>
      <c r="C141" s="158" t="s">
        <v>2399</v>
      </c>
      <c r="D141" s="82">
        <v>1870000</v>
      </c>
      <c r="E141" s="82">
        <v>1870000</v>
      </c>
      <c r="F141" s="82"/>
      <c r="G141" s="82"/>
      <c r="H141" s="82"/>
      <c r="I141" s="82"/>
      <c r="J141" s="82">
        <v>1870000</v>
      </c>
      <c r="K141" s="147">
        <f t="shared" si="37"/>
        <v>0</v>
      </c>
      <c r="L141" s="158"/>
      <c r="M141" s="149" t="s">
        <v>666</v>
      </c>
      <c r="N141" s="44">
        <f t="shared" si="38"/>
        <v>187</v>
      </c>
      <c r="O141" s="44">
        <f t="shared" si="39"/>
        <v>0</v>
      </c>
      <c r="P141" s="44">
        <f t="shared" si="40"/>
        <v>0</v>
      </c>
      <c r="Q141" s="44">
        <f t="shared" si="41"/>
        <v>0</v>
      </c>
      <c r="R141" s="44">
        <v>0</v>
      </c>
      <c r="S141" s="44">
        <f t="shared" si="42"/>
        <v>0</v>
      </c>
      <c r="T141" s="44"/>
      <c r="V141" s="155">
        <f t="shared" si="44"/>
        <v>0</v>
      </c>
      <c r="W141" s="155"/>
      <c r="X141" s="166"/>
    </row>
    <row r="142" s="1" customFormat="1" ht="36" hidden="1" customHeight="1" spans="1:24">
      <c r="A142" s="110">
        <v>3</v>
      </c>
      <c r="B142" s="158" t="s">
        <v>662</v>
      </c>
      <c r="C142" s="158" t="s">
        <v>2400</v>
      </c>
      <c r="D142" s="82">
        <v>2050000</v>
      </c>
      <c r="E142" s="82">
        <v>2050000</v>
      </c>
      <c r="F142" s="82"/>
      <c r="G142" s="82"/>
      <c r="H142" s="82"/>
      <c r="I142" s="82"/>
      <c r="J142" s="82">
        <v>1550000</v>
      </c>
      <c r="K142" s="147">
        <f t="shared" si="37"/>
        <v>0</v>
      </c>
      <c r="L142" s="158"/>
      <c r="M142" s="149" t="s">
        <v>660</v>
      </c>
      <c r="N142" s="44">
        <f t="shared" si="38"/>
        <v>205</v>
      </c>
      <c r="O142" s="44">
        <f t="shared" si="39"/>
        <v>0</v>
      </c>
      <c r="P142" s="44">
        <f t="shared" si="40"/>
        <v>0</v>
      </c>
      <c r="Q142" s="44">
        <f t="shared" si="41"/>
        <v>0</v>
      </c>
      <c r="R142" s="44">
        <v>0</v>
      </c>
      <c r="S142" s="44">
        <f t="shared" si="42"/>
        <v>0</v>
      </c>
      <c r="T142" s="44"/>
      <c r="V142" s="155">
        <f t="shared" si="44"/>
        <v>0</v>
      </c>
      <c r="W142" s="155"/>
      <c r="X142" s="166"/>
    </row>
    <row r="143" s="1" customFormat="1" ht="36" hidden="1" customHeight="1" spans="1:23">
      <c r="A143" s="68" t="s">
        <v>2401</v>
      </c>
      <c r="B143" s="68"/>
      <c r="C143" s="68"/>
      <c r="D143" s="138">
        <f t="shared" ref="D143:J143" si="45">SUM(D144:D158)</f>
        <v>9704134.98</v>
      </c>
      <c r="E143" s="139">
        <f t="shared" si="45"/>
        <v>6212000</v>
      </c>
      <c r="F143" s="139">
        <f t="shared" si="45"/>
        <v>3492134.98</v>
      </c>
      <c r="G143" s="139">
        <f t="shared" si="45"/>
        <v>0</v>
      </c>
      <c r="H143" s="139">
        <f t="shared" si="45"/>
        <v>0</v>
      </c>
      <c r="I143" s="138">
        <f t="shared" si="45"/>
        <v>883814.77</v>
      </c>
      <c r="J143" s="138">
        <f t="shared" si="45"/>
        <v>8820320.21</v>
      </c>
      <c r="K143" s="165">
        <f t="shared" si="37"/>
        <v>0.0910761002213512</v>
      </c>
      <c r="L143" s="138">
        <f>SUM(L144:L158)</f>
        <v>105100</v>
      </c>
      <c r="M143" s="150"/>
      <c r="N143" s="44">
        <f t="shared" si="38"/>
        <v>970.413498</v>
      </c>
      <c r="O143" s="44">
        <f t="shared" si="39"/>
        <v>88.381477</v>
      </c>
      <c r="P143" s="44">
        <f t="shared" si="40"/>
        <v>10.51</v>
      </c>
      <c r="Q143" s="44">
        <f t="shared" si="41"/>
        <v>77.871477</v>
      </c>
      <c r="R143" s="44">
        <v>77.871477</v>
      </c>
      <c r="S143" s="44">
        <f t="shared" si="42"/>
        <v>0</v>
      </c>
      <c r="T143" s="77"/>
      <c r="V143" s="157">
        <f>SUM(V144:V158)</f>
        <v>73.1419</v>
      </c>
      <c r="W143" s="157">
        <f>SUM(W144:W158)</f>
        <v>4.729577</v>
      </c>
    </row>
    <row r="144" s="1" customFormat="1" ht="36" hidden="1" customHeight="1" spans="1:23">
      <c r="A144" s="62">
        <v>1</v>
      </c>
      <c r="B144" s="63" t="s">
        <v>2402</v>
      </c>
      <c r="C144" s="158" t="s">
        <v>2403</v>
      </c>
      <c r="D144" s="82">
        <v>2092000</v>
      </c>
      <c r="E144" s="82">
        <v>2092000</v>
      </c>
      <c r="F144" s="82"/>
      <c r="G144" s="82"/>
      <c r="H144" s="82"/>
      <c r="I144" s="82">
        <v>521000</v>
      </c>
      <c r="J144" s="82">
        <f t="shared" ref="J144:J158" si="46">D144-I144</f>
        <v>1571000</v>
      </c>
      <c r="K144" s="147">
        <f t="shared" si="37"/>
        <v>0.249043977055449</v>
      </c>
      <c r="L144" s="148"/>
      <c r="M144" s="149" t="s">
        <v>1013</v>
      </c>
      <c r="N144" s="44">
        <f t="shared" si="38"/>
        <v>209.2</v>
      </c>
      <c r="O144" s="44">
        <f t="shared" si="39"/>
        <v>52.1</v>
      </c>
      <c r="P144" s="44">
        <f t="shared" si="40"/>
        <v>0</v>
      </c>
      <c r="Q144" s="44">
        <f t="shared" si="41"/>
        <v>52.1</v>
      </c>
      <c r="R144" s="44">
        <v>52.1</v>
      </c>
      <c r="S144" s="44">
        <f t="shared" si="42"/>
        <v>0</v>
      </c>
      <c r="T144" s="44"/>
      <c r="V144" s="155">
        <f>Q144</f>
        <v>52.1</v>
      </c>
      <c r="W144" s="155"/>
    </row>
    <row r="145" s="1" customFormat="1" ht="36" hidden="1" customHeight="1" spans="1:23">
      <c r="A145" s="62">
        <v>2</v>
      </c>
      <c r="B145" s="63" t="s">
        <v>2402</v>
      </c>
      <c r="C145" s="158" t="s">
        <v>2404</v>
      </c>
      <c r="D145" s="82">
        <v>47295.77</v>
      </c>
      <c r="E145" s="82"/>
      <c r="F145" s="82">
        <v>47295.77</v>
      </c>
      <c r="G145" s="82"/>
      <c r="H145" s="82"/>
      <c r="I145" s="82">
        <v>47295.77</v>
      </c>
      <c r="J145" s="82">
        <f t="shared" si="46"/>
        <v>0</v>
      </c>
      <c r="K145" s="147">
        <f t="shared" si="37"/>
        <v>1</v>
      </c>
      <c r="L145" s="148"/>
      <c r="M145" s="149" t="s">
        <v>181</v>
      </c>
      <c r="N145" s="44">
        <f t="shared" si="38"/>
        <v>4.729577</v>
      </c>
      <c r="O145" s="44">
        <f t="shared" si="39"/>
        <v>4.729577</v>
      </c>
      <c r="P145" s="44">
        <f t="shared" si="40"/>
        <v>0</v>
      </c>
      <c r="Q145" s="44">
        <f t="shared" si="41"/>
        <v>4.729577</v>
      </c>
      <c r="R145" s="44">
        <v>4.729577</v>
      </c>
      <c r="S145" s="44">
        <f t="shared" si="42"/>
        <v>0</v>
      </c>
      <c r="T145" s="44"/>
      <c r="V145" s="155"/>
      <c r="W145" s="155">
        <f t="shared" ref="W145:W151" si="47">Q145</f>
        <v>4.729577</v>
      </c>
    </row>
    <row r="146" s="1" customFormat="1" ht="36" hidden="1" customHeight="1" spans="1:23">
      <c r="A146" s="62">
        <v>3</v>
      </c>
      <c r="B146" s="63" t="s">
        <v>2402</v>
      </c>
      <c r="C146" s="158" t="s">
        <v>2405</v>
      </c>
      <c r="D146" s="82">
        <v>31400.64</v>
      </c>
      <c r="E146" s="82"/>
      <c r="F146" s="82">
        <v>31400.64</v>
      </c>
      <c r="G146" s="82"/>
      <c r="H146" s="82"/>
      <c r="I146" s="82"/>
      <c r="J146" s="82">
        <f t="shared" si="46"/>
        <v>31400.64</v>
      </c>
      <c r="K146" s="147">
        <f t="shared" si="37"/>
        <v>0</v>
      </c>
      <c r="L146" s="148"/>
      <c r="M146" s="149" t="s">
        <v>176</v>
      </c>
      <c r="N146" s="44">
        <f t="shared" si="38"/>
        <v>3.140064</v>
      </c>
      <c r="O146" s="44">
        <f t="shared" si="39"/>
        <v>0</v>
      </c>
      <c r="P146" s="44">
        <f t="shared" si="40"/>
        <v>0</v>
      </c>
      <c r="Q146" s="44">
        <f t="shared" si="41"/>
        <v>0</v>
      </c>
      <c r="R146" s="44">
        <v>0</v>
      </c>
      <c r="S146" s="44">
        <f t="shared" si="42"/>
        <v>0</v>
      </c>
      <c r="T146" s="44"/>
      <c r="V146" s="155"/>
      <c r="W146" s="155">
        <f t="shared" si="47"/>
        <v>0</v>
      </c>
    </row>
    <row r="147" s="1" customFormat="1" ht="36" hidden="1" customHeight="1" spans="1:23">
      <c r="A147" s="62">
        <v>4</v>
      </c>
      <c r="B147" s="63" t="s">
        <v>2402</v>
      </c>
      <c r="C147" s="158" t="s">
        <v>2406</v>
      </c>
      <c r="D147" s="82">
        <v>210000</v>
      </c>
      <c r="E147" s="82"/>
      <c r="F147" s="82">
        <v>210000</v>
      </c>
      <c r="G147" s="82"/>
      <c r="H147" s="82"/>
      <c r="I147" s="82"/>
      <c r="J147" s="82">
        <f t="shared" si="46"/>
        <v>210000</v>
      </c>
      <c r="K147" s="147">
        <f t="shared" si="37"/>
        <v>0</v>
      </c>
      <c r="L147" s="148"/>
      <c r="M147" s="149" t="s">
        <v>172</v>
      </c>
      <c r="N147" s="44">
        <f t="shared" si="38"/>
        <v>21</v>
      </c>
      <c r="O147" s="44">
        <f t="shared" si="39"/>
        <v>0</v>
      </c>
      <c r="P147" s="44">
        <f t="shared" si="40"/>
        <v>0</v>
      </c>
      <c r="Q147" s="44">
        <f t="shared" si="41"/>
        <v>0</v>
      </c>
      <c r="R147" s="44">
        <v>0</v>
      </c>
      <c r="S147" s="44">
        <f t="shared" si="42"/>
        <v>0</v>
      </c>
      <c r="T147" s="44"/>
      <c r="V147" s="155"/>
      <c r="W147" s="155">
        <f t="shared" si="47"/>
        <v>0</v>
      </c>
    </row>
    <row r="148" s="1" customFormat="1" ht="36" hidden="1" customHeight="1" spans="1:23">
      <c r="A148" s="62">
        <v>5</v>
      </c>
      <c r="B148" s="63" t="s">
        <v>2402</v>
      </c>
      <c r="C148" s="158" t="s">
        <v>2407</v>
      </c>
      <c r="D148" s="82">
        <v>210000</v>
      </c>
      <c r="E148" s="82"/>
      <c r="F148" s="82">
        <v>210000</v>
      </c>
      <c r="G148" s="82"/>
      <c r="H148" s="82"/>
      <c r="I148" s="82"/>
      <c r="J148" s="82">
        <f t="shared" si="46"/>
        <v>210000</v>
      </c>
      <c r="K148" s="147">
        <f t="shared" si="37"/>
        <v>0</v>
      </c>
      <c r="L148" s="148"/>
      <c r="M148" s="149" t="s">
        <v>167</v>
      </c>
      <c r="N148" s="44">
        <f t="shared" si="38"/>
        <v>21</v>
      </c>
      <c r="O148" s="44">
        <f t="shared" si="39"/>
        <v>0</v>
      </c>
      <c r="P148" s="44">
        <f t="shared" si="40"/>
        <v>0</v>
      </c>
      <c r="Q148" s="44">
        <f t="shared" si="41"/>
        <v>0</v>
      </c>
      <c r="R148" s="44">
        <v>0</v>
      </c>
      <c r="S148" s="44">
        <f t="shared" si="42"/>
        <v>0</v>
      </c>
      <c r="T148" s="44"/>
      <c r="V148" s="155"/>
      <c r="W148" s="155">
        <f t="shared" si="47"/>
        <v>0</v>
      </c>
    </row>
    <row r="149" s="1" customFormat="1" ht="36" hidden="1" customHeight="1" spans="1:23">
      <c r="A149" s="62">
        <v>6</v>
      </c>
      <c r="B149" s="63" t="s">
        <v>2402</v>
      </c>
      <c r="C149" s="158" t="s">
        <v>2408</v>
      </c>
      <c r="D149" s="82">
        <v>480000</v>
      </c>
      <c r="E149" s="82"/>
      <c r="F149" s="82">
        <v>480000</v>
      </c>
      <c r="G149" s="82"/>
      <c r="H149" s="82"/>
      <c r="I149" s="82"/>
      <c r="J149" s="82">
        <f t="shared" si="46"/>
        <v>480000</v>
      </c>
      <c r="K149" s="147">
        <f t="shared" si="37"/>
        <v>0</v>
      </c>
      <c r="L149" s="148"/>
      <c r="M149" s="149" t="s">
        <v>162</v>
      </c>
      <c r="N149" s="44">
        <f t="shared" si="38"/>
        <v>48</v>
      </c>
      <c r="O149" s="44">
        <f t="shared" si="39"/>
        <v>0</v>
      </c>
      <c r="P149" s="44">
        <f t="shared" si="40"/>
        <v>0</v>
      </c>
      <c r="Q149" s="44">
        <f t="shared" si="41"/>
        <v>0</v>
      </c>
      <c r="R149" s="44">
        <v>0</v>
      </c>
      <c r="S149" s="44">
        <f t="shared" si="42"/>
        <v>0</v>
      </c>
      <c r="T149" s="44"/>
      <c r="V149" s="155"/>
      <c r="W149" s="155">
        <f t="shared" si="47"/>
        <v>0</v>
      </c>
    </row>
    <row r="150" s="1" customFormat="1" ht="36" hidden="1" customHeight="1" spans="1:23">
      <c r="A150" s="62">
        <v>7</v>
      </c>
      <c r="B150" s="63" t="s">
        <v>2402</v>
      </c>
      <c r="C150" s="158" t="s">
        <v>2409</v>
      </c>
      <c r="D150" s="82">
        <v>780000</v>
      </c>
      <c r="E150" s="82"/>
      <c r="F150" s="82">
        <v>780000</v>
      </c>
      <c r="G150" s="82"/>
      <c r="H150" s="82"/>
      <c r="I150" s="82"/>
      <c r="J150" s="82">
        <f t="shared" si="46"/>
        <v>780000</v>
      </c>
      <c r="K150" s="147">
        <f t="shared" si="37"/>
        <v>0</v>
      </c>
      <c r="L150" s="148"/>
      <c r="M150" s="149" t="s">
        <v>155</v>
      </c>
      <c r="N150" s="44">
        <f t="shared" si="38"/>
        <v>78</v>
      </c>
      <c r="O150" s="44">
        <f t="shared" si="39"/>
        <v>0</v>
      </c>
      <c r="P150" s="44">
        <f t="shared" si="40"/>
        <v>0</v>
      </c>
      <c r="Q150" s="44">
        <f t="shared" si="41"/>
        <v>0</v>
      </c>
      <c r="R150" s="44">
        <v>0</v>
      </c>
      <c r="S150" s="44">
        <f t="shared" si="42"/>
        <v>0</v>
      </c>
      <c r="T150" s="44"/>
      <c r="V150" s="155"/>
      <c r="W150" s="155">
        <f t="shared" si="47"/>
        <v>0</v>
      </c>
    </row>
    <row r="151" s="1" customFormat="1" ht="36" hidden="1" customHeight="1" spans="1:23">
      <c r="A151" s="62">
        <v>8</v>
      </c>
      <c r="B151" s="63" t="s">
        <v>2402</v>
      </c>
      <c r="C151" s="158" t="s">
        <v>2410</v>
      </c>
      <c r="D151" s="82">
        <v>21438.57</v>
      </c>
      <c r="E151" s="82"/>
      <c r="F151" s="82">
        <v>21438.57</v>
      </c>
      <c r="G151" s="82"/>
      <c r="H151" s="82"/>
      <c r="I151" s="82"/>
      <c r="J151" s="82">
        <f t="shared" si="46"/>
        <v>21438.57</v>
      </c>
      <c r="K151" s="147">
        <f t="shared" si="37"/>
        <v>0</v>
      </c>
      <c r="L151" s="148"/>
      <c r="M151" s="149" t="s">
        <v>149</v>
      </c>
      <c r="N151" s="44">
        <f t="shared" si="38"/>
        <v>2.143857</v>
      </c>
      <c r="O151" s="44">
        <f t="shared" si="39"/>
        <v>0</v>
      </c>
      <c r="P151" s="44">
        <f t="shared" si="40"/>
        <v>0</v>
      </c>
      <c r="Q151" s="44">
        <f t="shared" si="41"/>
        <v>0</v>
      </c>
      <c r="R151" s="44">
        <v>0</v>
      </c>
      <c r="S151" s="44">
        <f t="shared" si="42"/>
        <v>0</v>
      </c>
      <c r="T151" s="44"/>
      <c r="V151" s="155"/>
      <c r="W151" s="155">
        <f t="shared" si="47"/>
        <v>0</v>
      </c>
    </row>
    <row r="152" s="1" customFormat="1" ht="36" hidden="1" customHeight="1" spans="1:23">
      <c r="A152" s="62">
        <v>9</v>
      </c>
      <c r="B152" s="63" t="s">
        <v>2402</v>
      </c>
      <c r="C152" s="158" t="s">
        <v>2411</v>
      </c>
      <c r="D152" s="82">
        <v>640000</v>
      </c>
      <c r="E152" s="82">
        <v>640000</v>
      </c>
      <c r="F152" s="82"/>
      <c r="G152" s="82"/>
      <c r="H152" s="82"/>
      <c r="I152" s="82"/>
      <c r="J152" s="82">
        <f t="shared" si="46"/>
        <v>640000</v>
      </c>
      <c r="K152" s="147">
        <f t="shared" si="37"/>
        <v>0</v>
      </c>
      <c r="L152" s="148"/>
      <c r="M152" s="149" t="s">
        <v>134</v>
      </c>
      <c r="N152" s="44">
        <f t="shared" si="38"/>
        <v>64</v>
      </c>
      <c r="O152" s="44">
        <f t="shared" si="39"/>
        <v>0</v>
      </c>
      <c r="P152" s="44">
        <f t="shared" si="40"/>
        <v>0</v>
      </c>
      <c r="Q152" s="44">
        <f t="shared" si="41"/>
        <v>0</v>
      </c>
      <c r="R152" s="44">
        <v>0</v>
      </c>
      <c r="S152" s="44">
        <f t="shared" si="42"/>
        <v>0</v>
      </c>
      <c r="T152" s="44"/>
      <c r="V152" s="155">
        <f t="shared" ref="V152:V158" si="48">Q152</f>
        <v>0</v>
      </c>
      <c r="W152" s="155"/>
    </row>
    <row r="153" s="1" customFormat="1" ht="36" hidden="1" customHeight="1" spans="1:23">
      <c r="A153" s="62">
        <v>10</v>
      </c>
      <c r="B153" s="63" t="s">
        <v>2402</v>
      </c>
      <c r="C153" s="158" t="s">
        <v>2412</v>
      </c>
      <c r="D153" s="82">
        <v>240000</v>
      </c>
      <c r="E153" s="82"/>
      <c r="F153" s="82">
        <v>240000</v>
      </c>
      <c r="G153" s="82"/>
      <c r="H153" s="82"/>
      <c r="I153" s="82"/>
      <c r="J153" s="82">
        <f t="shared" si="46"/>
        <v>240000</v>
      </c>
      <c r="K153" s="147">
        <f t="shared" si="37"/>
        <v>0</v>
      </c>
      <c r="L153" s="148"/>
      <c r="M153" s="149" t="s">
        <v>116</v>
      </c>
      <c r="N153" s="44">
        <f t="shared" si="38"/>
        <v>24</v>
      </c>
      <c r="O153" s="44">
        <f t="shared" si="39"/>
        <v>0</v>
      </c>
      <c r="P153" s="44">
        <f t="shared" si="40"/>
        <v>0</v>
      </c>
      <c r="Q153" s="44">
        <f t="shared" si="41"/>
        <v>0</v>
      </c>
      <c r="R153" s="44">
        <v>0</v>
      </c>
      <c r="S153" s="44">
        <f t="shared" si="42"/>
        <v>0</v>
      </c>
      <c r="T153" s="44"/>
      <c r="V153" s="155"/>
      <c r="W153" s="155">
        <f t="shared" ref="W153:W155" si="49">Q153</f>
        <v>0</v>
      </c>
    </row>
    <row r="154" s="1" customFormat="1" ht="36" hidden="1" customHeight="1" spans="1:23">
      <c r="A154" s="62">
        <v>11</v>
      </c>
      <c r="B154" s="63" t="s">
        <v>2402</v>
      </c>
      <c r="C154" s="158" t="s">
        <v>2413</v>
      </c>
      <c r="D154" s="82">
        <v>872000</v>
      </c>
      <c r="E154" s="82"/>
      <c r="F154" s="82">
        <v>872000</v>
      </c>
      <c r="G154" s="82"/>
      <c r="H154" s="82"/>
      <c r="I154" s="82"/>
      <c r="J154" s="82">
        <f t="shared" si="46"/>
        <v>872000</v>
      </c>
      <c r="K154" s="147">
        <f t="shared" si="37"/>
        <v>0</v>
      </c>
      <c r="L154" s="148"/>
      <c r="M154" s="149" t="s">
        <v>110</v>
      </c>
      <c r="N154" s="44">
        <f t="shared" si="38"/>
        <v>87.2</v>
      </c>
      <c r="O154" s="44">
        <f t="shared" si="39"/>
        <v>0</v>
      </c>
      <c r="P154" s="44">
        <f t="shared" si="40"/>
        <v>0</v>
      </c>
      <c r="Q154" s="44">
        <f t="shared" si="41"/>
        <v>0</v>
      </c>
      <c r="R154" s="44">
        <v>0</v>
      </c>
      <c r="S154" s="44">
        <f t="shared" si="42"/>
        <v>0</v>
      </c>
      <c r="T154" s="44"/>
      <c r="V154" s="155"/>
      <c r="W154" s="155">
        <f t="shared" si="49"/>
        <v>0</v>
      </c>
    </row>
    <row r="155" s="1" customFormat="1" ht="36" hidden="1" customHeight="1" spans="1:23">
      <c r="A155" s="62">
        <v>12</v>
      </c>
      <c r="B155" s="63" t="s">
        <v>2402</v>
      </c>
      <c r="C155" s="158" t="s">
        <v>2414</v>
      </c>
      <c r="D155" s="82">
        <v>600000</v>
      </c>
      <c r="E155" s="82"/>
      <c r="F155" s="82">
        <v>600000</v>
      </c>
      <c r="G155" s="82"/>
      <c r="H155" s="82"/>
      <c r="I155" s="82"/>
      <c r="J155" s="82">
        <f t="shared" si="46"/>
        <v>600000</v>
      </c>
      <c r="K155" s="147">
        <f t="shared" si="37"/>
        <v>0</v>
      </c>
      <c r="L155" s="148"/>
      <c r="M155" s="149" t="s">
        <v>95</v>
      </c>
      <c r="N155" s="44">
        <f t="shared" si="38"/>
        <v>60</v>
      </c>
      <c r="O155" s="44">
        <f t="shared" si="39"/>
        <v>0</v>
      </c>
      <c r="P155" s="44">
        <f t="shared" si="40"/>
        <v>0</v>
      </c>
      <c r="Q155" s="44">
        <f t="shared" si="41"/>
        <v>0</v>
      </c>
      <c r="R155" s="44">
        <v>0</v>
      </c>
      <c r="S155" s="44">
        <f t="shared" si="42"/>
        <v>0</v>
      </c>
      <c r="T155" s="44"/>
      <c r="V155" s="155"/>
      <c r="W155" s="155">
        <f t="shared" si="49"/>
        <v>0</v>
      </c>
    </row>
    <row r="156" s="1" customFormat="1" ht="36" hidden="1" customHeight="1" spans="1:23">
      <c r="A156" s="62">
        <v>13</v>
      </c>
      <c r="B156" s="63" t="s">
        <v>2402</v>
      </c>
      <c r="C156" s="158" t="s">
        <v>2415</v>
      </c>
      <c r="D156" s="82">
        <v>2500000</v>
      </c>
      <c r="E156" s="82">
        <v>2500000</v>
      </c>
      <c r="F156" s="82"/>
      <c r="G156" s="82"/>
      <c r="H156" s="82"/>
      <c r="I156" s="82">
        <v>60019</v>
      </c>
      <c r="J156" s="82">
        <f t="shared" si="46"/>
        <v>2439981</v>
      </c>
      <c r="K156" s="147">
        <f t="shared" si="37"/>
        <v>0.0240076</v>
      </c>
      <c r="L156" s="148"/>
      <c r="M156" s="149" t="s">
        <v>83</v>
      </c>
      <c r="N156" s="44">
        <f t="shared" si="38"/>
        <v>250</v>
      </c>
      <c r="O156" s="44">
        <f t="shared" si="39"/>
        <v>6.0019</v>
      </c>
      <c r="P156" s="44">
        <f t="shared" si="40"/>
        <v>0</v>
      </c>
      <c r="Q156" s="44">
        <f t="shared" si="41"/>
        <v>6.0019</v>
      </c>
      <c r="R156" s="44">
        <v>6.0019</v>
      </c>
      <c r="S156" s="44">
        <f t="shared" si="42"/>
        <v>0</v>
      </c>
      <c r="T156" s="44"/>
      <c r="V156" s="155">
        <f t="shared" si="48"/>
        <v>6.0019</v>
      </c>
      <c r="W156" s="155"/>
    </row>
    <row r="157" s="1" customFormat="1" ht="36" hidden="1" customHeight="1" spans="1:23">
      <c r="A157" s="62">
        <v>14</v>
      </c>
      <c r="B157" s="63" t="s">
        <v>2402</v>
      </c>
      <c r="C157" s="158" t="s">
        <v>2416</v>
      </c>
      <c r="D157" s="82">
        <v>260000</v>
      </c>
      <c r="E157" s="82">
        <v>260000</v>
      </c>
      <c r="F157" s="82"/>
      <c r="G157" s="82"/>
      <c r="H157" s="82"/>
      <c r="I157" s="82">
        <v>171000</v>
      </c>
      <c r="J157" s="82">
        <f t="shared" si="46"/>
        <v>89000</v>
      </c>
      <c r="K157" s="147">
        <f t="shared" si="37"/>
        <v>0.657692307692308</v>
      </c>
      <c r="L157" s="148">
        <v>65100</v>
      </c>
      <c r="M157" s="149" t="s">
        <v>122</v>
      </c>
      <c r="N157" s="44">
        <f t="shared" si="38"/>
        <v>26</v>
      </c>
      <c r="O157" s="44">
        <f t="shared" si="39"/>
        <v>17.1</v>
      </c>
      <c r="P157" s="44">
        <f t="shared" si="40"/>
        <v>6.51</v>
      </c>
      <c r="Q157" s="44">
        <f t="shared" si="41"/>
        <v>10.59</v>
      </c>
      <c r="R157" s="44">
        <v>10.59</v>
      </c>
      <c r="S157" s="44">
        <f t="shared" si="42"/>
        <v>0</v>
      </c>
      <c r="T157" s="77"/>
      <c r="V157" s="155">
        <f t="shared" si="48"/>
        <v>10.59</v>
      </c>
      <c r="W157" s="155"/>
    </row>
    <row r="158" s="1" customFormat="1" ht="36" hidden="1" customHeight="1" spans="1:23">
      <c r="A158" s="62">
        <v>15</v>
      </c>
      <c r="B158" s="63" t="s">
        <v>2402</v>
      </c>
      <c r="C158" s="158" t="s">
        <v>2417</v>
      </c>
      <c r="D158" s="82">
        <v>720000</v>
      </c>
      <c r="E158" s="82">
        <v>720000</v>
      </c>
      <c r="F158" s="82"/>
      <c r="G158" s="82"/>
      <c r="H158" s="82"/>
      <c r="I158" s="82">
        <v>84500</v>
      </c>
      <c r="J158" s="82">
        <f t="shared" si="46"/>
        <v>635500</v>
      </c>
      <c r="K158" s="147">
        <f t="shared" si="37"/>
        <v>0.117361111111111</v>
      </c>
      <c r="L158" s="148">
        <v>40000</v>
      </c>
      <c r="M158" s="149" t="s">
        <v>128</v>
      </c>
      <c r="N158" s="44">
        <f t="shared" si="38"/>
        <v>72</v>
      </c>
      <c r="O158" s="44">
        <f t="shared" si="39"/>
        <v>8.45</v>
      </c>
      <c r="P158" s="44">
        <f t="shared" si="40"/>
        <v>4</v>
      </c>
      <c r="Q158" s="44">
        <f t="shared" si="41"/>
        <v>4.45</v>
      </c>
      <c r="R158" s="44">
        <v>4.45</v>
      </c>
      <c r="S158" s="44">
        <f t="shared" si="42"/>
        <v>0</v>
      </c>
      <c r="T158" s="77"/>
      <c r="V158" s="155">
        <f t="shared" si="48"/>
        <v>4.45</v>
      </c>
      <c r="W158" s="155"/>
    </row>
    <row r="159" s="41" customFormat="1" ht="36" customHeight="1" spans="1:23">
      <c r="A159" s="68" t="s">
        <v>2418</v>
      </c>
      <c r="B159" s="68"/>
      <c r="C159" s="68"/>
      <c r="D159" s="138">
        <f t="shared" ref="D159:J159" si="50">SUM(D160:D185)</f>
        <v>11512104.83</v>
      </c>
      <c r="E159" s="139">
        <f t="shared" si="50"/>
        <v>5960000</v>
      </c>
      <c r="F159" s="139">
        <f t="shared" si="50"/>
        <v>5552104.83</v>
      </c>
      <c r="G159" s="139">
        <f t="shared" si="50"/>
        <v>0</v>
      </c>
      <c r="H159" s="139">
        <f t="shared" si="50"/>
        <v>0</v>
      </c>
      <c r="I159" s="138">
        <f t="shared" si="50"/>
        <v>1900529.23</v>
      </c>
      <c r="J159" s="138">
        <f t="shared" si="50"/>
        <v>9611575.6</v>
      </c>
      <c r="K159" s="138">
        <f t="shared" si="37"/>
        <v>0.165089638955277</v>
      </c>
      <c r="L159" s="138">
        <f>SUM(L160:L185)</f>
        <v>887068.75</v>
      </c>
      <c r="M159" s="150"/>
      <c r="N159" s="44">
        <f t="shared" si="38"/>
        <v>1151.210483</v>
      </c>
      <c r="O159" s="44">
        <f t="shared" si="39"/>
        <v>190.052923</v>
      </c>
      <c r="P159" s="44">
        <f t="shared" si="40"/>
        <v>88.706875</v>
      </c>
      <c r="Q159" s="44">
        <f t="shared" si="41"/>
        <v>101.346048</v>
      </c>
      <c r="R159" s="44">
        <v>60.89</v>
      </c>
      <c r="S159" s="44">
        <f t="shared" si="42"/>
        <v>40.456048</v>
      </c>
      <c r="T159" s="167">
        <v>1</v>
      </c>
      <c r="V159" s="157">
        <f>SUM(V160:V185)</f>
        <v>60.89</v>
      </c>
      <c r="W159" s="157">
        <f>SUM(W160:W185)</f>
        <v>40.456048</v>
      </c>
    </row>
    <row r="160" s="1" customFormat="1" ht="36" hidden="1" customHeight="1" spans="1:23">
      <c r="A160" s="62">
        <v>1</v>
      </c>
      <c r="B160" s="63" t="s">
        <v>2419</v>
      </c>
      <c r="C160" s="158" t="s">
        <v>2403</v>
      </c>
      <c r="D160" s="82">
        <v>1720000</v>
      </c>
      <c r="E160" s="82">
        <v>1720000</v>
      </c>
      <c r="F160" s="82"/>
      <c r="G160" s="82"/>
      <c r="H160" s="82"/>
      <c r="I160" s="82">
        <v>430000</v>
      </c>
      <c r="J160" s="82">
        <f t="shared" ref="J160:J185" si="51">D160-I160</f>
        <v>1290000</v>
      </c>
      <c r="K160" s="147">
        <f t="shared" si="37"/>
        <v>0.25</v>
      </c>
      <c r="L160" s="148"/>
      <c r="M160" s="149" t="s">
        <v>1013</v>
      </c>
      <c r="N160" s="44">
        <f t="shared" si="38"/>
        <v>172</v>
      </c>
      <c r="O160" s="44">
        <f t="shared" si="39"/>
        <v>43</v>
      </c>
      <c r="P160" s="44">
        <f t="shared" si="40"/>
        <v>0</v>
      </c>
      <c r="Q160" s="44">
        <f t="shared" si="41"/>
        <v>43</v>
      </c>
      <c r="R160" s="44">
        <v>43</v>
      </c>
      <c r="S160" s="44">
        <f t="shared" si="42"/>
        <v>0</v>
      </c>
      <c r="T160" s="44"/>
      <c r="V160" s="155">
        <f t="shared" ref="V160:V163" si="52">Q160</f>
        <v>43</v>
      </c>
      <c r="W160" s="155"/>
    </row>
    <row r="161" s="1" customFormat="1" ht="36" hidden="1" customHeight="1" spans="1:23">
      <c r="A161" s="62">
        <v>2</v>
      </c>
      <c r="B161" s="63" t="s">
        <v>2419</v>
      </c>
      <c r="C161" s="158" t="s">
        <v>2420</v>
      </c>
      <c r="D161" s="82">
        <v>300000</v>
      </c>
      <c r="E161" s="82">
        <v>300000</v>
      </c>
      <c r="F161" s="82"/>
      <c r="G161" s="82"/>
      <c r="H161" s="82"/>
      <c r="I161" s="82">
        <v>149956.8</v>
      </c>
      <c r="J161" s="82">
        <f t="shared" si="51"/>
        <v>150043.2</v>
      </c>
      <c r="K161" s="147">
        <f t="shared" si="37"/>
        <v>0.499856</v>
      </c>
      <c r="L161" s="148">
        <v>149956.8</v>
      </c>
      <c r="M161" s="149" t="s">
        <v>265</v>
      </c>
      <c r="N161" s="44">
        <f t="shared" si="38"/>
        <v>30</v>
      </c>
      <c r="O161" s="44">
        <f t="shared" si="39"/>
        <v>14.99568</v>
      </c>
      <c r="P161" s="44">
        <f t="shared" si="40"/>
        <v>14.99568</v>
      </c>
      <c r="Q161" s="44">
        <f t="shared" si="41"/>
        <v>0</v>
      </c>
      <c r="R161" s="44">
        <v>0</v>
      </c>
      <c r="S161" s="44">
        <f t="shared" si="42"/>
        <v>0</v>
      </c>
      <c r="T161" s="44"/>
      <c r="V161" s="155">
        <f t="shared" si="52"/>
        <v>0</v>
      </c>
      <c r="W161" s="155"/>
    </row>
    <row r="162" s="1" customFormat="1" ht="36" hidden="1" customHeight="1" spans="1:23">
      <c r="A162" s="62">
        <v>3</v>
      </c>
      <c r="B162" s="63" t="s">
        <v>2419</v>
      </c>
      <c r="C162" s="158" t="s">
        <v>2421</v>
      </c>
      <c r="D162" s="82">
        <v>300000</v>
      </c>
      <c r="E162" s="82">
        <v>300000</v>
      </c>
      <c r="F162" s="82"/>
      <c r="G162" s="82"/>
      <c r="H162" s="82"/>
      <c r="I162" s="82">
        <v>87863.4</v>
      </c>
      <c r="J162" s="82">
        <f t="shared" si="51"/>
        <v>212136.6</v>
      </c>
      <c r="K162" s="147">
        <f t="shared" si="37"/>
        <v>0.292878</v>
      </c>
      <c r="L162" s="148">
        <v>87863.4</v>
      </c>
      <c r="M162" s="149" t="s">
        <v>261</v>
      </c>
      <c r="N162" s="44">
        <f t="shared" si="38"/>
        <v>30</v>
      </c>
      <c r="O162" s="44">
        <f t="shared" si="39"/>
        <v>8.78634</v>
      </c>
      <c r="P162" s="44">
        <f t="shared" si="40"/>
        <v>8.78634</v>
      </c>
      <c r="Q162" s="44">
        <f t="shared" si="41"/>
        <v>0</v>
      </c>
      <c r="R162" s="44">
        <v>0</v>
      </c>
      <c r="S162" s="44">
        <f t="shared" si="42"/>
        <v>0</v>
      </c>
      <c r="T162" s="44"/>
      <c r="V162" s="155">
        <f t="shared" si="52"/>
        <v>0</v>
      </c>
      <c r="W162" s="155"/>
    </row>
    <row r="163" s="1" customFormat="1" ht="36" hidden="1" customHeight="1" spans="1:23">
      <c r="A163" s="62">
        <v>4</v>
      </c>
      <c r="B163" s="63" t="s">
        <v>2419</v>
      </c>
      <c r="C163" s="158" t="s">
        <v>2422</v>
      </c>
      <c r="D163" s="82">
        <v>430000</v>
      </c>
      <c r="E163" s="82">
        <v>430000</v>
      </c>
      <c r="F163" s="82"/>
      <c r="G163" s="82"/>
      <c r="H163" s="82"/>
      <c r="I163" s="82">
        <v>128665.9</v>
      </c>
      <c r="J163" s="82">
        <f t="shared" si="51"/>
        <v>301334.1</v>
      </c>
      <c r="K163" s="147">
        <f t="shared" si="37"/>
        <v>0.299223023255814</v>
      </c>
      <c r="L163" s="148">
        <v>128665.9</v>
      </c>
      <c r="M163" s="149" t="s">
        <v>250</v>
      </c>
      <c r="N163" s="44">
        <f t="shared" si="38"/>
        <v>43</v>
      </c>
      <c r="O163" s="44">
        <f t="shared" si="39"/>
        <v>12.86659</v>
      </c>
      <c r="P163" s="44">
        <f t="shared" si="40"/>
        <v>12.86659</v>
      </c>
      <c r="Q163" s="44">
        <f t="shared" si="41"/>
        <v>0</v>
      </c>
      <c r="R163" s="44">
        <v>0</v>
      </c>
      <c r="S163" s="44">
        <f t="shared" si="42"/>
        <v>0</v>
      </c>
      <c r="T163" s="44"/>
      <c r="V163" s="155">
        <f t="shared" si="52"/>
        <v>0</v>
      </c>
      <c r="W163" s="155"/>
    </row>
    <row r="164" s="1" customFormat="1" ht="36" customHeight="1" spans="1:23">
      <c r="A164" s="62">
        <v>5</v>
      </c>
      <c r="B164" s="63" t="s">
        <v>2419</v>
      </c>
      <c r="C164" s="158" t="s">
        <v>2423</v>
      </c>
      <c r="D164" s="82">
        <v>240000</v>
      </c>
      <c r="E164" s="82"/>
      <c r="F164" s="82">
        <v>240000</v>
      </c>
      <c r="G164" s="82"/>
      <c r="H164" s="82"/>
      <c r="I164" s="82">
        <v>120453.57</v>
      </c>
      <c r="J164" s="82">
        <f t="shared" si="51"/>
        <v>119546.43</v>
      </c>
      <c r="K164" s="147">
        <f t="shared" si="37"/>
        <v>0.501889875</v>
      </c>
      <c r="L164" s="148"/>
      <c r="M164" s="149" t="s">
        <v>291</v>
      </c>
      <c r="N164" s="44">
        <f t="shared" si="38"/>
        <v>24</v>
      </c>
      <c r="O164" s="44">
        <f t="shared" si="39"/>
        <v>12.045357</v>
      </c>
      <c r="P164" s="44">
        <f t="shared" si="40"/>
        <v>0</v>
      </c>
      <c r="Q164" s="44">
        <f t="shared" si="41"/>
        <v>12.045357</v>
      </c>
      <c r="R164" s="44">
        <v>0</v>
      </c>
      <c r="S164" s="44">
        <f t="shared" si="42"/>
        <v>12.045357</v>
      </c>
      <c r="T164" s="44">
        <v>1</v>
      </c>
      <c r="V164" s="155"/>
      <c r="W164" s="155">
        <f t="shared" ref="W164:W182" si="53">Q164</f>
        <v>12.045357</v>
      </c>
    </row>
    <row r="165" s="1" customFormat="1" ht="36" hidden="1" customHeight="1" spans="1:23">
      <c r="A165" s="62">
        <v>6</v>
      </c>
      <c r="B165" s="63" t="s">
        <v>2419</v>
      </c>
      <c r="C165" s="158" t="s">
        <v>2424</v>
      </c>
      <c r="D165" s="82">
        <v>444000</v>
      </c>
      <c r="E165" s="82"/>
      <c r="F165" s="82">
        <v>444000</v>
      </c>
      <c r="G165" s="82"/>
      <c r="H165" s="82"/>
      <c r="I165" s="82"/>
      <c r="J165" s="82">
        <f t="shared" si="51"/>
        <v>444000</v>
      </c>
      <c r="K165" s="147">
        <f t="shared" si="37"/>
        <v>0</v>
      </c>
      <c r="L165" s="148"/>
      <c r="M165" s="149" t="s">
        <v>314</v>
      </c>
      <c r="N165" s="44">
        <f t="shared" si="38"/>
        <v>44.4</v>
      </c>
      <c r="O165" s="44">
        <f t="shared" si="39"/>
        <v>0</v>
      </c>
      <c r="P165" s="44">
        <f t="shared" si="40"/>
        <v>0</v>
      </c>
      <c r="Q165" s="44">
        <f t="shared" si="41"/>
        <v>0</v>
      </c>
      <c r="R165" s="44">
        <v>0</v>
      </c>
      <c r="S165" s="44">
        <f t="shared" si="42"/>
        <v>0</v>
      </c>
      <c r="T165" s="44"/>
      <c r="V165" s="155"/>
      <c r="W165" s="155">
        <f t="shared" si="53"/>
        <v>0</v>
      </c>
    </row>
    <row r="166" s="1" customFormat="1" ht="36" hidden="1" customHeight="1" spans="1:23">
      <c r="A166" s="62">
        <v>7</v>
      </c>
      <c r="B166" s="63" t="s">
        <v>2419</v>
      </c>
      <c r="C166" s="158" t="s">
        <v>2425</v>
      </c>
      <c r="D166" s="82">
        <v>120000</v>
      </c>
      <c r="E166" s="82"/>
      <c r="F166" s="82">
        <v>120000</v>
      </c>
      <c r="G166" s="82"/>
      <c r="H166" s="82"/>
      <c r="I166" s="82"/>
      <c r="J166" s="82">
        <f t="shared" si="51"/>
        <v>120000</v>
      </c>
      <c r="K166" s="147">
        <f t="shared" si="37"/>
        <v>0</v>
      </c>
      <c r="L166" s="148"/>
      <c r="M166" s="149" t="s">
        <v>311</v>
      </c>
      <c r="N166" s="44">
        <f t="shared" si="38"/>
        <v>12</v>
      </c>
      <c r="O166" s="44">
        <f t="shared" si="39"/>
        <v>0</v>
      </c>
      <c r="P166" s="44">
        <f t="shared" si="40"/>
        <v>0</v>
      </c>
      <c r="Q166" s="44">
        <f t="shared" si="41"/>
        <v>0</v>
      </c>
      <c r="R166" s="44">
        <v>0</v>
      </c>
      <c r="S166" s="44">
        <f t="shared" si="42"/>
        <v>0</v>
      </c>
      <c r="T166" s="44"/>
      <c r="V166" s="155"/>
      <c r="W166" s="155">
        <f t="shared" si="53"/>
        <v>0</v>
      </c>
    </row>
    <row r="167" s="1" customFormat="1" ht="36" hidden="1" customHeight="1" spans="1:23">
      <c r="A167" s="62">
        <v>8</v>
      </c>
      <c r="B167" s="63" t="s">
        <v>2419</v>
      </c>
      <c r="C167" s="158" t="s">
        <v>2426</v>
      </c>
      <c r="D167" s="82">
        <v>120000</v>
      </c>
      <c r="E167" s="82"/>
      <c r="F167" s="82">
        <v>120000</v>
      </c>
      <c r="G167" s="82"/>
      <c r="H167" s="82"/>
      <c r="I167" s="82"/>
      <c r="J167" s="82">
        <f t="shared" si="51"/>
        <v>120000</v>
      </c>
      <c r="K167" s="147">
        <f t="shared" si="37"/>
        <v>0</v>
      </c>
      <c r="L167" s="148"/>
      <c r="M167" s="149" t="s">
        <v>307</v>
      </c>
      <c r="N167" s="44">
        <f t="shared" si="38"/>
        <v>12</v>
      </c>
      <c r="O167" s="44">
        <f t="shared" si="39"/>
        <v>0</v>
      </c>
      <c r="P167" s="44">
        <f t="shared" si="40"/>
        <v>0</v>
      </c>
      <c r="Q167" s="44">
        <f t="shared" si="41"/>
        <v>0</v>
      </c>
      <c r="R167" s="44">
        <v>0</v>
      </c>
      <c r="S167" s="44">
        <f t="shared" si="42"/>
        <v>0</v>
      </c>
      <c r="T167" s="44"/>
      <c r="V167" s="155"/>
      <c r="W167" s="155">
        <f t="shared" si="53"/>
        <v>0</v>
      </c>
    </row>
    <row r="168" s="1" customFormat="1" ht="36" hidden="1" customHeight="1" spans="1:23">
      <c r="A168" s="62">
        <v>9</v>
      </c>
      <c r="B168" s="63" t="s">
        <v>2419</v>
      </c>
      <c r="C168" s="158" t="s">
        <v>2427</v>
      </c>
      <c r="D168" s="82">
        <v>144000</v>
      </c>
      <c r="E168" s="82"/>
      <c r="F168" s="82">
        <v>144000</v>
      </c>
      <c r="G168" s="82"/>
      <c r="H168" s="82"/>
      <c r="I168" s="82"/>
      <c r="J168" s="82">
        <f t="shared" si="51"/>
        <v>144000</v>
      </c>
      <c r="K168" s="147">
        <f t="shared" si="37"/>
        <v>0</v>
      </c>
      <c r="L168" s="148"/>
      <c r="M168" s="149" t="s">
        <v>302</v>
      </c>
      <c r="N168" s="44">
        <f t="shared" si="38"/>
        <v>14.4</v>
      </c>
      <c r="O168" s="44">
        <f t="shared" si="39"/>
        <v>0</v>
      </c>
      <c r="P168" s="44">
        <f t="shared" si="40"/>
        <v>0</v>
      </c>
      <c r="Q168" s="44">
        <f t="shared" si="41"/>
        <v>0</v>
      </c>
      <c r="R168" s="44">
        <v>0</v>
      </c>
      <c r="S168" s="44">
        <f t="shared" si="42"/>
        <v>0</v>
      </c>
      <c r="T168" s="44"/>
      <c r="V168" s="155"/>
      <c r="W168" s="155">
        <f t="shared" si="53"/>
        <v>0</v>
      </c>
    </row>
    <row r="169" s="1" customFormat="1" ht="36" customHeight="1" spans="1:23">
      <c r="A169" s="62">
        <v>10</v>
      </c>
      <c r="B169" s="63" t="s">
        <v>2419</v>
      </c>
      <c r="C169" s="158" t="s">
        <v>2428</v>
      </c>
      <c r="D169" s="82">
        <v>240000</v>
      </c>
      <c r="E169" s="82"/>
      <c r="F169" s="82">
        <v>240000</v>
      </c>
      <c r="G169" s="82"/>
      <c r="H169" s="82"/>
      <c r="I169" s="82">
        <v>120573.71</v>
      </c>
      <c r="J169" s="82">
        <f t="shared" si="51"/>
        <v>119426.29</v>
      </c>
      <c r="K169" s="147">
        <f t="shared" si="37"/>
        <v>0.502390458333333</v>
      </c>
      <c r="L169" s="148"/>
      <c r="M169" s="149" t="s">
        <v>296</v>
      </c>
      <c r="N169" s="44">
        <f t="shared" si="38"/>
        <v>24</v>
      </c>
      <c r="O169" s="44">
        <f t="shared" si="39"/>
        <v>12.057371</v>
      </c>
      <c r="P169" s="44">
        <f t="shared" si="40"/>
        <v>0</v>
      </c>
      <c r="Q169" s="44">
        <f t="shared" si="41"/>
        <v>12.057371</v>
      </c>
      <c r="R169" s="44">
        <v>0</v>
      </c>
      <c r="S169" s="44">
        <f t="shared" si="42"/>
        <v>12.057371</v>
      </c>
      <c r="T169" s="44">
        <v>1</v>
      </c>
      <c r="V169" s="155"/>
      <c r="W169" s="155">
        <f t="shared" si="53"/>
        <v>12.057371</v>
      </c>
    </row>
    <row r="170" s="1" customFormat="1" ht="36" customHeight="1" spans="1:23">
      <c r="A170" s="62">
        <v>11</v>
      </c>
      <c r="B170" s="63" t="s">
        <v>2419</v>
      </c>
      <c r="C170" s="158" t="s">
        <v>2429</v>
      </c>
      <c r="D170" s="82">
        <v>372000</v>
      </c>
      <c r="E170" s="82"/>
      <c r="F170" s="82">
        <v>372000</v>
      </c>
      <c r="G170" s="82"/>
      <c r="H170" s="82"/>
      <c r="I170" s="82">
        <v>163533.2</v>
      </c>
      <c r="J170" s="82">
        <f t="shared" si="51"/>
        <v>208466.8</v>
      </c>
      <c r="K170" s="147">
        <f t="shared" si="37"/>
        <v>0.439605376344086</v>
      </c>
      <c r="L170" s="148"/>
      <c r="M170" s="149" t="s">
        <v>287</v>
      </c>
      <c r="N170" s="44">
        <f t="shared" si="38"/>
        <v>37.2</v>
      </c>
      <c r="O170" s="44">
        <f t="shared" si="39"/>
        <v>16.35332</v>
      </c>
      <c r="P170" s="44">
        <f t="shared" si="40"/>
        <v>0</v>
      </c>
      <c r="Q170" s="44">
        <f t="shared" si="41"/>
        <v>16.35332</v>
      </c>
      <c r="R170" s="44">
        <v>0</v>
      </c>
      <c r="S170" s="44">
        <f t="shared" si="42"/>
        <v>16.35332</v>
      </c>
      <c r="T170" s="44">
        <v>1</v>
      </c>
      <c r="V170" s="155"/>
      <c r="W170" s="155">
        <f t="shared" si="53"/>
        <v>16.35332</v>
      </c>
    </row>
    <row r="171" s="1" customFormat="1" ht="36" hidden="1" customHeight="1" spans="1:23">
      <c r="A171" s="62">
        <v>12</v>
      </c>
      <c r="B171" s="63" t="s">
        <v>2419</v>
      </c>
      <c r="C171" s="158" t="s">
        <v>2430</v>
      </c>
      <c r="D171" s="82">
        <v>69059.83</v>
      </c>
      <c r="E171" s="82"/>
      <c r="F171" s="82">
        <v>69059.83</v>
      </c>
      <c r="G171" s="82"/>
      <c r="H171" s="82"/>
      <c r="I171" s="82"/>
      <c r="J171" s="82">
        <f t="shared" si="51"/>
        <v>69059.83</v>
      </c>
      <c r="K171" s="147">
        <f t="shared" si="37"/>
        <v>0</v>
      </c>
      <c r="L171" s="148"/>
      <c r="M171" s="149" t="s">
        <v>282</v>
      </c>
      <c r="N171" s="44">
        <f t="shared" si="38"/>
        <v>6.905983</v>
      </c>
      <c r="O171" s="44">
        <f t="shared" si="39"/>
        <v>0</v>
      </c>
      <c r="P171" s="44">
        <f t="shared" si="40"/>
        <v>0</v>
      </c>
      <c r="Q171" s="44">
        <f t="shared" si="41"/>
        <v>0</v>
      </c>
      <c r="R171" s="44">
        <v>0</v>
      </c>
      <c r="S171" s="44">
        <f t="shared" si="42"/>
        <v>0</v>
      </c>
      <c r="T171" s="44"/>
      <c r="V171" s="155"/>
      <c r="W171" s="155">
        <f t="shared" si="53"/>
        <v>0</v>
      </c>
    </row>
    <row r="172" s="1" customFormat="1" ht="36" hidden="1" customHeight="1" spans="1:23">
      <c r="A172" s="62">
        <v>13</v>
      </c>
      <c r="B172" s="63" t="s">
        <v>2419</v>
      </c>
      <c r="C172" s="158" t="s">
        <v>2431</v>
      </c>
      <c r="D172" s="82">
        <v>280000</v>
      </c>
      <c r="E172" s="82"/>
      <c r="F172" s="82">
        <v>280000</v>
      </c>
      <c r="G172" s="82"/>
      <c r="H172" s="82"/>
      <c r="I172" s="82">
        <v>82994.93</v>
      </c>
      <c r="J172" s="82">
        <f t="shared" si="51"/>
        <v>197005.07</v>
      </c>
      <c r="K172" s="147">
        <f t="shared" si="37"/>
        <v>0.296410464285714</v>
      </c>
      <c r="L172" s="148">
        <v>82994.93</v>
      </c>
      <c r="M172" s="149" t="s">
        <v>275</v>
      </c>
      <c r="N172" s="44">
        <f t="shared" si="38"/>
        <v>28</v>
      </c>
      <c r="O172" s="44">
        <f t="shared" si="39"/>
        <v>8.299493</v>
      </c>
      <c r="P172" s="44">
        <f t="shared" si="40"/>
        <v>8.299493</v>
      </c>
      <c r="Q172" s="44">
        <f t="shared" si="41"/>
        <v>0</v>
      </c>
      <c r="R172" s="44">
        <v>0</v>
      </c>
      <c r="S172" s="44">
        <f t="shared" si="42"/>
        <v>0</v>
      </c>
      <c r="T172" s="44"/>
      <c r="V172" s="155"/>
      <c r="W172" s="155">
        <f t="shared" si="53"/>
        <v>0</v>
      </c>
    </row>
    <row r="173" s="1" customFormat="1" ht="36" hidden="1" customHeight="1" spans="1:23">
      <c r="A173" s="62">
        <v>14</v>
      </c>
      <c r="B173" s="63" t="s">
        <v>2419</v>
      </c>
      <c r="C173" s="158" t="s">
        <v>2432</v>
      </c>
      <c r="D173" s="82">
        <v>240000</v>
      </c>
      <c r="E173" s="82"/>
      <c r="F173" s="82">
        <v>240000</v>
      </c>
      <c r="G173" s="82"/>
      <c r="H173" s="82"/>
      <c r="I173" s="82"/>
      <c r="J173" s="82">
        <f t="shared" si="51"/>
        <v>240000</v>
      </c>
      <c r="K173" s="147">
        <f t="shared" si="37"/>
        <v>0</v>
      </c>
      <c r="L173" s="148"/>
      <c r="M173" s="149" t="s">
        <v>270</v>
      </c>
      <c r="N173" s="44">
        <f t="shared" si="38"/>
        <v>24</v>
      </c>
      <c r="O173" s="44">
        <f t="shared" si="39"/>
        <v>0</v>
      </c>
      <c r="P173" s="44">
        <f t="shared" si="40"/>
        <v>0</v>
      </c>
      <c r="Q173" s="44">
        <f t="shared" si="41"/>
        <v>0</v>
      </c>
      <c r="R173" s="44">
        <v>0</v>
      </c>
      <c r="S173" s="44">
        <f t="shared" si="42"/>
        <v>0</v>
      </c>
      <c r="T173" s="44"/>
      <c r="V173" s="155"/>
      <c r="W173" s="155">
        <f t="shared" si="53"/>
        <v>0</v>
      </c>
    </row>
    <row r="174" s="1" customFormat="1" ht="36" hidden="1" customHeight="1" spans="1:23">
      <c r="A174" s="62">
        <v>15</v>
      </c>
      <c r="B174" s="63" t="s">
        <v>2419</v>
      </c>
      <c r="C174" s="158" t="s">
        <v>2433</v>
      </c>
      <c r="D174" s="82">
        <v>110000</v>
      </c>
      <c r="E174" s="82"/>
      <c r="F174" s="82">
        <v>110000</v>
      </c>
      <c r="G174" s="82"/>
      <c r="H174" s="82"/>
      <c r="I174" s="82">
        <v>32316.91</v>
      </c>
      <c r="J174" s="82">
        <f t="shared" si="51"/>
        <v>77683.09</v>
      </c>
      <c r="K174" s="147">
        <f t="shared" si="37"/>
        <v>0.293790090909091</v>
      </c>
      <c r="L174" s="148">
        <v>32316.91</v>
      </c>
      <c r="M174" s="149" t="s">
        <v>255</v>
      </c>
      <c r="N174" s="44">
        <f t="shared" si="38"/>
        <v>11</v>
      </c>
      <c r="O174" s="44">
        <f t="shared" si="39"/>
        <v>3.231691</v>
      </c>
      <c r="P174" s="44">
        <f t="shared" si="40"/>
        <v>3.231691</v>
      </c>
      <c r="Q174" s="44">
        <f t="shared" si="41"/>
        <v>0</v>
      </c>
      <c r="R174" s="44">
        <v>0</v>
      </c>
      <c r="S174" s="44">
        <f t="shared" si="42"/>
        <v>0</v>
      </c>
      <c r="T174" s="44"/>
      <c r="V174" s="155"/>
      <c r="W174" s="155">
        <f t="shared" si="53"/>
        <v>0</v>
      </c>
    </row>
    <row r="175" s="1" customFormat="1" ht="36" hidden="1" customHeight="1" spans="1:23">
      <c r="A175" s="62">
        <v>16</v>
      </c>
      <c r="B175" s="63" t="s">
        <v>2419</v>
      </c>
      <c r="C175" s="158" t="s">
        <v>2434</v>
      </c>
      <c r="D175" s="82">
        <v>240000</v>
      </c>
      <c r="E175" s="82"/>
      <c r="F175" s="82">
        <v>240000</v>
      </c>
      <c r="G175" s="82"/>
      <c r="H175" s="82"/>
      <c r="I175" s="82"/>
      <c r="J175" s="82">
        <f t="shared" si="51"/>
        <v>240000</v>
      </c>
      <c r="K175" s="147">
        <f t="shared" si="37"/>
        <v>0</v>
      </c>
      <c r="L175" s="148"/>
      <c r="M175" s="149" t="s">
        <v>245</v>
      </c>
      <c r="N175" s="44">
        <f t="shared" si="38"/>
        <v>24</v>
      </c>
      <c r="O175" s="44">
        <f t="shared" si="39"/>
        <v>0</v>
      </c>
      <c r="P175" s="44">
        <f t="shared" si="40"/>
        <v>0</v>
      </c>
      <c r="Q175" s="44">
        <f t="shared" si="41"/>
        <v>0</v>
      </c>
      <c r="R175" s="44">
        <v>0</v>
      </c>
      <c r="S175" s="44">
        <f t="shared" si="42"/>
        <v>0</v>
      </c>
      <c r="T175" s="44"/>
      <c r="V175" s="155"/>
      <c r="W175" s="155">
        <f t="shared" si="53"/>
        <v>0</v>
      </c>
    </row>
    <row r="176" s="1" customFormat="1" ht="36" hidden="1" customHeight="1" spans="1:23">
      <c r="A176" s="62">
        <v>17</v>
      </c>
      <c r="B176" s="63" t="s">
        <v>2419</v>
      </c>
      <c r="C176" s="158" t="s">
        <v>2435</v>
      </c>
      <c r="D176" s="82">
        <v>149045</v>
      </c>
      <c r="E176" s="82"/>
      <c r="F176" s="82">
        <v>149045</v>
      </c>
      <c r="G176" s="82"/>
      <c r="H176" s="82"/>
      <c r="I176" s="82">
        <v>44293.68</v>
      </c>
      <c r="J176" s="82">
        <f t="shared" si="51"/>
        <v>104751.32</v>
      </c>
      <c r="K176" s="147">
        <f t="shared" si="37"/>
        <v>0.297183266798618</v>
      </c>
      <c r="L176" s="148">
        <v>44293.68</v>
      </c>
      <c r="M176" s="149" t="s">
        <v>239</v>
      </c>
      <c r="N176" s="44">
        <f t="shared" si="38"/>
        <v>14.9045</v>
      </c>
      <c r="O176" s="44">
        <f t="shared" si="39"/>
        <v>4.429368</v>
      </c>
      <c r="P176" s="44">
        <f t="shared" si="40"/>
        <v>4.429368</v>
      </c>
      <c r="Q176" s="44">
        <f t="shared" si="41"/>
        <v>0</v>
      </c>
      <c r="R176" s="44">
        <v>0</v>
      </c>
      <c r="S176" s="44">
        <f t="shared" si="42"/>
        <v>0</v>
      </c>
      <c r="T176" s="44"/>
      <c r="V176" s="155"/>
      <c r="W176" s="155">
        <f t="shared" si="53"/>
        <v>0</v>
      </c>
    </row>
    <row r="177" s="1" customFormat="1" ht="36" hidden="1" customHeight="1" spans="1:23">
      <c r="A177" s="62">
        <v>18</v>
      </c>
      <c r="B177" s="63" t="s">
        <v>2419</v>
      </c>
      <c r="C177" s="158" t="s">
        <v>2436</v>
      </c>
      <c r="D177" s="82">
        <v>200000</v>
      </c>
      <c r="E177" s="82"/>
      <c r="F177" s="82">
        <v>200000</v>
      </c>
      <c r="G177" s="82"/>
      <c r="H177" s="82"/>
      <c r="I177" s="82">
        <v>55495.35</v>
      </c>
      <c r="J177" s="82">
        <f t="shared" si="51"/>
        <v>144504.65</v>
      </c>
      <c r="K177" s="147">
        <f t="shared" si="37"/>
        <v>0.27747675</v>
      </c>
      <c r="L177" s="148">
        <v>55495.35</v>
      </c>
      <c r="M177" s="149" t="s">
        <v>233</v>
      </c>
      <c r="N177" s="44">
        <f t="shared" si="38"/>
        <v>20</v>
      </c>
      <c r="O177" s="44">
        <f t="shared" si="39"/>
        <v>5.549535</v>
      </c>
      <c r="P177" s="44">
        <f t="shared" si="40"/>
        <v>5.549535</v>
      </c>
      <c r="Q177" s="44">
        <f t="shared" si="41"/>
        <v>0</v>
      </c>
      <c r="R177" s="44">
        <v>0</v>
      </c>
      <c r="S177" s="44">
        <f t="shared" si="42"/>
        <v>0</v>
      </c>
      <c r="T177" s="44"/>
      <c r="V177" s="155"/>
      <c r="W177" s="155">
        <f t="shared" si="53"/>
        <v>0</v>
      </c>
    </row>
    <row r="178" s="1" customFormat="1" ht="36" hidden="1" customHeight="1" spans="1:23">
      <c r="A178" s="62">
        <v>19</v>
      </c>
      <c r="B178" s="63" t="s">
        <v>2419</v>
      </c>
      <c r="C178" s="158" t="s">
        <v>2437</v>
      </c>
      <c r="D178" s="82">
        <v>290000</v>
      </c>
      <c r="E178" s="82"/>
      <c r="F178" s="82">
        <v>290000</v>
      </c>
      <c r="G178" s="82"/>
      <c r="H178" s="82"/>
      <c r="I178" s="82">
        <v>83487.78</v>
      </c>
      <c r="J178" s="82">
        <f t="shared" si="51"/>
        <v>206512.22</v>
      </c>
      <c r="K178" s="147">
        <f t="shared" si="37"/>
        <v>0.287888896551724</v>
      </c>
      <c r="L178" s="148">
        <v>83487.78</v>
      </c>
      <c r="M178" s="149" t="s">
        <v>227</v>
      </c>
      <c r="N178" s="44">
        <f t="shared" si="38"/>
        <v>29</v>
      </c>
      <c r="O178" s="44">
        <f t="shared" si="39"/>
        <v>8.348778</v>
      </c>
      <c r="P178" s="44">
        <f t="shared" si="40"/>
        <v>8.348778</v>
      </c>
      <c r="Q178" s="44">
        <f t="shared" si="41"/>
        <v>0</v>
      </c>
      <c r="R178" s="44">
        <v>0</v>
      </c>
      <c r="S178" s="44">
        <f t="shared" si="42"/>
        <v>0</v>
      </c>
      <c r="T178" s="44"/>
      <c r="V178" s="155"/>
      <c r="W178" s="155">
        <f t="shared" si="53"/>
        <v>0</v>
      </c>
    </row>
    <row r="179" s="1" customFormat="1" ht="36" hidden="1" customHeight="1" spans="1:23">
      <c r="A179" s="62">
        <v>20</v>
      </c>
      <c r="B179" s="63" t="s">
        <v>2419</v>
      </c>
      <c r="C179" s="158" t="s">
        <v>2438</v>
      </c>
      <c r="D179" s="82">
        <v>570000</v>
      </c>
      <c r="E179" s="82"/>
      <c r="F179" s="82">
        <v>570000</v>
      </c>
      <c r="G179" s="82"/>
      <c r="H179" s="82"/>
      <c r="I179" s="82">
        <v>170994</v>
      </c>
      <c r="J179" s="82">
        <f t="shared" si="51"/>
        <v>399006</v>
      </c>
      <c r="K179" s="147">
        <f t="shared" si="37"/>
        <v>0.299989473684211</v>
      </c>
      <c r="L179" s="148">
        <v>170994</v>
      </c>
      <c r="M179" s="149" t="s">
        <v>221</v>
      </c>
      <c r="N179" s="44">
        <f t="shared" si="38"/>
        <v>57</v>
      </c>
      <c r="O179" s="44">
        <f t="shared" si="39"/>
        <v>17.0994</v>
      </c>
      <c r="P179" s="44">
        <f t="shared" si="40"/>
        <v>17.0994</v>
      </c>
      <c r="Q179" s="44">
        <f t="shared" si="41"/>
        <v>0</v>
      </c>
      <c r="R179" s="44">
        <v>0</v>
      </c>
      <c r="S179" s="44">
        <f t="shared" si="42"/>
        <v>0</v>
      </c>
      <c r="T179" s="44"/>
      <c r="V179" s="155"/>
      <c r="W179" s="155">
        <f t="shared" si="53"/>
        <v>0</v>
      </c>
    </row>
    <row r="180" s="1" customFormat="1" ht="36" hidden="1" customHeight="1" spans="1:23">
      <c r="A180" s="62">
        <v>21</v>
      </c>
      <c r="B180" s="63" t="s">
        <v>2419</v>
      </c>
      <c r="C180" s="158" t="s">
        <v>2439</v>
      </c>
      <c r="D180" s="82">
        <v>260000</v>
      </c>
      <c r="E180" s="82"/>
      <c r="F180" s="82">
        <v>260000</v>
      </c>
      <c r="G180" s="82"/>
      <c r="H180" s="82"/>
      <c r="I180" s="82"/>
      <c r="J180" s="82">
        <f t="shared" si="51"/>
        <v>260000</v>
      </c>
      <c r="K180" s="147">
        <f t="shared" si="37"/>
        <v>0</v>
      </c>
      <c r="L180" s="148"/>
      <c r="M180" s="149" t="s">
        <v>211</v>
      </c>
      <c r="N180" s="44">
        <f t="shared" si="38"/>
        <v>26</v>
      </c>
      <c r="O180" s="44">
        <f t="shared" si="39"/>
        <v>0</v>
      </c>
      <c r="P180" s="44">
        <f t="shared" si="40"/>
        <v>0</v>
      </c>
      <c r="Q180" s="44">
        <f t="shared" si="41"/>
        <v>0</v>
      </c>
      <c r="R180" s="44">
        <v>0</v>
      </c>
      <c r="S180" s="44">
        <f t="shared" si="42"/>
        <v>0</v>
      </c>
      <c r="T180" s="44"/>
      <c r="V180" s="155"/>
      <c r="W180" s="155">
        <f t="shared" si="53"/>
        <v>0</v>
      </c>
    </row>
    <row r="181" s="1" customFormat="1" ht="36" hidden="1" customHeight="1" spans="1:23">
      <c r="A181" s="62">
        <v>22</v>
      </c>
      <c r="B181" s="63" t="s">
        <v>2419</v>
      </c>
      <c r="C181" s="158" t="s">
        <v>2440</v>
      </c>
      <c r="D181" s="82">
        <v>180000</v>
      </c>
      <c r="E181" s="82"/>
      <c r="F181" s="82">
        <v>180000</v>
      </c>
      <c r="G181" s="82"/>
      <c r="H181" s="82"/>
      <c r="I181" s="82"/>
      <c r="J181" s="82">
        <f t="shared" si="51"/>
        <v>180000</v>
      </c>
      <c r="K181" s="147">
        <f t="shared" si="37"/>
        <v>0</v>
      </c>
      <c r="L181" s="148"/>
      <c r="M181" s="149" t="s">
        <v>205</v>
      </c>
      <c r="N181" s="44">
        <f t="shared" si="38"/>
        <v>18</v>
      </c>
      <c r="O181" s="44">
        <f t="shared" si="39"/>
        <v>0</v>
      </c>
      <c r="P181" s="44">
        <f t="shared" si="40"/>
        <v>0</v>
      </c>
      <c r="Q181" s="44">
        <f t="shared" si="41"/>
        <v>0</v>
      </c>
      <c r="R181" s="44">
        <v>0</v>
      </c>
      <c r="S181" s="44">
        <f t="shared" si="42"/>
        <v>0</v>
      </c>
      <c r="T181" s="44"/>
      <c r="V181" s="155"/>
      <c r="W181" s="155">
        <f t="shared" si="53"/>
        <v>0</v>
      </c>
    </row>
    <row r="182" s="1" customFormat="1" ht="36" hidden="1" customHeight="1" spans="1:23">
      <c r="A182" s="62">
        <v>23</v>
      </c>
      <c r="B182" s="63" t="s">
        <v>2419</v>
      </c>
      <c r="C182" s="158" t="s">
        <v>2441</v>
      </c>
      <c r="D182" s="82">
        <v>1284000</v>
      </c>
      <c r="E182" s="82"/>
      <c r="F182" s="82">
        <v>1284000</v>
      </c>
      <c r="G182" s="82"/>
      <c r="H182" s="82"/>
      <c r="I182" s="82"/>
      <c r="J182" s="82">
        <f t="shared" si="51"/>
        <v>1284000</v>
      </c>
      <c r="K182" s="147">
        <f t="shared" si="37"/>
        <v>0</v>
      </c>
      <c r="L182" s="148"/>
      <c r="M182" s="149" t="s">
        <v>199</v>
      </c>
      <c r="N182" s="44">
        <f t="shared" si="38"/>
        <v>128.4</v>
      </c>
      <c r="O182" s="44">
        <f t="shared" si="39"/>
        <v>0</v>
      </c>
      <c r="P182" s="44">
        <f t="shared" si="40"/>
        <v>0</v>
      </c>
      <c r="Q182" s="44">
        <f t="shared" si="41"/>
        <v>0</v>
      </c>
      <c r="R182" s="44">
        <v>0</v>
      </c>
      <c r="S182" s="44">
        <f t="shared" si="42"/>
        <v>0</v>
      </c>
      <c r="T182" s="44"/>
      <c r="V182" s="155"/>
      <c r="W182" s="155">
        <f t="shared" si="53"/>
        <v>0</v>
      </c>
    </row>
    <row r="183" s="1" customFormat="1" ht="36" hidden="1" customHeight="1" spans="1:23">
      <c r="A183" s="62">
        <v>24</v>
      </c>
      <c r="B183" s="63" t="s">
        <v>2419</v>
      </c>
      <c r="C183" s="158" t="s">
        <v>2442</v>
      </c>
      <c r="D183" s="82">
        <v>2500000</v>
      </c>
      <c r="E183" s="82">
        <v>2500000</v>
      </c>
      <c r="F183" s="82"/>
      <c r="G183" s="82"/>
      <c r="H183" s="82"/>
      <c r="I183" s="82"/>
      <c r="J183" s="82">
        <f t="shared" si="51"/>
        <v>2500000</v>
      </c>
      <c r="K183" s="147">
        <f t="shared" si="37"/>
        <v>0</v>
      </c>
      <c r="L183" s="148"/>
      <c r="M183" s="149" t="s">
        <v>195</v>
      </c>
      <c r="N183" s="44">
        <f t="shared" si="38"/>
        <v>250</v>
      </c>
      <c r="O183" s="44">
        <f t="shared" si="39"/>
        <v>0</v>
      </c>
      <c r="P183" s="44">
        <f t="shared" si="40"/>
        <v>0</v>
      </c>
      <c r="Q183" s="44">
        <f t="shared" si="41"/>
        <v>0</v>
      </c>
      <c r="R183" s="44">
        <v>0</v>
      </c>
      <c r="S183" s="44">
        <f t="shared" si="42"/>
        <v>0</v>
      </c>
      <c r="T183" s="44"/>
      <c r="V183" s="155">
        <f t="shared" ref="V183:V185" si="54">Q183</f>
        <v>0</v>
      </c>
      <c r="W183" s="155"/>
    </row>
    <row r="184" s="1" customFormat="1" ht="36" hidden="1" customHeight="1" spans="1:23">
      <c r="A184" s="62">
        <v>25</v>
      </c>
      <c r="B184" s="63" t="s">
        <v>2419</v>
      </c>
      <c r="C184" s="158" t="s">
        <v>2443</v>
      </c>
      <c r="D184" s="82">
        <v>530000</v>
      </c>
      <c r="E184" s="82">
        <v>530000</v>
      </c>
      <c r="F184" s="82"/>
      <c r="G184" s="82"/>
      <c r="H184" s="82"/>
      <c r="I184" s="82">
        <v>100000</v>
      </c>
      <c r="J184" s="82">
        <f t="shared" si="51"/>
        <v>430000</v>
      </c>
      <c r="K184" s="147">
        <f t="shared" si="37"/>
        <v>0.188679245283019</v>
      </c>
      <c r="L184" s="148">
        <v>51000</v>
      </c>
      <c r="M184" s="149" t="s">
        <v>218</v>
      </c>
      <c r="N184" s="44">
        <f t="shared" si="38"/>
        <v>53</v>
      </c>
      <c r="O184" s="44">
        <f t="shared" si="39"/>
        <v>10</v>
      </c>
      <c r="P184" s="44">
        <f t="shared" si="40"/>
        <v>5.1</v>
      </c>
      <c r="Q184" s="44">
        <f t="shared" si="41"/>
        <v>4.9</v>
      </c>
      <c r="R184" s="44">
        <v>4.9</v>
      </c>
      <c r="S184" s="44">
        <f t="shared" si="42"/>
        <v>0</v>
      </c>
      <c r="T184" s="44"/>
      <c r="V184" s="155">
        <f t="shared" si="54"/>
        <v>4.9</v>
      </c>
      <c r="W184" s="155"/>
    </row>
    <row r="185" s="1" customFormat="1" ht="36" hidden="1" customHeight="1" spans="1:23">
      <c r="A185" s="62">
        <v>26</v>
      </c>
      <c r="B185" s="63" t="s">
        <v>2419</v>
      </c>
      <c r="C185" s="158" t="s">
        <v>2444</v>
      </c>
      <c r="D185" s="82">
        <v>180000</v>
      </c>
      <c r="E185" s="82">
        <v>180000</v>
      </c>
      <c r="F185" s="82"/>
      <c r="G185" s="82"/>
      <c r="H185" s="82"/>
      <c r="I185" s="82">
        <v>129900</v>
      </c>
      <c r="J185" s="82">
        <f t="shared" si="51"/>
        <v>50100</v>
      </c>
      <c r="K185" s="147">
        <f t="shared" si="37"/>
        <v>0.721666666666667</v>
      </c>
      <c r="L185" s="148"/>
      <c r="M185" s="149" t="s">
        <v>216</v>
      </c>
      <c r="N185" s="44">
        <f t="shared" si="38"/>
        <v>18</v>
      </c>
      <c r="O185" s="44">
        <f t="shared" si="39"/>
        <v>12.99</v>
      </c>
      <c r="P185" s="44">
        <f t="shared" si="40"/>
        <v>0</v>
      </c>
      <c r="Q185" s="44">
        <f t="shared" si="41"/>
        <v>12.99</v>
      </c>
      <c r="R185" s="44">
        <v>12.99</v>
      </c>
      <c r="S185" s="44">
        <f t="shared" si="42"/>
        <v>0</v>
      </c>
      <c r="T185" s="44"/>
      <c r="V185" s="155">
        <f t="shared" si="54"/>
        <v>12.99</v>
      </c>
      <c r="W185" s="155"/>
    </row>
    <row r="186" s="41" customFormat="1" ht="36" hidden="1" customHeight="1" spans="1:23">
      <c r="A186" s="68" t="s">
        <v>2445</v>
      </c>
      <c r="B186" s="68"/>
      <c r="C186" s="68"/>
      <c r="D186" s="138">
        <f t="shared" ref="D186:J186" si="55">SUM(D187:D203)</f>
        <v>7043588.05</v>
      </c>
      <c r="E186" s="139">
        <f t="shared" si="55"/>
        <v>4663218.01</v>
      </c>
      <c r="F186" s="139">
        <f t="shared" si="55"/>
        <v>2380370.04</v>
      </c>
      <c r="G186" s="139">
        <f t="shared" si="55"/>
        <v>0</v>
      </c>
      <c r="H186" s="139">
        <f t="shared" si="55"/>
        <v>0</v>
      </c>
      <c r="I186" s="138">
        <f t="shared" si="55"/>
        <v>731586</v>
      </c>
      <c r="J186" s="138">
        <f t="shared" si="55"/>
        <v>6312002.05</v>
      </c>
      <c r="K186" s="165">
        <f t="shared" si="37"/>
        <v>0.103865529160241</v>
      </c>
      <c r="L186" s="138">
        <f>SUM(L187:L203)</f>
        <v>0</v>
      </c>
      <c r="M186" s="150"/>
      <c r="N186" s="44">
        <f t="shared" si="38"/>
        <v>704.358805</v>
      </c>
      <c r="O186" s="44">
        <f t="shared" si="39"/>
        <v>73.1586</v>
      </c>
      <c r="P186" s="44">
        <f t="shared" si="40"/>
        <v>0</v>
      </c>
      <c r="Q186" s="44">
        <f t="shared" si="41"/>
        <v>73.1586</v>
      </c>
      <c r="R186" s="44">
        <v>73.1586</v>
      </c>
      <c r="S186" s="44">
        <f t="shared" si="42"/>
        <v>0</v>
      </c>
      <c r="T186" s="167"/>
      <c r="V186" s="157">
        <f>SUM(V187:V203)</f>
        <v>25.17</v>
      </c>
      <c r="W186" s="157">
        <f>SUM(W187:W203)</f>
        <v>47.9886</v>
      </c>
    </row>
    <row r="187" s="1" customFormat="1" ht="36" hidden="1" customHeight="1" spans="1:23">
      <c r="A187" s="62">
        <v>1</v>
      </c>
      <c r="B187" s="63" t="s">
        <v>2446</v>
      </c>
      <c r="C187" s="158" t="s">
        <v>2403</v>
      </c>
      <c r="D187" s="82">
        <v>800000</v>
      </c>
      <c r="E187" s="82">
        <v>800000</v>
      </c>
      <c r="F187" s="82"/>
      <c r="G187" s="82"/>
      <c r="H187" s="82"/>
      <c r="I187" s="82">
        <v>200000</v>
      </c>
      <c r="J187" s="82">
        <f t="shared" ref="J187:J203" si="56">D187-I187</f>
        <v>600000</v>
      </c>
      <c r="K187" s="147">
        <f t="shared" si="37"/>
        <v>0.25</v>
      </c>
      <c r="L187" s="148"/>
      <c r="M187" s="149" t="s">
        <v>1013</v>
      </c>
      <c r="N187" s="44">
        <f t="shared" si="38"/>
        <v>80</v>
      </c>
      <c r="O187" s="44">
        <f t="shared" si="39"/>
        <v>20</v>
      </c>
      <c r="P187" s="44">
        <f t="shared" si="40"/>
        <v>0</v>
      </c>
      <c r="Q187" s="44">
        <f t="shared" si="41"/>
        <v>20</v>
      </c>
      <c r="R187" s="44">
        <v>20</v>
      </c>
      <c r="S187" s="44">
        <f t="shared" si="42"/>
        <v>0</v>
      </c>
      <c r="T187" s="44"/>
      <c r="V187" s="155">
        <f t="shared" ref="V187:V193" si="57">Q187</f>
        <v>20</v>
      </c>
      <c r="W187" s="155"/>
    </row>
    <row r="188" s="1" customFormat="1" ht="36" hidden="1" customHeight="1" spans="1:23">
      <c r="A188" s="62">
        <v>2</v>
      </c>
      <c r="B188" s="63" t="s">
        <v>2446</v>
      </c>
      <c r="C188" s="158" t="s">
        <v>2447</v>
      </c>
      <c r="D188" s="82">
        <v>329600</v>
      </c>
      <c r="E188" s="82">
        <v>329600</v>
      </c>
      <c r="F188" s="82"/>
      <c r="G188" s="82"/>
      <c r="H188" s="82"/>
      <c r="I188" s="82"/>
      <c r="J188" s="82">
        <f t="shared" si="56"/>
        <v>329600</v>
      </c>
      <c r="K188" s="147">
        <f t="shared" si="37"/>
        <v>0</v>
      </c>
      <c r="L188" s="148"/>
      <c r="M188" s="149" t="s">
        <v>382</v>
      </c>
      <c r="N188" s="44">
        <f t="shared" si="38"/>
        <v>32.96</v>
      </c>
      <c r="O188" s="44">
        <f t="shared" si="39"/>
        <v>0</v>
      </c>
      <c r="P188" s="44">
        <f t="shared" si="40"/>
        <v>0</v>
      </c>
      <c r="Q188" s="44">
        <f t="shared" si="41"/>
        <v>0</v>
      </c>
      <c r="R188" s="44">
        <v>0</v>
      </c>
      <c r="S188" s="44">
        <f t="shared" si="42"/>
        <v>0</v>
      </c>
      <c r="T188" s="44"/>
      <c r="V188" s="155">
        <f t="shared" si="57"/>
        <v>0</v>
      </c>
      <c r="W188" s="155"/>
    </row>
    <row r="189" s="1" customFormat="1" ht="36" hidden="1" customHeight="1" spans="1:23">
      <c r="A189" s="62">
        <v>3</v>
      </c>
      <c r="B189" s="63" t="s">
        <v>2446</v>
      </c>
      <c r="C189" s="158" t="s">
        <v>2448</v>
      </c>
      <c r="D189" s="82">
        <v>468800</v>
      </c>
      <c r="E189" s="82">
        <v>468800</v>
      </c>
      <c r="F189" s="82"/>
      <c r="G189" s="82"/>
      <c r="H189" s="82"/>
      <c r="I189" s="82"/>
      <c r="J189" s="82">
        <f t="shared" si="56"/>
        <v>468800</v>
      </c>
      <c r="K189" s="147">
        <f t="shared" si="37"/>
        <v>0</v>
      </c>
      <c r="L189" s="148"/>
      <c r="M189" s="149" t="s">
        <v>376</v>
      </c>
      <c r="N189" s="44">
        <f t="shared" si="38"/>
        <v>46.88</v>
      </c>
      <c r="O189" s="44">
        <f t="shared" si="39"/>
        <v>0</v>
      </c>
      <c r="P189" s="44">
        <f t="shared" si="40"/>
        <v>0</v>
      </c>
      <c r="Q189" s="44">
        <f t="shared" si="41"/>
        <v>0</v>
      </c>
      <c r="R189" s="44">
        <v>0</v>
      </c>
      <c r="S189" s="44">
        <f t="shared" si="42"/>
        <v>0</v>
      </c>
      <c r="T189" s="44"/>
      <c r="V189" s="155">
        <f t="shared" si="57"/>
        <v>0</v>
      </c>
      <c r="W189" s="155"/>
    </row>
    <row r="190" s="1" customFormat="1" ht="36" hidden="1" customHeight="1" spans="1:23">
      <c r="A190" s="62">
        <v>4</v>
      </c>
      <c r="B190" s="63" t="s">
        <v>2446</v>
      </c>
      <c r="C190" s="158" t="s">
        <v>2449</v>
      </c>
      <c r="D190" s="82">
        <v>444818.01</v>
      </c>
      <c r="E190" s="82">
        <v>444818.01</v>
      </c>
      <c r="F190" s="82"/>
      <c r="G190" s="82"/>
      <c r="H190" s="82"/>
      <c r="I190" s="82"/>
      <c r="J190" s="82">
        <f t="shared" si="56"/>
        <v>444818.01</v>
      </c>
      <c r="K190" s="147">
        <f t="shared" si="37"/>
        <v>0</v>
      </c>
      <c r="L190" s="148"/>
      <c r="M190" s="149" t="s">
        <v>367</v>
      </c>
      <c r="N190" s="44">
        <f t="shared" si="38"/>
        <v>44.481801</v>
      </c>
      <c r="O190" s="44">
        <f t="shared" si="39"/>
        <v>0</v>
      </c>
      <c r="P190" s="44">
        <f t="shared" si="40"/>
        <v>0</v>
      </c>
      <c r="Q190" s="44">
        <f t="shared" si="41"/>
        <v>0</v>
      </c>
      <c r="R190" s="44">
        <v>0</v>
      </c>
      <c r="S190" s="44">
        <f t="shared" si="42"/>
        <v>0</v>
      </c>
      <c r="T190" s="44"/>
      <c r="V190" s="155">
        <f t="shared" si="57"/>
        <v>0</v>
      </c>
      <c r="W190" s="155"/>
    </row>
    <row r="191" s="1" customFormat="1" ht="36" hidden="1" customHeight="1" spans="1:23">
      <c r="A191" s="62">
        <v>5</v>
      </c>
      <c r="B191" s="63" t="s">
        <v>2446</v>
      </c>
      <c r="C191" s="158" t="s">
        <v>2450</v>
      </c>
      <c r="D191" s="82">
        <v>530000</v>
      </c>
      <c r="E191" s="82">
        <v>530000</v>
      </c>
      <c r="F191" s="82"/>
      <c r="G191" s="82"/>
      <c r="H191" s="82"/>
      <c r="I191" s="82"/>
      <c r="J191" s="82">
        <f t="shared" si="56"/>
        <v>530000</v>
      </c>
      <c r="K191" s="147">
        <f t="shared" si="37"/>
        <v>0</v>
      </c>
      <c r="L191" s="148"/>
      <c r="M191" s="149" t="s">
        <v>358</v>
      </c>
      <c r="N191" s="44">
        <f t="shared" si="38"/>
        <v>53</v>
      </c>
      <c r="O191" s="44">
        <f t="shared" si="39"/>
        <v>0</v>
      </c>
      <c r="P191" s="44">
        <f t="shared" si="40"/>
        <v>0</v>
      </c>
      <c r="Q191" s="44">
        <f t="shared" si="41"/>
        <v>0</v>
      </c>
      <c r="R191" s="44">
        <v>0</v>
      </c>
      <c r="S191" s="44">
        <f t="shared" si="42"/>
        <v>0</v>
      </c>
      <c r="T191" s="44"/>
      <c r="V191" s="155">
        <f t="shared" si="57"/>
        <v>0</v>
      </c>
      <c r="W191" s="155"/>
    </row>
    <row r="192" s="1" customFormat="1" ht="36" hidden="1" customHeight="1" spans="1:23">
      <c r="A192" s="62">
        <v>6</v>
      </c>
      <c r="B192" s="63" t="s">
        <v>2446</v>
      </c>
      <c r="C192" s="158" t="s">
        <v>2451</v>
      </c>
      <c r="D192" s="82">
        <v>450000</v>
      </c>
      <c r="E192" s="82">
        <v>450000</v>
      </c>
      <c r="F192" s="82"/>
      <c r="G192" s="82"/>
      <c r="H192" s="82"/>
      <c r="I192" s="82"/>
      <c r="J192" s="82">
        <f t="shared" si="56"/>
        <v>450000</v>
      </c>
      <c r="K192" s="147">
        <f t="shared" si="37"/>
        <v>0</v>
      </c>
      <c r="L192" s="148"/>
      <c r="M192" s="149" t="s">
        <v>352</v>
      </c>
      <c r="N192" s="44">
        <f t="shared" si="38"/>
        <v>45</v>
      </c>
      <c r="O192" s="44">
        <f t="shared" si="39"/>
        <v>0</v>
      </c>
      <c r="P192" s="44">
        <f t="shared" si="40"/>
        <v>0</v>
      </c>
      <c r="Q192" s="44">
        <f t="shared" si="41"/>
        <v>0</v>
      </c>
      <c r="R192" s="44">
        <v>0</v>
      </c>
      <c r="S192" s="44">
        <f t="shared" si="42"/>
        <v>0</v>
      </c>
      <c r="T192" s="44"/>
      <c r="V192" s="155">
        <f t="shared" si="57"/>
        <v>0</v>
      </c>
      <c r="W192" s="155"/>
    </row>
    <row r="193" s="1" customFormat="1" ht="36" hidden="1" customHeight="1" spans="1:23">
      <c r="A193" s="62">
        <v>7</v>
      </c>
      <c r="B193" s="63" t="s">
        <v>2446</v>
      </c>
      <c r="C193" s="158" t="s">
        <v>2452</v>
      </c>
      <c r="D193" s="82">
        <v>110000</v>
      </c>
      <c r="E193" s="82">
        <v>110000</v>
      </c>
      <c r="F193" s="82"/>
      <c r="G193" s="82"/>
      <c r="H193" s="82"/>
      <c r="I193" s="82"/>
      <c r="J193" s="82">
        <f t="shared" si="56"/>
        <v>110000</v>
      </c>
      <c r="K193" s="147">
        <f t="shared" si="37"/>
        <v>0</v>
      </c>
      <c r="L193" s="148"/>
      <c r="M193" s="149" t="s">
        <v>346</v>
      </c>
      <c r="N193" s="44">
        <f t="shared" si="38"/>
        <v>11</v>
      </c>
      <c r="O193" s="44">
        <f t="shared" si="39"/>
        <v>0</v>
      </c>
      <c r="P193" s="44">
        <f t="shared" si="40"/>
        <v>0</v>
      </c>
      <c r="Q193" s="44">
        <f t="shared" si="41"/>
        <v>0</v>
      </c>
      <c r="R193" s="44">
        <v>0</v>
      </c>
      <c r="S193" s="44">
        <f t="shared" si="42"/>
        <v>0</v>
      </c>
      <c r="T193" s="44"/>
      <c r="V193" s="155">
        <f t="shared" si="57"/>
        <v>0</v>
      </c>
      <c r="W193" s="155"/>
    </row>
    <row r="194" s="1" customFormat="1" ht="36" hidden="1" customHeight="1" spans="1:23">
      <c r="A194" s="62">
        <v>8</v>
      </c>
      <c r="B194" s="63" t="s">
        <v>2446</v>
      </c>
      <c r="C194" s="158" t="s">
        <v>2453</v>
      </c>
      <c r="D194" s="82">
        <v>1080000</v>
      </c>
      <c r="E194" s="82"/>
      <c r="F194" s="82">
        <v>1080000</v>
      </c>
      <c r="G194" s="82"/>
      <c r="H194" s="82"/>
      <c r="I194" s="82"/>
      <c r="J194" s="82">
        <f t="shared" si="56"/>
        <v>1080000</v>
      </c>
      <c r="K194" s="147">
        <f t="shared" si="37"/>
        <v>0</v>
      </c>
      <c r="L194" s="148"/>
      <c r="M194" s="149" t="s">
        <v>392</v>
      </c>
      <c r="N194" s="44">
        <f t="shared" si="38"/>
        <v>108</v>
      </c>
      <c r="O194" s="44">
        <f t="shared" si="39"/>
        <v>0</v>
      </c>
      <c r="P194" s="44">
        <f t="shared" si="40"/>
        <v>0</v>
      </c>
      <c r="Q194" s="44">
        <f t="shared" si="41"/>
        <v>0</v>
      </c>
      <c r="R194" s="44">
        <v>0</v>
      </c>
      <c r="S194" s="44">
        <f t="shared" si="42"/>
        <v>0</v>
      </c>
      <c r="T194" s="44"/>
      <c r="V194" s="155"/>
      <c r="W194" s="155">
        <f t="shared" ref="W194:W200" si="58">Q194</f>
        <v>0</v>
      </c>
    </row>
    <row r="195" s="1" customFormat="1" ht="36" hidden="1" customHeight="1" spans="1:23">
      <c r="A195" s="62">
        <v>9</v>
      </c>
      <c r="B195" s="63" t="s">
        <v>2446</v>
      </c>
      <c r="C195" s="158" t="s">
        <v>2454</v>
      </c>
      <c r="D195" s="82">
        <v>323470.04</v>
      </c>
      <c r="E195" s="82"/>
      <c r="F195" s="82">
        <v>323470.04</v>
      </c>
      <c r="G195" s="82"/>
      <c r="H195" s="82"/>
      <c r="I195" s="82"/>
      <c r="J195" s="82">
        <f t="shared" si="56"/>
        <v>323470.04</v>
      </c>
      <c r="K195" s="147">
        <f t="shared" si="37"/>
        <v>0</v>
      </c>
      <c r="L195" s="148"/>
      <c r="M195" s="149" t="s">
        <v>386</v>
      </c>
      <c r="N195" s="44">
        <f t="shared" si="38"/>
        <v>32.347004</v>
      </c>
      <c r="O195" s="44">
        <f t="shared" si="39"/>
        <v>0</v>
      </c>
      <c r="P195" s="44">
        <f t="shared" si="40"/>
        <v>0</v>
      </c>
      <c r="Q195" s="44">
        <f t="shared" si="41"/>
        <v>0</v>
      </c>
      <c r="R195" s="44">
        <v>0</v>
      </c>
      <c r="S195" s="44">
        <f t="shared" si="42"/>
        <v>0</v>
      </c>
      <c r="T195" s="44"/>
      <c r="V195" s="155"/>
      <c r="W195" s="155">
        <f t="shared" si="58"/>
        <v>0</v>
      </c>
    </row>
    <row r="196" s="1" customFormat="1" ht="36" hidden="1" customHeight="1" spans="1:23">
      <c r="A196" s="62">
        <v>10</v>
      </c>
      <c r="B196" s="63" t="s">
        <v>2446</v>
      </c>
      <c r="C196" s="158" t="s">
        <v>2455</v>
      </c>
      <c r="D196" s="82">
        <v>266900</v>
      </c>
      <c r="E196" s="82"/>
      <c r="F196" s="82">
        <v>266900</v>
      </c>
      <c r="G196" s="82"/>
      <c r="H196" s="82"/>
      <c r="I196" s="82"/>
      <c r="J196" s="82">
        <f t="shared" si="56"/>
        <v>266900</v>
      </c>
      <c r="K196" s="147">
        <f t="shared" si="37"/>
        <v>0</v>
      </c>
      <c r="L196" s="148"/>
      <c r="M196" s="149" t="s">
        <v>371</v>
      </c>
      <c r="N196" s="44">
        <f t="shared" si="38"/>
        <v>26.69</v>
      </c>
      <c r="O196" s="44">
        <f t="shared" si="39"/>
        <v>0</v>
      </c>
      <c r="P196" s="44">
        <f t="shared" si="40"/>
        <v>0</v>
      </c>
      <c r="Q196" s="44">
        <f t="shared" si="41"/>
        <v>0</v>
      </c>
      <c r="R196" s="44">
        <v>0</v>
      </c>
      <c r="S196" s="44">
        <f t="shared" si="42"/>
        <v>0</v>
      </c>
      <c r="T196" s="44"/>
      <c r="V196" s="155"/>
      <c r="W196" s="155">
        <f t="shared" si="58"/>
        <v>0</v>
      </c>
    </row>
    <row r="197" s="1" customFormat="1" ht="36" hidden="1" customHeight="1" spans="1:23">
      <c r="A197" s="62">
        <v>11</v>
      </c>
      <c r="B197" s="63" t="s">
        <v>2446</v>
      </c>
      <c r="C197" s="158" t="s">
        <v>2456</v>
      </c>
      <c r="D197" s="82">
        <v>210000</v>
      </c>
      <c r="E197" s="82"/>
      <c r="F197" s="82">
        <v>210000</v>
      </c>
      <c r="G197" s="82"/>
      <c r="H197" s="82"/>
      <c r="I197" s="82"/>
      <c r="J197" s="82">
        <f t="shared" si="56"/>
        <v>210000</v>
      </c>
      <c r="K197" s="147">
        <f t="shared" ref="K197:K260" si="59">I197/D197</f>
        <v>0</v>
      </c>
      <c r="L197" s="148"/>
      <c r="M197" s="149" t="s">
        <v>363</v>
      </c>
      <c r="N197" s="44">
        <f t="shared" ref="N197:N260" si="60">D197/10000</f>
        <v>21</v>
      </c>
      <c r="O197" s="44">
        <f t="shared" ref="O197:O260" si="61">I197/10000</f>
        <v>0</v>
      </c>
      <c r="P197" s="44">
        <f t="shared" ref="P197:P260" si="62">L197/10000</f>
        <v>0</v>
      </c>
      <c r="Q197" s="44">
        <f t="shared" ref="Q197:Q260" si="63">O197-P197</f>
        <v>0</v>
      </c>
      <c r="R197" s="44">
        <v>0</v>
      </c>
      <c r="S197" s="44">
        <f t="shared" ref="S197:S260" si="64">Q197-R197</f>
        <v>0</v>
      </c>
      <c r="T197" s="44"/>
      <c r="V197" s="155"/>
      <c r="W197" s="155">
        <f t="shared" si="58"/>
        <v>0</v>
      </c>
    </row>
    <row r="198" s="1" customFormat="1" ht="36" hidden="1" customHeight="1" spans="1:23">
      <c r="A198" s="62">
        <v>12</v>
      </c>
      <c r="B198" s="63" t="s">
        <v>2446</v>
      </c>
      <c r="C198" s="158" t="s">
        <v>2457</v>
      </c>
      <c r="D198" s="82">
        <v>130000</v>
      </c>
      <c r="E198" s="82"/>
      <c r="F198" s="82">
        <v>130000</v>
      </c>
      <c r="G198" s="82"/>
      <c r="H198" s="82"/>
      <c r="I198" s="82">
        <v>130000</v>
      </c>
      <c r="J198" s="82">
        <f t="shared" si="56"/>
        <v>0</v>
      </c>
      <c r="K198" s="147">
        <f t="shared" si="59"/>
        <v>1</v>
      </c>
      <c r="L198" s="148"/>
      <c r="M198" s="149" t="s">
        <v>336</v>
      </c>
      <c r="N198" s="44">
        <f t="shared" si="60"/>
        <v>13</v>
      </c>
      <c r="O198" s="44">
        <f t="shared" si="61"/>
        <v>13</v>
      </c>
      <c r="P198" s="44">
        <f t="shared" si="62"/>
        <v>0</v>
      </c>
      <c r="Q198" s="44">
        <f t="shared" si="63"/>
        <v>13</v>
      </c>
      <c r="R198" s="44">
        <v>13</v>
      </c>
      <c r="S198" s="44">
        <f t="shared" si="64"/>
        <v>0</v>
      </c>
      <c r="T198" s="77"/>
      <c r="V198" s="155"/>
      <c r="W198" s="155">
        <f t="shared" si="58"/>
        <v>13</v>
      </c>
    </row>
    <row r="199" s="1" customFormat="1" ht="36" hidden="1" customHeight="1" spans="1:23">
      <c r="A199" s="62">
        <v>13</v>
      </c>
      <c r="B199" s="63" t="s">
        <v>2446</v>
      </c>
      <c r="C199" s="158" t="s">
        <v>2458</v>
      </c>
      <c r="D199" s="82">
        <v>170000</v>
      </c>
      <c r="E199" s="82"/>
      <c r="F199" s="82">
        <v>170000</v>
      </c>
      <c r="G199" s="82"/>
      <c r="H199" s="82"/>
      <c r="I199" s="82">
        <v>170000</v>
      </c>
      <c r="J199" s="82">
        <f t="shared" si="56"/>
        <v>0</v>
      </c>
      <c r="K199" s="147">
        <f t="shared" si="59"/>
        <v>1</v>
      </c>
      <c r="L199" s="148"/>
      <c r="M199" s="149" t="s">
        <v>331</v>
      </c>
      <c r="N199" s="44">
        <f t="shared" si="60"/>
        <v>17</v>
      </c>
      <c r="O199" s="44">
        <f t="shared" si="61"/>
        <v>17</v>
      </c>
      <c r="P199" s="44">
        <f t="shared" si="62"/>
        <v>0</v>
      </c>
      <c r="Q199" s="44">
        <f t="shared" si="63"/>
        <v>17</v>
      </c>
      <c r="R199" s="44">
        <v>17</v>
      </c>
      <c r="S199" s="44">
        <f t="shared" si="64"/>
        <v>0</v>
      </c>
      <c r="T199" s="77"/>
      <c r="V199" s="155"/>
      <c r="W199" s="155">
        <f t="shared" si="58"/>
        <v>17</v>
      </c>
    </row>
    <row r="200" s="1" customFormat="1" ht="36" hidden="1" customHeight="1" spans="1:23">
      <c r="A200" s="62">
        <v>14</v>
      </c>
      <c r="B200" s="63" t="s">
        <v>2446</v>
      </c>
      <c r="C200" s="158" t="s">
        <v>2459</v>
      </c>
      <c r="D200" s="82">
        <v>200000</v>
      </c>
      <c r="E200" s="82"/>
      <c r="F200" s="82">
        <v>200000</v>
      </c>
      <c r="G200" s="82"/>
      <c r="H200" s="82"/>
      <c r="I200" s="82">
        <v>179886</v>
      </c>
      <c r="J200" s="82">
        <f t="shared" si="56"/>
        <v>20114</v>
      </c>
      <c r="K200" s="147">
        <f t="shared" si="59"/>
        <v>0.89943</v>
      </c>
      <c r="L200" s="148"/>
      <c r="M200" s="149" t="s">
        <v>326</v>
      </c>
      <c r="N200" s="44">
        <f t="shared" si="60"/>
        <v>20</v>
      </c>
      <c r="O200" s="44">
        <f t="shared" si="61"/>
        <v>17.9886</v>
      </c>
      <c r="P200" s="44">
        <f t="shared" si="62"/>
        <v>0</v>
      </c>
      <c r="Q200" s="44">
        <f t="shared" si="63"/>
        <v>17.9886</v>
      </c>
      <c r="R200" s="44">
        <v>17.9886</v>
      </c>
      <c r="S200" s="44">
        <f t="shared" si="64"/>
        <v>0</v>
      </c>
      <c r="T200" s="77"/>
      <c r="V200" s="155"/>
      <c r="W200" s="155">
        <f t="shared" si="58"/>
        <v>17.9886</v>
      </c>
    </row>
    <row r="201" s="1" customFormat="1" ht="36" hidden="1" customHeight="1" spans="1:23">
      <c r="A201" s="62">
        <v>15</v>
      </c>
      <c r="B201" s="63" t="s">
        <v>2446</v>
      </c>
      <c r="C201" s="158" t="s">
        <v>2460</v>
      </c>
      <c r="D201" s="82">
        <v>1200000</v>
      </c>
      <c r="E201" s="82">
        <v>1200000</v>
      </c>
      <c r="F201" s="82"/>
      <c r="G201" s="82"/>
      <c r="H201" s="82"/>
      <c r="I201" s="82"/>
      <c r="J201" s="82">
        <f t="shared" si="56"/>
        <v>1200000</v>
      </c>
      <c r="K201" s="147">
        <f t="shared" si="59"/>
        <v>0</v>
      </c>
      <c r="L201" s="148"/>
      <c r="M201" s="149" t="s">
        <v>322</v>
      </c>
      <c r="N201" s="44">
        <f t="shared" si="60"/>
        <v>120</v>
      </c>
      <c r="O201" s="44">
        <f t="shared" si="61"/>
        <v>0</v>
      </c>
      <c r="P201" s="44">
        <f t="shared" si="62"/>
        <v>0</v>
      </c>
      <c r="Q201" s="44">
        <f t="shared" si="63"/>
        <v>0</v>
      </c>
      <c r="R201" s="44">
        <v>0</v>
      </c>
      <c r="S201" s="44">
        <f t="shared" si="64"/>
        <v>0</v>
      </c>
      <c r="T201" s="44"/>
      <c r="V201" s="155">
        <f t="shared" ref="V201:V203" si="65">Q201</f>
        <v>0</v>
      </c>
      <c r="W201" s="155"/>
    </row>
    <row r="202" s="1" customFormat="1" ht="36" hidden="1" customHeight="1" spans="1:23">
      <c r="A202" s="62">
        <v>16</v>
      </c>
      <c r="B202" s="63" t="s">
        <v>2446</v>
      </c>
      <c r="C202" s="158" t="s">
        <v>2461</v>
      </c>
      <c r="D202" s="82">
        <v>230000</v>
      </c>
      <c r="E202" s="82">
        <v>230000</v>
      </c>
      <c r="F202" s="82"/>
      <c r="G202" s="82"/>
      <c r="H202" s="82"/>
      <c r="I202" s="82">
        <v>6700</v>
      </c>
      <c r="J202" s="82">
        <f t="shared" si="56"/>
        <v>223300</v>
      </c>
      <c r="K202" s="147">
        <f t="shared" si="59"/>
        <v>0.0291304347826087</v>
      </c>
      <c r="L202" s="148"/>
      <c r="M202" s="149" t="s">
        <v>343</v>
      </c>
      <c r="N202" s="44">
        <f t="shared" si="60"/>
        <v>23</v>
      </c>
      <c r="O202" s="44">
        <f t="shared" si="61"/>
        <v>0.67</v>
      </c>
      <c r="P202" s="44">
        <f t="shared" si="62"/>
        <v>0</v>
      </c>
      <c r="Q202" s="44">
        <f t="shared" si="63"/>
        <v>0.67</v>
      </c>
      <c r="R202" s="44">
        <v>0.67</v>
      </c>
      <c r="S202" s="44">
        <f t="shared" si="64"/>
        <v>0</v>
      </c>
      <c r="T202" s="44"/>
      <c r="V202" s="155">
        <f t="shared" si="65"/>
        <v>0.67</v>
      </c>
      <c r="W202" s="155"/>
    </row>
    <row r="203" s="1" customFormat="1" ht="36" hidden="1" customHeight="1" spans="1:23">
      <c r="A203" s="62">
        <v>17</v>
      </c>
      <c r="B203" s="63" t="s">
        <v>2446</v>
      </c>
      <c r="C203" s="158" t="s">
        <v>2462</v>
      </c>
      <c r="D203" s="82">
        <v>100000</v>
      </c>
      <c r="E203" s="82">
        <v>100000</v>
      </c>
      <c r="F203" s="82"/>
      <c r="G203" s="82"/>
      <c r="H203" s="82"/>
      <c r="I203" s="82">
        <v>45000</v>
      </c>
      <c r="J203" s="82">
        <f t="shared" si="56"/>
        <v>55000</v>
      </c>
      <c r="K203" s="147">
        <f t="shared" si="59"/>
        <v>0.45</v>
      </c>
      <c r="L203" s="148"/>
      <c r="M203" s="149" t="s">
        <v>341</v>
      </c>
      <c r="N203" s="44">
        <f t="shared" si="60"/>
        <v>10</v>
      </c>
      <c r="O203" s="44">
        <f t="shared" si="61"/>
        <v>4.5</v>
      </c>
      <c r="P203" s="44">
        <f t="shared" si="62"/>
        <v>0</v>
      </c>
      <c r="Q203" s="44">
        <f t="shared" si="63"/>
        <v>4.5</v>
      </c>
      <c r="R203" s="44">
        <v>4.5</v>
      </c>
      <c r="S203" s="44">
        <f t="shared" si="64"/>
        <v>0</v>
      </c>
      <c r="T203" s="44"/>
      <c r="V203" s="155">
        <f t="shared" si="65"/>
        <v>4.5</v>
      </c>
      <c r="W203" s="155"/>
    </row>
    <row r="204" s="41" customFormat="1" ht="36" customHeight="1" spans="1:23">
      <c r="A204" s="68" t="s">
        <v>2463</v>
      </c>
      <c r="B204" s="68"/>
      <c r="C204" s="68"/>
      <c r="D204" s="138">
        <f t="shared" ref="D204:J204" si="66">SUM(D205:D211)</f>
        <v>3130000</v>
      </c>
      <c r="E204" s="139">
        <f t="shared" si="66"/>
        <v>2030000</v>
      </c>
      <c r="F204" s="139">
        <f t="shared" si="66"/>
        <v>1100000</v>
      </c>
      <c r="G204" s="139">
        <f t="shared" si="66"/>
        <v>0</v>
      </c>
      <c r="H204" s="139">
        <f t="shared" si="66"/>
        <v>0</v>
      </c>
      <c r="I204" s="138">
        <f t="shared" si="66"/>
        <v>321755</v>
      </c>
      <c r="J204" s="138">
        <f t="shared" si="66"/>
        <v>2808245</v>
      </c>
      <c r="K204" s="165">
        <f t="shared" si="59"/>
        <v>0.102797124600639</v>
      </c>
      <c r="L204" s="138">
        <f>SUM(L205:L211)</f>
        <v>0</v>
      </c>
      <c r="M204" s="150"/>
      <c r="N204" s="44">
        <f t="shared" si="60"/>
        <v>313</v>
      </c>
      <c r="O204" s="44">
        <f t="shared" si="61"/>
        <v>32.1755</v>
      </c>
      <c r="P204" s="44">
        <f t="shared" si="62"/>
        <v>0</v>
      </c>
      <c r="Q204" s="44">
        <f t="shared" si="63"/>
        <v>32.1755</v>
      </c>
      <c r="R204" s="44">
        <v>24.68</v>
      </c>
      <c r="S204" s="44">
        <f t="shared" si="64"/>
        <v>7.4955</v>
      </c>
      <c r="T204" s="167">
        <v>1</v>
      </c>
      <c r="V204" s="157">
        <f>SUM(V205:V211)</f>
        <v>32.1755</v>
      </c>
      <c r="W204" s="157">
        <f>SUM(W205:W211)</f>
        <v>0</v>
      </c>
    </row>
    <row r="205" s="1" customFormat="1" ht="36" hidden="1" customHeight="1" spans="1:23">
      <c r="A205" s="62">
        <v>1</v>
      </c>
      <c r="B205" s="63" t="s">
        <v>2464</v>
      </c>
      <c r="C205" s="158" t="s">
        <v>2465</v>
      </c>
      <c r="D205" s="82">
        <v>200000</v>
      </c>
      <c r="E205" s="82"/>
      <c r="F205" s="82">
        <v>200000</v>
      </c>
      <c r="G205" s="82"/>
      <c r="H205" s="82"/>
      <c r="I205" s="82"/>
      <c r="J205" s="82">
        <f t="shared" ref="J205:J211" si="67">D205-I205</f>
        <v>200000</v>
      </c>
      <c r="K205" s="147">
        <f t="shared" si="59"/>
        <v>0</v>
      </c>
      <c r="L205" s="148"/>
      <c r="M205" s="149" t="s">
        <v>407</v>
      </c>
      <c r="N205" s="44">
        <f t="shared" si="60"/>
        <v>20</v>
      </c>
      <c r="O205" s="44">
        <f t="shared" si="61"/>
        <v>0</v>
      </c>
      <c r="P205" s="44">
        <f t="shared" si="62"/>
        <v>0</v>
      </c>
      <c r="Q205" s="44">
        <f t="shared" si="63"/>
        <v>0</v>
      </c>
      <c r="R205" s="44">
        <v>0</v>
      </c>
      <c r="S205" s="44">
        <f t="shared" si="64"/>
        <v>0</v>
      </c>
      <c r="T205" s="44"/>
      <c r="V205" s="155"/>
      <c r="W205" s="155">
        <f>Q205</f>
        <v>0</v>
      </c>
    </row>
    <row r="206" s="1" customFormat="1" ht="36" customHeight="1" spans="1:23">
      <c r="A206" s="62">
        <v>2</v>
      </c>
      <c r="B206" s="63" t="s">
        <v>2464</v>
      </c>
      <c r="C206" s="158" t="s">
        <v>2466</v>
      </c>
      <c r="D206" s="82">
        <v>250000</v>
      </c>
      <c r="E206" s="82">
        <v>250000</v>
      </c>
      <c r="F206" s="82"/>
      <c r="G206" s="82"/>
      <c r="H206" s="82"/>
      <c r="I206" s="82">
        <v>74955</v>
      </c>
      <c r="J206" s="82">
        <f t="shared" si="67"/>
        <v>175045</v>
      </c>
      <c r="K206" s="147">
        <f t="shared" si="59"/>
        <v>0.29982</v>
      </c>
      <c r="L206" s="148"/>
      <c r="M206" s="149" t="s">
        <v>413</v>
      </c>
      <c r="N206" s="44">
        <f t="shared" si="60"/>
        <v>25</v>
      </c>
      <c r="O206" s="44">
        <f t="shared" si="61"/>
        <v>7.4955</v>
      </c>
      <c r="P206" s="44">
        <f t="shared" si="62"/>
        <v>0</v>
      </c>
      <c r="Q206" s="44">
        <f t="shared" si="63"/>
        <v>7.4955</v>
      </c>
      <c r="R206" s="44">
        <v>0</v>
      </c>
      <c r="S206" s="44">
        <f t="shared" si="64"/>
        <v>7.4955</v>
      </c>
      <c r="T206" s="44">
        <v>1</v>
      </c>
      <c r="V206" s="155">
        <f t="shared" ref="V206:V211" si="68">Q206</f>
        <v>7.4955</v>
      </c>
      <c r="W206" s="155"/>
    </row>
    <row r="207" s="1" customFormat="1" ht="36" hidden="1" customHeight="1" spans="1:23">
      <c r="A207" s="62">
        <v>3</v>
      </c>
      <c r="B207" s="63" t="s">
        <v>2464</v>
      </c>
      <c r="C207" s="158" t="s">
        <v>2467</v>
      </c>
      <c r="D207" s="82">
        <v>900000</v>
      </c>
      <c r="E207" s="82"/>
      <c r="F207" s="82">
        <v>900000</v>
      </c>
      <c r="G207" s="82"/>
      <c r="H207" s="82"/>
      <c r="I207" s="82"/>
      <c r="J207" s="82">
        <f t="shared" si="67"/>
        <v>900000</v>
      </c>
      <c r="K207" s="147">
        <f t="shared" si="59"/>
        <v>0</v>
      </c>
      <c r="L207" s="148"/>
      <c r="M207" s="149" t="s">
        <v>2468</v>
      </c>
      <c r="N207" s="44">
        <f t="shared" si="60"/>
        <v>90</v>
      </c>
      <c r="O207" s="44">
        <f t="shared" si="61"/>
        <v>0</v>
      </c>
      <c r="P207" s="44">
        <f t="shared" si="62"/>
        <v>0</v>
      </c>
      <c r="Q207" s="44">
        <f t="shared" si="63"/>
        <v>0</v>
      </c>
      <c r="R207" s="44">
        <v>0</v>
      </c>
      <c r="S207" s="44">
        <f t="shared" si="64"/>
        <v>0</v>
      </c>
      <c r="T207" s="44"/>
      <c r="V207" s="155"/>
      <c r="W207" s="155">
        <f>Q207</f>
        <v>0</v>
      </c>
    </row>
    <row r="208" s="1" customFormat="1" ht="36" hidden="1" customHeight="1" spans="1:23">
      <c r="A208" s="62">
        <v>4</v>
      </c>
      <c r="B208" s="63" t="s">
        <v>2464</v>
      </c>
      <c r="C208" s="158" t="s">
        <v>2403</v>
      </c>
      <c r="D208" s="82">
        <v>840000</v>
      </c>
      <c r="E208" s="82">
        <v>840000</v>
      </c>
      <c r="F208" s="82"/>
      <c r="G208" s="82"/>
      <c r="H208" s="82"/>
      <c r="I208" s="82">
        <v>210000</v>
      </c>
      <c r="J208" s="82">
        <f t="shared" si="67"/>
        <v>630000</v>
      </c>
      <c r="K208" s="147">
        <f t="shared" si="59"/>
        <v>0.25</v>
      </c>
      <c r="L208" s="148"/>
      <c r="M208" s="149" t="s">
        <v>1013</v>
      </c>
      <c r="N208" s="44">
        <f t="shared" si="60"/>
        <v>84</v>
      </c>
      <c r="O208" s="44">
        <f t="shared" si="61"/>
        <v>21</v>
      </c>
      <c r="P208" s="44">
        <f t="shared" si="62"/>
        <v>0</v>
      </c>
      <c r="Q208" s="44">
        <f t="shared" si="63"/>
        <v>21</v>
      </c>
      <c r="R208" s="44">
        <v>21</v>
      </c>
      <c r="S208" s="44">
        <f t="shared" si="64"/>
        <v>0</v>
      </c>
      <c r="T208" s="44"/>
      <c r="V208" s="155">
        <f t="shared" si="68"/>
        <v>21</v>
      </c>
      <c r="W208" s="155"/>
    </row>
    <row r="209" s="1" customFormat="1" ht="36" hidden="1" customHeight="1" spans="1:23">
      <c r="A209" s="62">
        <v>5</v>
      </c>
      <c r="B209" s="63" t="s">
        <v>2464</v>
      </c>
      <c r="C209" s="158" t="s">
        <v>2469</v>
      </c>
      <c r="D209" s="82">
        <v>700000</v>
      </c>
      <c r="E209" s="82">
        <v>700000</v>
      </c>
      <c r="F209" s="82"/>
      <c r="G209" s="82"/>
      <c r="H209" s="82"/>
      <c r="I209" s="82"/>
      <c r="J209" s="82">
        <f t="shared" si="67"/>
        <v>700000</v>
      </c>
      <c r="K209" s="147">
        <f t="shared" si="59"/>
        <v>0</v>
      </c>
      <c r="L209" s="148"/>
      <c r="M209" s="149" t="s">
        <v>399</v>
      </c>
      <c r="N209" s="44">
        <f t="shared" si="60"/>
        <v>70</v>
      </c>
      <c r="O209" s="44">
        <f t="shared" si="61"/>
        <v>0</v>
      </c>
      <c r="P209" s="44">
        <f t="shared" si="62"/>
        <v>0</v>
      </c>
      <c r="Q209" s="44">
        <f t="shared" si="63"/>
        <v>0</v>
      </c>
      <c r="R209" s="44">
        <v>0</v>
      </c>
      <c r="S209" s="44">
        <f t="shared" si="64"/>
        <v>0</v>
      </c>
      <c r="T209" s="44"/>
      <c r="V209" s="155">
        <f t="shared" si="68"/>
        <v>0</v>
      </c>
      <c r="W209" s="155"/>
    </row>
    <row r="210" s="1" customFormat="1" ht="36" hidden="1" customHeight="1" spans="1:23">
      <c r="A210" s="62">
        <v>6</v>
      </c>
      <c r="B210" s="63" t="s">
        <v>2464</v>
      </c>
      <c r="C210" s="158" t="s">
        <v>2470</v>
      </c>
      <c r="D210" s="82">
        <v>60000</v>
      </c>
      <c r="E210" s="82">
        <v>60000</v>
      </c>
      <c r="F210" s="82"/>
      <c r="G210" s="82"/>
      <c r="H210" s="82"/>
      <c r="I210" s="82">
        <v>25800</v>
      </c>
      <c r="J210" s="82">
        <f t="shared" si="67"/>
        <v>34200</v>
      </c>
      <c r="K210" s="147">
        <f t="shared" si="59"/>
        <v>0.43</v>
      </c>
      <c r="L210" s="148"/>
      <c r="M210" s="149" t="s">
        <v>2471</v>
      </c>
      <c r="N210" s="44">
        <f t="shared" si="60"/>
        <v>6</v>
      </c>
      <c r="O210" s="44">
        <f t="shared" si="61"/>
        <v>2.58</v>
      </c>
      <c r="P210" s="44">
        <f t="shared" si="62"/>
        <v>0</v>
      </c>
      <c r="Q210" s="44">
        <f t="shared" si="63"/>
        <v>2.58</v>
      </c>
      <c r="R210" s="44">
        <v>2.58</v>
      </c>
      <c r="S210" s="44">
        <f t="shared" si="64"/>
        <v>0</v>
      </c>
      <c r="T210" s="44"/>
      <c r="V210" s="155">
        <f t="shared" si="68"/>
        <v>2.58</v>
      </c>
      <c r="W210" s="155"/>
    </row>
    <row r="211" s="1" customFormat="1" ht="36" hidden="1" customHeight="1" spans="1:23">
      <c r="A211" s="62">
        <v>7</v>
      </c>
      <c r="B211" s="63" t="s">
        <v>2464</v>
      </c>
      <c r="C211" s="158" t="s">
        <v>2472</v>
      </c>
      <c r="D211" s="82">
        <v>180000</v>
      </c>
      <c r="E211" s="82">
        <v>180000</v>
      </c>
      <c r="F211" s="82"/>
      <c r="G211" s="82"/>
      <c r="H211" s="82"/>
      <c r="I211" s="82">
        <v>11000</v>
      </c>
      <c r="J211" s="82">
        <f t="shared" si="67"/>
        <v>169000</v>
      </c>
      <c r="K211" s="147">
        <f t="shared" si="59"/>
        <v>0.0611111111111111</v>
      </c>
      <c r="L211" s="148"/>
      <c r="M211" s="149" t="s">
        <v>2473</v>
      </c>
      <c r="N211" s="44">
        <f t="shared" si="60"/>
        <v>18</v>
      </c>
      <c r="O211" s="44">
        <f t="shared" si="61"/>
        <v>1.1</v>
      </c>
      <c r="P211" s="44">
        <f t="shared" si="62"/>
        <v>0</v>
      </c>
      <c r="Q211" s="44">
        <f t="shared" si="63"/>
        <v>1.1</v>
      </c>
      <c r="R211" s="44">
        <v>1.1</v>
      </c>
      <c r="S211" s="44">
        <f t="shared" si="64"/>
        <v>0</v>
      </c>
      <c r="T211" s="44"/>
      <c r="V211" s="155">
        <f t="shared" si="68"/>
        <v>1.1</v>
      </c>
      <c r="W211" s="155"/>
    </row>
    <row r="212" s="41" customFormat="1" ht="36" hidden="1" customHeight="1" spans="1:23">
      <c r="A212" s="68" t="s">
        <v>2474</v>
      </c>
      <c r="B212" s="68"/>
      <c r="C212" s="68"/>
      <c r="D212" s="138">
        <f t="shared" ref="D212:J212" si="69">SUM(D213:D226)</f>
        <v>7960000</v>
      </c>
      <c r="E212" s="139">
        <f t="shared" si="69"/>
        <v>5580000</v>
      </c>
      <c r="F212" s="139">
        <f t="shared" si="69"/>
        <v>2380000</v>
      </c>
      <c r="G212" s="139">
        <f t="shared" si="69"/>
        <v>0</v>
      </c>
      <c r="H212" s="139">
        <f t="shared" si="69"/>
        <v>0</v>
      </c>
      <c r="I212" s="138">
        <f t="shared" si="69"/>
        <v>732700</v>
      </c>
      <c r="J212" s="138">
        <f t="shared" si="69"/>
        <v>7227300</v>
      </c>
      <c r="K212" s="165">
        <f t="shared" si="59"/>
        <v>0.0920477386934673</v>
      </c>
      <c r="L212" s="138"/>
      <c r="M212" s="150"/>
      <c r="N212" s="44">
        <f t="shared" si="60"/>
        <v>796</v>
      </c>
      <c r="O212" s="44">
        <f t="shared" si="61"/>
        <v>73.27</v>
      </c>
      <c r="P212" s="44">
        <f t="shared" si="62"/>
        <v>0</v>
      </c>
      <c r="Q212" s="44">
        <f t="shared" si="63"/>
        <v>73.27</v>
      </c>
      <c r="R212" s="44">
        <v>73.27</v>
      </c>
      <c r="S212" s="44">
        <f t="shared" si="64"/>
        <v>0</v>
      </c>
      <c r="T212" s="9"/>
      <c r="V212" s="157">
        <f>SUM(V213:V226)</f>
        <v>73.27</v>
      </c>
      <c r="W212" s="157">
        <f>SUM(W213:W226)</f>
        <v>0</v>
      </c>
    </row>
    <row r="213" s="1" customFormat="1" ht="36" hidden="1" customHeight="1" spans="1:23">
      <c r="A213" s="62">
        <v>1</v>
      </c>
      <c r="B213" s="63" t="s">
        <v>2475</v>
      </c>
      <c r="C213" s="158" t="s">
        <v>2403</v>
      </c>
      <c r="D213" s="82">
        <v>2220000</v>
      </c>
      <c r="E213" s="82">
        <v>2220000</v>
      </c>
      <c r="F213" s="82"/>
      <c r="G213" s="82"/>
      <c r="H213" s="82"/>
      <c r="I213" s="82">
        <v>558000</v>
      </c>
      <c r="J213" s="82">
        <f t="shared" ref="J213:J226" si="70">D213-I213</f>
        <v>1662000</v>
      </c>
      <c r="K213" s="147">
        <f t="shared" si="59"/>
        <v>0.251351351351351</v>
      </c>
      <c r="L213" s="148"/>
      <c r="M213" s="149" t="s">
        <v>1013</v>
      </c>
      <c r="N213" s="44">
        <f t="shared" si="60"/>
        <v>222</v>
      </c>
      <c r="O213" s="44">
        <f t="shared" si="61"/>
        <v>55.8</v>
      </c>
      <c r="P213" s="44">
        <f t="shared" si="62"/>
        <v>0</v>
      </c>
      <c r="Q213" s="44">
        <f t="shared" si="63"/>
        <v>55.8</v>
      </c>
      <c r="R213" s="44">
        <v>55.8</v>
      </c>
      <c r="S213" s="44">
        <f t="shared" si="64"/>
        <v>0</v>
      </c>
      <c r="T213" s="44"/>
      <c r="V213" s="155">
        <f>Q213</f>
        <v>55.8</v>
      </c>
      <c r="W213" s="155"/>
    </row>
    <row r="214" s="1" customFormat="1" ht="36" hidden="1" customHeight="1" spans="1:23">
      <c r="A214" s="62">
        <v>2</v>
      </c>
      <c r="B214" s="63" t="s">
        <v>2475</v>
      </c>
      <c r="C214" s="158" t="s">
        <v>2476</v>
      </c>
      <c r="D214" s="82">
        <v>150000</v>
      </c>
      <c r="E214" s="82"/>
      <c r="F214" s="82">
        <v>150000</v>
      </c>
      <c r="G214" s="82"/>
      <c r="H214" s="82"/>
      <c r="I214" s="82"/>
      <c r="J214" s="82">
        <f t="shared" si="70"/>
        <v>150000</v>
      </c>
      <c r="K214" s="147">
        <f t="shared" si="59"/>
        <v>0</v>
      </c>
      <c r="L214" s="148"/>
      <c r="M214" s="149" t="s">
        <v>490</v>
      </c>
      <c r="N214" s="44">
        <f t="shared" si="60"/>
        <v>15</v>
      </c>
      <c r="O214" s="44">
        <f t="shared" si="61"/>
        <v>0</v>
      </c>
      <c r="P214" s="44">
        <f t="shared" si="62"/>
        <v>0</v>
      </c>
      <c r="Q214" s="44">
        <f t="shared" si="63"/>
        <v>0</v>
      </c>
      <c r="R214" s="44">
        <v>0</v>
      </c>
      <c r="S214" s="44">
        <f t="shared" si="64"/>
        <v>0</v>
      </c>
      <c r="T214" s="44"/>
      <c r="V214" s="155"/>
      <c r="W214" s="155">
        <f t="shared" ref="W214:W223" si="71">Q214</f>
        <v>0</v>
      </c>
    </row>
    <row r="215" s="1" customFormat="1" ht="36" hidden="1" customHeight="1" spans="1:23">
      <c r="A215" s="62">
        <v>3</v>
      </c>
      <c r="B215" s="63" t="s">
        <v>2475</v>
      </c>
      <c r="C215" s="158" t="s">
        <v>2477</v>
      </c>
      <c r="D215" s="82">
        <v>120000</v>
      </c>
      <c r="E215" s="82"/>
      <c r="F215" s="82">
        <v>120000</v>
      </c>
      <c r="G215" s="82"/>
      <c r="H215" s="82"/>
      <c r="I215" s="82"/>
      <c r="J215" s="82">
        <f t="shared" si="70"/>
        <v>120000</v>
      </c>
      <c r="K215" s="147">
        <f t="shared" si="59"/>
        <v>0</v>
      </c>
      <c r="L215" s="148"/>
      <c r="M215" s="149" t="s">
        <v>484</v>
      </c>
      <c r="N215" s="44">
        <f t="shared" si="60"/>
        <v>12</v>
      </c>
      <c r="O215" s="44">
        <f t="shared" si="61"/>
        <v>0</v>
      </c>
      <c r="P215" s="44">
        <f t="shared" si="62"/>
        <v>0</v>
      </c>
      <c r="Q215" s="44">
        <f t="shared" si="63"/>
        <v>0</v>
      </c>
      <c r="R215" s="44">
        <v>0</v>
      </c>
      <c r="S215" s="44">
        <f t="shared" si="64"/>
        <v>0</v>
      </c>
      <c r="T215" s="44"/>
      <c r="V215" s="155"/>
      <c r="W215" s="155">
        <f t="shared" si="71"/>
        <v>0</v>
      </c>
    </row>
    <row r="216" s="1" customFormat="1" ht="36" hidden="1" customHeight="1" spans="1:23">
      <c r="A216" s="62">
        <v>4</v>
      </c>
      <c r="B216" s="63" t="s">
        <v>2475</v>
      </c>
      <c r="C216" s="158" t="s">
        <v>2478</v>
      </c>
      <c r="D216" s="82">
        <v>90000</v>
      </c>
      <c r="E216" s="82"/>
      <c r="F216" s="82">
        <v>90000</v>
      </c>
      <c r="G216" s="82"/>
      <c r="H216" s="82"/>
      <c r="I216" s="82"/>
      <c r="J216" s="82">
        <f t="shared" si="70"/>
        <v>90000</v>
      </c>
      <c r="K216" s="147">
        <f t="shared" si="59"/>
        <v>0</v>
      </c>
      <c r="L216" s="148"/>
      <c r="M216" s="149" t="s">
        <v>478</v>
      </c>
      <c r="N216" s="44">
        <f t="shared" si="60"/>
        <v>9</v>
      </c>
      <c r="O216" s="44">
        <f t="shared" si="61"/>
        <v>0</v>
      </c>
      <c r="P216" s="44">
        <f t="shared" si="62"/>
        <v>0</v>
      </c>
      <c r="Q216" s="44">
        <f t="shared" si="63"/>
        <v>0</v>
      </c>
      <c r="R216" s="44">
        <v>0</v>
      </c>
      <c r="S216" s="44">
        <f t="shared" si="64"/>
        <v>0</v>
      </c>
      <c r="T216" s="44"/>
      <c r="V216" s="155"/>
      <c r="W216" s="155">
        <f t="shared" si="71"/>
        <v>0</v>
      </c>
    </row>
    <row r="217" s="1" customFormat="1" ht="36" hidden="1" customHeight="1" spans="1:23">
      <c r="A217" s="62">
        <v>5</v>
      </c>
      <c r="B217" s="63" t="s">
        <v>2475</v>
      </c>
      <c r="C217" s="158" t="s">
        <v>2479</v>
      </c>
      <c r="D217" s="82">
        <v>360000</v>
      </c>
      <c r="E217" s="82"/>
      <c r="F217" s="82">
        <v>360000</v>
      </c>
      <c r="G217" s="82"/>
      <c r="H217" s="82"/>
      <c r="I217" s="82"/>
      <c r="J217" s="82">
        <f t="shared" si="70"/>
        <v>360000</v>
      </c>
      <c r="K217" s="147">
        <f t="shared" si="59"/>
        <v>0</v>
      </c>
      <c r="L217" s="148"/>
      <c r="M217" s="149" t="s">
        <v>472</v>
      </c>
      <c r="N217" s="44">
        <f t="shared" si="60"/>
        <v>36</v>
      </c>
      <c r="O217" s="44">
        <f t="shared" si="61"/>
        <v>0</v>
      </c>
      <c r="P217" s="44">
        <f t="shared" si="62"/>
        <v>0</v>
      </c>
      <c r="Q217" s="44">
        <f t="shared" si="63"/>
        <v>0</v>
      </c>
      <c r="R217" s="44">
        <v>0</v>
      </c>
      <c r="S217" s="44">
        <f t="shared" si="64"/>
        <v>0</v>
      </c>
      <c r="T217" s="44"/>
      <c r="V217" s="155"/>
      <c r="W217" s="155">
        <f t="shared" si="71"/>
        <v>0</v>
      </c>
    </row>
    <row r="218" s="1" customFormat="1" ht="36" hidden="1" customHeight="1" spans="1:23">
      <c r="A218" s="62">
        <v>6</v>
      </c>
      <c r="B218" s="63" t="s">
        <v>2475</v>
      </c>
      <c r="C218" s="158" t="s">
        <v>2480</v>
      </c>
      <c r="D218" s="82">
        <v>180000</v>
      </c>
      <c r="E218" s="82"/>
      <c r="F218" s="82">
        <v>180000</v>
      </c>
      <c r="G218" s="82"/>
      <c r="H218" s="82"/>
      <c r="I218" s="82"/>
      <c r="J218" s="82">
        <f t="shared" si="70"/>
        <v>180000</v>
      </c>
      <c r="K218" s="147">
        <f t="shared" si="59"/>
        <v>0</v>
      </c>
      <c r="L218" s="148"/>
      <c r="M218" s="149" t="s">
        <v>467</v>
      </c>
      <c r="N218" s="44">
        <f t="shared" si="60"/>
        <v>18</v>
      </c>
      <c r="O218" s="44">
        <f t="shared" si="61"/>
        <v>0</v>
      </c>
      <c r="P218" s="44">
        <f t="shared" si="62"/>
        <v>0</v>
      </c>
      <c r="Q218" s="44">
        <f t="shared" si="63"/>
        <v>0</v>
      </c>
      <c r="R218" s="44">
        <v>0</v>
      </c>
      <c r="S218" s="44">
        <f t="shared" si="64"/>
        <v>0</v>
      </c>
      <c r="T218" s="44"/>
      <c r="V218" s="155"/>
      <c r="W218" s="155">
        <f t="shared" si="71"/>
        <v>0</v>
      </c>
    </row>
    <row r="219" s="1" customFormat="1" ht="36" hidden="1" customHeight="1" spans="1:23">
      <c r="A219" s="62">
        <v>7</v>
      </c>
      <c r="B219" s="63" t="s">
        <v>2475</v>
      </c>
      <c r="C219" s="158" t="s">
        <v>2481</v>
      </c>
      <c r="D219" s="82">
        <v>540000</v>
      </c>
      <c r="E219" s="82"/>
      <c r="F219" s="82">
        <v>540000</v>
      </c>
      <c r="G219" s="82"/>
      <c r="H219" s="82"/>
      <c r="I219" s="82"/>
      <c r="J219" s="82">
        <f t="shared" si="70"/>
        <v>540000</v>
      </c>
      <c r="K219" s="147">
        <f t="shared" si="59"/>
        <v>0</v>
      </c>
      <c r="L219" s="148"/>
      <c r="M219" s="149" t="s">
        <v>462</v>
      </c>
      <c r="N219" s="44">
        <f t="shared" si="60"/>
        <v>54</v>
      </c>
      <c r="O219" s="44">
        <f t="shared" si="61"/>
        <v>0</v>
      </c>
      <c r="P219" s="44">
        <f t="shared" si="62"/>
        <v>0</v>
      </c>
      <c r="Q219" s="44">
        <f t="shared" si="63"/>
        <v>0</v>
      </c>
      <c r="R219" s="44">
        <v>0</v>
      </c>
      <c r="S219" s="44">
        <f t="shared" si="64"/>
        <v>0</v>
      </c>
      <c r="T219" s="44"/>
      <c r="V219" s="155"/>
      <c r="W219" s="155">
        <f t="shared" si="71"/>
        <v>0</v>
      </c>
    </row>
    <row r="220" s="1" customFormat="1" ht="36" hidden="1" customHeight="1" spans="1:23">
      <c r="A220" s="62">
        <v>8</v>
      </c>
      <c r="B220" s="63" t="s">
        <v>2475</v>
      </c>
      <c r="C220" s="158" t="s">
        <v>2482</v>
      </c>
      <c r="D220" s="82">
        <v>180000</v>
      </c>
      <c r="E220" s="82"/>
      <c r="F220" s="82">
        <v>180000</v>
      </c>
      <c r="G220" s="82"/>
      <c r="H220" s="82"/>
      <c r="I220" s="82"/>
      <c r="J220" s="82">
        <f t="shared" si="70"/>
        <v>180000</v>
      </c>
      <c r="K220" s="147">
        <f t="shared" si="59"/>
        <v>0</v>
      </c>
      <c r="L220" s="148"/>
      <c r="M220" s="149" t="s">
        <v>458</v>
      </c>
      <c r="N220" s="44">
        <f t="shared" si="60"/>
        <v>18</v>
      </c>
      <c r="O220" s="44">
        <f t="shared" si="61"/>
        <v>0</v>
      </c>
      <c r="P220" s="44">
        <f t="shared" si="62"/>
        <v>0</v>
      </c>
      <c r="Q220" s="44">
        <f t="shared" si="63"/>
        <v>0</v>
      </c>
      <c r="R220" s="44">
        <v>0</v>
      </c>
      <c r="S220" s="44">
        <f t="shared" si="64"/>
        <v>0</v>
      </c>
      <c r="T220" s="44"/>
      <c r="V220" s="155"/>
      <c r="W220" s="155">
        <f t="shared" si="71"/>
        <v>0</v>
      </c>
    </row>
    <row r="221" s="1" customFormat="1" ht="36" hidden="1" customHeight="1" spans="1:23">
      <c r="A221" s="62">
        <v>9</v>
      </c>
      <c r="B221" s="63" t="s">
        <v>2475</v>
      </c>
      <c r="C221" s="158" t="s">
        <v>2483</v>
      </c>
      <c r="D221" s="82">
        <v>60000</v>
      </c>
      <c r="E221" s="82"/>
      <c r="F221" s="82">
        <v>60000</v>
      </c>
      <c r="G221" s="82"/>
      <c r="H221" s="82"/>
      <c r="I221" s="82"/>
      <c r="J221" s="82">
        <f t="shared" si="70"/>
        <v>60000</v>
      </c>
      <c r="K221" s="147">
        <f t="shared" si="59"/>
        <v>0</v>
      </c>
      <c r="L221" s="148"/>
      <c r="M221" s="149" t="s">
        <v>454</v>
      </c>
      <c r="N221" s="44">
        <f t="shared" si="60"/>
        <v>6</v>
      </c>
      <c r="O221" s="44">
        <f t="shared" si="61"/>
        <v>0</v>
      </c>
      <c r="P221" s="44">
        <f t="shared" si="62"/>
        <v>0</v>
      </c>
      <c r="Q221" s="44">
        <f t="shared" si="63"/>
        <v>0</v>
      </c>
      <c r="R221" s="44">
        <v>0</v>
      </c>
      <c r="S221" s="44">
        <f t="shared" si="64"/>
        <v>0</v>
      </c>
      <c r="T221" s="44"/>
      <c r="V221" s="155"/>
      <c r="W221" s="155">
        <f t="shared" si="71"/>
        <v>0</v>
      </c>
    </row>
    <row r="222" s="1" customFormat="1" ht="36" hidden="1" customHeight="1" spans="1:23">
      <c r="A222" s="62">
        <v>10</v>
      </c>
      <c r="B222" s="63" t="s">
        <v>2475</v>
      </c>
      <c r="C222" s="158" t="s">
        <v>2484</v>
      </c>
      <c r="D222" s="82">
        <v>500000</v>
      </c>
      <c r="E222" s="82"/>
      <c r="F222" s="82">
        <v>500000</v>
      </c>
      <c r="G222" s="82"/>
      <c r="H222" s="82"/>
      <c r="I222" s="82"/>
      <c r="J222" s="82">
        <f t="shared" si="70"/>
        <v>500000</v>
      </c>
      <c r="K222" s="147">
        <f t="shared" si="59"/>
        <v>0</v>
      </c>
      <c r="L222" s="148"/>
      <c r="M222" s="149" t="s">
        <v>445</v>
      </c>
      <c r="N222" s="44">
        <f t="shared" si="60"/>
        <v>50</v>
      </c>
      <c r="O222" s="44">
        <f t="shared" si="61"/>
        <v>0</v>
      </c>
      <c r="P222" s="44">
        <f t="shared" si="62"/>
        <v>0</v>
      </c>
      <c r="Q222" s="44">
        <f t="shared" si="63"/>
        <v>0</v>
      </c>
      <c r="R222" s="44">
        <v>0</v>
      </c>
      <c r="S222" s="44">
        <f t="shared" si="64"/>
        <v>0</v>
      </c>
      <c r="T222" s="44"/>
      <c r="V222" s="155"/>
      <c r="W222" s="155">
        <f t="shared" si="71"/>
        <v>0</v>
      </c>
    </row>
    <row r="223" s="1" customFormat="1" ht="36" hidden="1" customHeight="1" spans="1:23">
      <c r="A223" s="62">
        <v>11</v>
      </c>
      <c r="B223" s="63" t="s">
        <v>2475</v>
      </c>
      <c r="C223" s="158" t="s">
        <v>2485</v>
      </c>
      <c r="D223" s="82">
        <v>200000</v>
      </c>
      <c r="E223" s="82"/>
      <c r="F223" s="82">
        <v>200000</v>
      </c>
      <c r="G223" s="82"/>
      <c r="H223" s="82"/>
      <c r="I223" s="82"/>
      <c r="J223" s="82">
        <f t="shared" si="70"/>
        <v>200000</v>
      </c>
      <c r="K223" s="147">
        <f t="shared" si="59"/>
        <v>0</v>
      </c>
      <c r="L223" s="148"/>
      <c r="M223" s="149" t="s">
        <v>440</v>
      </c>
      <c r="N223" s="44">
        <f t="shared" si="60"/>
        <v>20</v>
      </c>
      <c r="O223" s="44">
        <f t="shared" si="61"/>
        <v>0</v>
      </c>
      <c r="P223" s="44">
        <f t="shared" si="62"/>
        <v>0</v>
      </c>
      <c r="Q223" s="44">
        <f t="shared" si="63"/>
        <v>0</v>
      </c>
      <c r="R223" s="44">
        <v>0</v>
      </c>
      <c r="S223" s="44">
        <f t="shared" si="64"/>
        <v>0</v>
      </c>
      <c r="T223" s="44"/>
      <c r="V223" s="155"/>
      <c r="W223" s="155">
        <f t="shared" si="71"/>
        <v>0</v>
      </c>
    </row>
    <row r="224" s="1" customFormat="1" ht="36" hidden="1" customHeight="1" spans="1:23">
      <c r="A224" s="62">
        <v>12</v>
      </c>
      <c r="B224" s="63" t="s">
        <v>2475</v>
      </c>
      <c r="C224" s="158" t="s">
        <v>2486</v>
      </c>
      <c r="D224" s="82">
        <v>2500000</v>
      </c>
      <c r="E224" s="82">
        <v>2500000</v>
      </c>
      <c r="F224" s="82"/>
      <c r="G224" s="82"/>
      <c r="H224" s="82"/>
      <c r="I224" s="82"/>
      <c r="J224" s="82">
        <f t="shared" si="70"/>
        <v>2500000</v>
      </c>
      <c r="K224" s="147">
        <f t="shared" si="59"/>
        <v>0</v>
      </c>
      <c r="L224" s="148"/>
      <c r="M224" s="149" t="s">
        <v>436</v>
      </c>
      <c r="N224" s="44">
        <f t="shared" si="60"/>
        <v>250</v>
      </c>
      <c r="O224" s="44">
        <f t="shared" si="61"/>
        <v>0</v>
      </c>
      <c r="P224" s="44">
        <f t="shared" si="62"/>
        <v>0</v>
      </c>
      <c r="Q224" s="44">
        <f t="shared" si="63"/>
        <v>0</v>
      </c>
      <c r="R224" s="44">
        <v>0</v>
      </c>
      <c r="S224" s="44">
        <f t="shared" si="64"/>
        <v>0</v>
      </c>
      <c r="T224" s="44"/>
      <c r="V224" s="155">
        <f t="shared" ref="V224:V226" si="72">Q224</f>
        <v>0</v>
      </c>
      <c r="W224" s="155"/>
    </row>
    <row r="225" s="1" customFormat="1" ht="36" hidden="1" customHeight="1" spans="1:23">
      <c r="A225" s="62">
        <v>13</v>
      </c>
      <c r="B225" s="63" t="s">
        <v>2475</v>
      </c>
      <c r="C225" s="158" t="s">
        <v>2487</v>
      </c>
      <c r="D225" s="82">
        <v>350000</v>
      </c>
      <c r="E225" s="82">
        <v>350000</v>
      </c>
      <c r="F225" s="82"/>
      <c r="G225" s="82"/>
      <c r="H225" s="82"/>
      <c r="I225" s="82">
        <v>148200</v>
      </c>
      <c r="J225" s="82">
        <f t="shared" si="70"/>
        <v>201800</v>
      </c>
      <c r="K225" s="147">
        <f t="shared" si="59"/>
        <v>0.423428571428571</v>
      </c>
      <c r="L225" s="148"/>
      <c r="M225" s="149" t="s">
        <v>449</v>
      </c>
      <c r="N225" s="44">
        <f t="shared" si="60"/>
        <v>35</v>
      </c>
      <c r="O225" s="44">
        <f t="shared" si="61"/>
        <v>14.82</v>
      </c>
      <c r="P225" s="44">
        <f t="shared" si="62"/>
        <v>0</v>
      </c>
      <c r="Q225" s="44">
        <f t="shared" si="63"/>
        <v>14.82</v>
      </c>
      <c r="R225" s="44">
        <v>14.82</v>
      </c>
      <c r="S225" s="44">
        <f t="shared" si="64"/>
        <v>0</v>
      </c>
      <c r="T225" s="44"/>
      <c r="V225" s="155">
        <f t="shared" si="72"/>
        <v>14.82</v>
      </c>
      <c r="W225" s="155"/>
    </row>
    <row r="226" s="1" customFormat="1" ht="36" hidden="1" customHeight="1" spans="1:23">
      <c r="A226" s="62">
        <v>14</v>
      </c>
      <c r="B226" s="63" t="s">
        <v>2475</v>
      </c>
      <c r="C226" s="158" t="s">
        <v>2488</v>
      </c>
      <c r="D226" s="82">
        <v>510000</v>
      </c>
      <c r="E226" s="82">
        <v>510000</v>
      </c>
      <c r="F226" s="82"/>
      <c r="G226" s="82"/>
      <c r="H226" s="82"/>
      <c r="I226" s="82">
        <v>26500</v>
      </c>
      <c r="J226" s="82">
        <f t="shared" si="70"/>
        <v>483500</v>
      </c>
      <c r="K226" s="147">
        <f t="shared" si="59"/>
        <v>0.0519607843137255</v>
      </c>
      <c r="L226" s="148"/>
      <c r="M226" s="149" t="s">
        <v>451</v>
      </c>
      <c r="N226" s="44">
        <f t="shared" si="60"/>
        <v>51</v>
      </c>
      <c r="O226" s="44">
        <f t="shared" si="61"/>
        <v>2.65</v>
      </c>
      <c r="P226" s="44">
        <f t="shared" si="62"/>
        <v>0</v>
      </c>
      <c r="Q226" s="44">
        <f t="shared" si="63"/>
        <v>2.65</v>
      </c>
      <c r="R226" s="44">
        <v>2.65</v>
      </c>
      <c r="S226" s="44">
        <f t="shared" si="64"/>
        <v>0</v>
      </c>
      <c r="T226" s="44"/>
      <c r="V226" s="155">
        <f t="shared" si="72"/>
        <v>2.65</v>
      </c>
      <c r="W226" s="155"/>
    </row>
    <row r="227" s="41" customFormat="1" ht="36" hidden="1" customHeight="1" spans="1:23">
      <c r="A227" s="68" t="s">
        <v>2489</v>
      </c>
      <c r="B227" s="68"/>
      <c r="C227" s="68"/>
      <c r="D227" s="138">
        <f t="shared" ref="D227:J227" si="73">SUM(D228:D236)</f>
        <v>6510360</v>
      </c>
      <c r="E227" s="139">
        <f t="shared" si="73"/>
        <v>3178000</v>
      </c>
      <c r="F227" s="139">
        <f t="shared" si="73"/>
        <v>3332360</v>
      </c>
      <c r="G227" s="139">
        <f t="shared" si="73"/>
        <v>0</v>
      </c>
      <c r="H227" s="139">
        <f t="shared" si="73"/>
        <v>0</v>
      </c>
      <c r="I227" s="138">
        <f t="shared" si="73"/>
        <v>1234756.33</v>
      </c>
      <c r="J227" s="138">
        <f t="shared" si="73"/>
        <v>5275603.67</v>
      </c>
      <c r="K227" s="165">
        <f t="shared" si="59"/>
        <v>0.189660223090582</v>
      </c>
      <c r="L227" s="138">
        <f>SUM(L228:L236)</f>
        <v>0</v>
      </c>
      <c r="M227" s="150"/>
      <c r="N227" s="44">
        <f t="shared" si="60"/>
        <v>651.036</v>
      </c>
      <c r="O227" s="44">
        <f t="shared" si="61"/>
        <v>123.475633</v>
      </c>
      <c r="P227" s="44">
        <f t="shared" si="62"/>
        <v>0</v>
      </c>
      <c r="Q227" s="44">
        <f t="shared" si="63"/>
        <v>123.475633</v>
      </c>
      <c r="R227" s="44">
        <v>123.475633</v>
      </c>
      <c r="S227" s="44">
        <f t="shared" si="64"/>
        <v>0</v>
      </c>
      <c r="T227" s="167"/>
      <c r="V227" s="157">
        <f>SUM(V228:V236)</f>
        <v>25.15</v>
      </c>
      <c r="W227" s="157">
        <f>SUM(W228:W236)</f>
        <v>98.325633</v>
      </c>
    </row>
    <row r="228" s="1" customFormat="1" ht="36" hidden="1" customHeight="1" spans="1:23">
      <c r="A228" s="62">
        <v>1</v>
      </c>
      <c r="B228" s="63" t="s">
        <v>2490</v>
      </c>
      <c r="C228" s="158" t="s">
        <v>2403</v>
      </c>
      <c r="D228" s="82">
        <v>688000</v>
      </c>
      <c r="E228" s="82">
        <v>688000</v>
      </c>
      <c r="F228" s="82"/>
      <c r="G228" s="82"/>
      <c r="H228" s="82"/>
      <c r="I228" s="82">
        <v>172000</v>
      </c>
      <c r="J228" s="82">
        <f t="shared" ref="J228:J236" si="74">D228-I228</f>
        <v>516000</v>
      </c>
      <c r="K228" s="147">
        <f t="shared" si="59"/>
        <v>0.25</v>
      </c>
      <c r="L228" s="148"/>
      <c r="M228" s="149" t="s">
        <v>1013</v>
      </c>
      <c r="N228" s="44">
        <f t="shared" si="60"/>
        <v>68.8</v>
      </c>
      <c r="O228" s="44">
        <f t="shared" si="61"/>
        <v>17.2</v>
      </c>
      <c r="P228" s="44">
        <f t="shared" si="62"/>
        <v>0</v>
      </c>
      <c r="Q228" s="44">
        <f t="shared" si="63"/>
        <v>17.2</v>
      </c>
      <c r="R228" s="44">
        <v>17.2</v>
      </c>
      <c r="S228" s="44">
        <f t="shared" si="64"/>
        <v>0</v>
      </c>
      <c r="T228" s="44"/>
      <c r="V228" s="155">
        <f>Q228</f>
        <v>17.2</v>
      </c>
      <c r="W228" s="155"/>
    </row>
    <row r="229" s="1" customFormat="1" ht="36" hidden="1" customHeight="1" spans="1:23">
      <c r="A229" s="62">
        <v>2</v>
      </c>
      <c r="B229" s="63" t="s">
        <v>2490</v>
      </c>
      <c r="C229" s="158" t="s">
        <v>2491</v>
      </c>
      <c r="D229" s="82">
        <v>900000</v>
      </c>
      <c r="E229" s="82"/>
      <c r="F229" s="82">
        <v>900000</v>
      </c>
      <c r="G229" s="82"/>
      <c r="H229" s="82"/>
      <c r="I229" s="82"/>
      <c r="J229" s="82">
        <f t="shared" si="74"/>
        <v>900000</v>
      </c>
      <c r="K229" s="147">
        <f t="shared" si="59"/>
        <v>0</v>
      </c>
      <c r="L229" s="148"/>
      <c r="M229" s="149" t="s">
        <v>534</v>
      </c>
      <c r="N229" s="44">
        <f t="shared" si="60"/>
        <v>90</v>
      </c>
      <c r="O229" s="44">
        <f t="shared" si="61"/>
        <v>0</v>
      </c>
      <c r="P229" s="44">
        <f t="shared" si="62"/>
        <v>0</v>
      </c>
      <c r="Q229" s="44">
        <f t="shared" si="63"/>
        <v>0</v>
      </c>
      <c r="R229" s="44">
        <v>0</v>
      </c>
      <c r="S229" s="44">
        <f t="shared" si="64"/>
        <v>0</v>
      </c>
      <c r="T229" s="44"/>
      <c r="V229" s="155"/>
      <c r="W229" s="155">
        <f t="shared" ref="W229:W233" si="75">Q229</f>
        <v>0</v>
      </c>
    </row>
    <row r="230" s="1" customFormat="1" ht="36" hidden="1" customHeight="1" spans="1:23">
      <c r="A230" s="62">
        <v>3</v>
      </c>
      <c r="B230" s="63" t="s">
        <v>2490</v>
      </c>
      <c r="C230" s="158" t="s">
        <v>2492</v>
      </c>
      <c r="D230" s="82">
        <v>1000000</v>
      </c>
      <c r="E230" s="82">
        <v>1000000</v>
      </c>
      <c r="F230" s="82"/>
      <c r="G230" s="82"/>
      <c r="H230" s="82"/>
      <c r="I230" s="82"/>
      <c r="J230" s="82">
        <f t="shared" si="74"/>
        <v>1000000</v>
      </c>
      <c r="K230" s="147">
        <f t="shared" si="59"/>
        <v>0</v>
      </c>
      <c r="L230" s="148"/>
      <c r="M230" s="149" t="s">
        <v>523</v>
      </c>
      <c r="N230" s="44">
        <f t="shared" si="60"/>
        <v>100</v>
      </c>
      <c r="O230" s="44">
        <f t="shared" si="61"/>
        <v>0</v>
      </c>
      <c r="P230" s="44">
        <f t="shared" si="62"/>
        <v>0</v>
      </c>
      <c r="Q230" s="44">
        <f t="shared" si="63"/>
        <v>0</v>
      </c>
      <c r="R230" s="44">
        <v>0</v>
      </c>
      <c r="S230" s="44">
        <f t="shared" si="64"/>
        <v>0</v>
      </c>
      <c r="T230" s="44"/>
      <c r="V230" s="155">
        <f t="shared" ref="V230:V236" si="76">Q230</f>
        <v>0</v>
      </c>
      <c r="W230" s="155"/>
    </row>
    <row r="231" s="1" customFormat="1" ht="36" hidden="1" customHeight="1" spans="1:23">
      <c r="A231" s="62">
        <v>4</v>
      </c>
      <c r="B231" s="63" t="s">
        <v>2490</v>
      </c>
      <c r="C231" s="158" t="s">
        <v>2493</v>
      </c>
      <c r="D231" s="82">
        <v>2142360</v>
      </c>
      <c r="E231" s="82"/>
      <c r="F231" s="82">
        <v>2142360</v>
      </c>
      <c r="G231" s="82"/>
      <c r="H231" s="82"/>
      <c r="I231" s="82">
        <v>895416.33</v>
      </c>
      <c r="J231" s="82">
        <f t="shared" si="74"/>
        <v>1246943.67</v>
      </c>
      <c r="K231" s="147">
        <f t="shared" si="59"/>
        <v>0.417957920237495</v>
      </c>
      <c r="L231" s="148"/>
      <c r="M231" s="149" t="s">
        <v>529</v>
      </c>
      <c r="N231" s="44">
        <f t="shared" si="60"/>
        <v>214.236</v>
      </c>
      <c r="O231" s="44">
        <f t="shared" si="61"/>
        <v>89.541633</v>
      </c>
      <c r="P231" s="44">
        <f t="shared" si="62"/>
        <v>0</v>
      </c>
      <c r="Q231" s="44">
        <f t="shared" si="63"/>
        <v>89.541633</v>
      </c>
      <c r="R231" s="44">
        <v>89.541633</v>
      </c>
      <c r="S231" s="44">
        <f t="shared" si="64"/>
        <v>0</v>
      </c>
      <c r="T231" s="44"/>
      <c r="V231" s="155"/>
      <c r="W231" s="155">
        <f t="shared" si="75"/>
        <v>89.541633</v>
      </c>
    </row>
    <row r="232" s="1" customFormat="1" ht="36" hidden="1" customHeight="1" spans="1:23">
      <c r="A232" s="62">
        <v>5</v>
      </c>
      <c r="B232" s="63" t="s">
        <v>2490</v>
      </c>
      <c r="C232" s="158" t="s">
        <v>2494</v>
      </c>
      <c r="D232" s="82">
        <v>190000</v>
      </c>
      <c r="E232" s="82"/>
      <c r="F232" s="82">
        <v>190000</v>
      </c>
      <c r="G232" s="82"/>
      <c r="H232" s="82"/>
      <c r="I232" s="82">
        <v>56940</v>
      </c>
      <c r="J232" s="82">
        <f t="shared" si="74"/>
        <v>133060</v>
      </c>
      <c r="K232" s="147">
        <f t="shared" si="59"/>
        <v>0.299684210526316</v>
      </c>
      <c r="L232" s="148"/>
      <c r="M232" s="149" t="s">
        <v>513</v>
      </c>
      <c r="N232" s="44">
        <f t="shared" si="60"/>
        <v>19</v>
      </c>
      <c r="O232" s="44">
        <f t="shared" si="61"/>
        <v>5.694</v>
      </c>
      <c r="P232" s="44">
        <f t="shared" si="62"/>
        <v>0</v>
      </c>
      <c r="Q232" s="44">
        <f t="shared" si="63"/>
        <v>5.694</v>
      </c>
      <c r="R232" s="44">
        <v>5.694</v>
      </c>
      <c r="S232" s="44">
        <f t="shared" si="64"/>
        <v>0</v>
      </c>
      <c r="T232" s="77"/>
      <c r="V232" s="155"/>
      <c r="W232" s="155">
        <f t="shared" si="75"/>
        <v>5.694</v>
      </c>
    </row>
    <row r="233" s="1" customFormat="1" ht="36" hidden="1" customHeight="1" spans="1:23">
      <c r="A233" s="62">
        <v>6</v>
      </c>
      <c r="B233" s="63" t="s">
        <v>2490</v>
      </c>
      <c r="C233" s="158" t="s">
        <v>2495</v>
      </c>
      <c r="D233" s="82">
        <v>100000</v>
      </c>
      <c r="E233" s="82"/>
      <c r="F233" s="82">
        <v>100000</v>
      </c>
      <c r="G233" s="82"/>
      <c r="H233" s="82"/>
      <c r="I233" s="82">
        <v>30900</v>
      </c>
      <c r="J233" s="82">
        <f t="shared" si="74"/>
        <v>69100</v>
      </c>
      <c r="K233" s="147">
        <f t="shared" si="59"/>
        <v>0.309</v>
      </c>
      <c r="L233" s="148"/>
      <c r="M233" s="149" t="s">
        <v>507</v>
      </c>
      <c r="N233" s="44">
        <f t="shared" si="60"/>
        <v>10</v>
      </c>
      <c r="O233" s="44">
        <f t="shared" si="61"/>
        <v>3.09</v>
      </c>
      <c r="P233" s="44">
        <f t="shared" si="62"/>
        <v>0</v>
      </c>
      <c r="Q233" s="44">
        <f t="shared" si="63"/>
        <v>3.09</v>
      </c>
      <c r="R233" s="44">
        <v>3.09</v>
      </c>
      <c r="S233" s="44">
        <f t="shared" si="64"/>
        <v>0</v>
      </c>
      <c r="T233" s="77"/>
      <c r="V233" s="155"/>
      <c r="W233" s="155">
        <f t="shared" si="75"/>
        <v>3.09</v>
      </c>
    </row>
    <row r="234" s="1" customFormat="1" ht="36" hidden="1" customHeight="1" spans="1:23">
      <c r="A234" s="62">
        <v>7</v>
      </c>
      <c r="B234" s="63" t="s">
        <v>2490</v>
      </c>
      <c r="C234" s="158" t="s">
        <v>2496</v>
      </c>
      <c r="D234" s="82">
        <v>1000000</v>
      </c>
      <c r="E234" s="82">
        <v>1000000</v>
      </c>
      <c r="F234" s="82"/>
      <c r="G234" s="82"/>
      <c r="H234" s="82"/>
      <c r="I234" s="82"/>
      <c r="J234" s="82">
        <f t="shared" si="74"/>
        <v>1000000</v>
      </c>
      <c r="K234" s="147">
        <f t="shared" si="59"/>
        <v>0</v>
      </c>
      <c r="L234" s="148"/>
      <c r="M234" s="149" t="s">
        <v>497</v>
      </c>
      <c r="N234" s="44">
        <f t="shared" si="60"/>
        <v>100</v>
      </c>
      <c r="O234" s="44">
        <f t="shared" si="61"/>
        <v>0</v>
      </c>
      <c r="P234" s="44">
        <f t="shared" si="62"/>
        <v>0</v>
      </c>
      <c r="Q234" s="44">
        <f t="shared" si="63"/>
        <v>0</v>
      </c>
      <c r="R234" s="44">
        <v>0</v>
      </c>
      <c r="S234" s="44">
        <f t="shared" si="64"/>
        <v>0</v>
      </c>
      <c r="T234" s="44"/>
      <c r="V234" s="155">
        <f t="shared" si="76"/>
        <v>0</v>
      </c>
      <c r="W234" s="155"/>
    </row>
    <row r="235" s="1" customFormat="1" ht="36" hidden="1" customHeight="1" spans="1:23">
      <c r="A235" s="62">
        <v>8</v>
      </c>
      <c r="B235" s="63" t="s">
        <v>2490</v>
      </c>
      <c r="C235" s="158" t="s">
        <v>2497</v>
      </c>
      <c r="D235" s="82">
        <v>150000</v>
      </c>
      <c r="E235" s="82">
        <v>150000</v>
      </c>
      <c r="F235" s="82"/>
      <c r="G235" s="82"/>
      <c r="H235" s="82"/>
      <c r="I235" s="82">
        <v>42000</v>
      </c>
      <c r="J235" s="82">
        <f t="shared" si="74"/>
        <v>108000</v>
      </c>
      <c r="K235" s="147">
        <f t="shared" si="59"/>
        <v>0.28</v>
      </c>
      <c r="L235" s="148"/>
      <c r="M235" s="149" t="s">
        <v>518</v>
      </c>
      <c r="N235" s="44">
        <f t="shared" si="60"/>
        <v>15</v>
      </c>
      <c r="O235" s="44">
        <f t="shared" si="61"/>
        <v>4.2</v>
      </c>
      <c r="P235" s="44">
        <f t="shared" si="62"/>
        <v>0</v>
      </c>
      <c r="Q235" s="44">
        <f t="shared" si="63"/>
        <v>4.2</v>
      </c>
      <c r="R235" s="44">
        <v>4.2</v>
      </c>
      <c r="S235" s="44">
        <f t="shared" si="64"/>
        <v>0</v>
      </c>
      <c r="T235" s="44"/>
      <c r="V235" s="155">
        <f t="shared" si="76"/>
        <v>4.2</v>
      </c>
      <c r="W235" s="155"/>
    </row>
    <row r="236" s="1" customFormat="1" ht="36" hidden="1" customHeight="1" spans="1:23">
      <c r="A236" s="62">
        <v>9</v>
      </c>
      <c r="B236" s="63" t="s">
        <v>2490</v>
      </c>
      <c r="C236" s="158" t="s">
        <v>2498</v>
      </c>
      <c r="D236" s="82">
        <v>340000</v>
      </c>
      <c r="E236" s="82">
        <v>340000</v>
      </c>
      <c r="F236" s="82"/>
      <c r="G236" s="82"/>
      <c r="H236" s="82"/>
      <c r="I236" s="82">
        <v>37500</v>
      </c>
      <c r="J236" s="82">
        <f t="shared" si="74"/>
        <v>302500</v>
      </c>
      <c r="K236" s="147">
        <f t="shared" si="59"/>
        <v>0.110294117647059</v>
      </c>
      <c r="L236" s="148"/>
      <c r="M236" s="149" t="s">
        <v>520</v>
      </c>
      <c r="N236" s="44">
        <f t="shared" si="60"/>
        <v>34</v>
      </c>
      <c r="O236" s="44">
        <f t="shared" si="61"/>
        <v>3.75</v>
      </c>
      <c r="P236" s="44">
        <f t="shared" si="62"/>
        <v>0</v>
      </c>
      <c r="Q236" s="44">
        <f t="shared" si="63"/>
        <v>3.75</v>
      </c>
      <c r="R236" s="44">
        <v>3.75</v>
      </c>
      <c r="S236" s="44">
        <f t="shared" si="64"/>
        <v>0</v>
      </c>
      <c r="T236" s="44"/>
      <c r="V236" s="155">
        <f t="shared" si="76"/>
        <v>3.75</v>
      </c>
      <c r="W236" s="155"/>
    </row>
    <row r="237" s="41" customFormat="1" ht="36" hidden="1" customHeight="1" spans="1:23">
      <c r="A237" s="68" t="s">
        <v>2499</v>
      </c>
      <c r="B237" s="68"/>
      <c r="C237" s="68"/>
      <c r="D237" s="138">
        <f t="shared" ref="D237:J237" si="77">SUM(D238:D256)</f>
        <v>6014000</v>
      </c>
      <c r="E237" s="139">
        <f t="shared" si="77"/>
        <v>2394000</v>
      </c>
      <c r="F237" s="139">
        <f t="shared" si="77"/>
        <v>3620000</v>
      </c>
      <c r="G237" s="139">
        <f t="shared" si="77"/>
        <v>0</v>
      </c>
      <c r="H237" s="139">
        <f t="shared" si="77"/>
        <v>0</v>
      </c>
      <c r="I237" s="138">
        <f t="shared" si="77"/>
        <v>1105120.51</v>
      </c>
      <c r="J237" s="138">
        <f t="shared" si="77"/>
        <v>4908879.49</v>
      </c>
      <c r="K237" s="165">
        <f t="shared" si="59"/>
        <v>0.183757983039574</v>
      </c>
      <c r="L237" s="138">
        <f>SUM(L238:L256)</f>
        <v>0</v>
      </c>
      <c r="M237" s="150"/>
      <c r="N237" s="44">
        <f t="shared" si="60"/>
        <v>601.4</v>
      </c>
      <c r="O237" s="44">
        <f t="shared" si="61"/>
        <v>110.512051</v>
      </c>
      <c r="P237" s="44">
        <f t="shared" si="62"/>
        <v>0</v>
      </c>
      <c r="Q237" s="44">
        <f t="shared" si="63"/>
        <v>110.512051</v>
      </c>
      <c r="R237" s="44">
        <v>110.512051</v>
      </c>
      <c r="S237" s="44">
        <f t="shared" si="64"/>
        <v>0</v>
      </c>
      <c r="T237" s="167"/>
      <c r="V237" s="157">
        <f>SUM(V238:V256)</f>
        <v>33.85</v>
      </c>
      <c r="W237" s="157">
        <f>SUM(W238:W256)</f>
        <v>76.662051</v>
      </c>
    </row>
    <row r="238" s="1" customFormat="1" ht="36" hidden="1" customHeight="1" spans="1:23">
      <c r="A238" s="62">
        <v>1</v>
      </c>
      <c r="B238" s="63" t="s">
        <v>2500</v>
      </c>
      <c r="C238" s="158" t="s">
        <v>2403</v>
      </c>
      <c r="D238" s="82">
        <v>984000</v>
      </c>
      <c r="E238" s="82">
        <v>984000</v>
      </c>
      <c r="F238" s="82"/>
      <c r="G238" s="82"/>
      <c r="H238" s="82"/>
      <c r="I238" s="82">
        <v>246000</v>
      </c>
      <c r="J238" s="82">
        <f t="shared" ref="J238:J252" si="78">D238-I238</f>
        <v>738000</v>
      </c>
      <c r="K238" s="147">
        <f t="shared" si="59"/>
        <v>0.25</v>
      </c>
      <c r="L238" s="148"/>
      <c r="M238" s="149" t="s">
        <v>1013</v>
      </c>
      <c r="N238" s="44">
        <f t="shared" si="60"/>
        <v>98.4</v>
      </c>
      <c r="O238" s="44">
        <f t="shared" si="61"/>
        <v>24.6</v>
      </c>
      <c r="P238" s="44">
        <f t="shared" si="62"/>
        <v>0</v>
      </c>
      <c r="Q238" s="44">
        <f t="shared" si="63"/>
        <v>24.6</v>
      </c>
      <c r="R238" s="44">
        <v>24.6</v>
      </c>
      <c r="S238" s="44">
        <f t="shared" si="64"/>
        <v>0</v>
      </c>
      <c r="T238" s="44"/>
      <c r="V238" s="155">
        <f>Q238</f>
        <v>24.6</v>
      </c>
      <c r="W238" s="155"/>
    </row>
    <row r="239" s="1" customFormat="1" ht="36" hidden="1" customHeight="1" spans="1:23">
      <c r="A239" s="62">
        <v>2</v>
      </c>
      <c r="B239" s="63" t="s">
        <v>2500</v>
      </c>
      <c r="C239" s="158" t="s">
        <v>2501</v>
      </c>
      <c r="D239" s="82">
        <v>60000</v>
      </c>
      <c r="E239" s="82"/>
      <c r="F239" s="82">
        <v>60000</v>
      </c>
      <c r="G239" s="82"/>
      <c r="H239" s="82"/>
      <c r="I239" s="82">
        <v>30806.74</v>
      </c>
      <c r="J239" s="82">
        <f t="shared" si="78"/>
        <v>29193.26</v>
      </c>
      <c r="K239" s="147">
        <f t="shared" si="59"/>
        <v>0.513445666666667</v>
      </c>
      <c r="L239" s="148"/>
      <c r="M239" s="149" t="s">
        <v>625</v>
      </c>
      <c r="N239" s="44">
        <f t="shared" si="60"/>
        <v>6</v>
      </c>
      <c r="O239" s="44">
        <f t="shared" si="61"/>
        <v>3.080674</v>
      </c>
      <c r="P239" s="44">
        <f t="shared" si="62"/>
        <v>0</v>
      </c>
      <c r="Q239" s="44">
        <f t="shared" si="63"/>
        <v>3.080674</v>
      </c>
      <c r="R239" s="44">
        <v>3.080674</v>
      </c>
      <c r="S239" s="44">
        <f t="shared" si="64"/>
        <v>0</v>
      </c>
      <c r="T239" s="44"/>
      <c r="V239" s="155"/>
      <c r="W239" s="155">
        <f t="shared" ref="W239:W253" si="79">Q239</f>
        <v>3.080674</v>
      </c>
    </row>
    <row r="240" s="1" customFormat="1" ht="36" hidden="1" customHeight="1" spans="1:23">
      <c r="A240" s="62">
        <v>3</v>
      </c>
      <c r="B240" s="63" t="s">
        <v>2500</v>
      </c>
      <c r="C240" s="158" t="s">
        <v>2502</v>
      </c>
      <c r="D240" s="82">
        <v>60000</v>
      </c>
      <c r="E240" s="82"/>
      <c r="F240" s="82">
        <v>60000</v>
      </c>
      <c r="G240" s="82"/>
      <c r="H240" s="82"/>
      <c r="I240" s="82">
        <v>30243</v>
      </c>
      <c r="J240" s="82">
        <f t="shared" si="78"/>
        <v>29757</v>
      </c>
      <c r="K240" s="147">
        <f t="shared" si="59"/>
        <v>0.50405</v>
      </c>
      <c r="L240" s="148"/>
      <c r="M240" s="149" t="s">
        <v>620</v>
      </c>
      <c r="N240" s="44">
        <f t="shared" si="60"/>
        <v>6</v>
      </c>
      <c r="O240" s="44">
        <f t="shared" si="61"/>
        <v>3.0243</v>
      </c>
      <c r="P240" s="44">
        <f t="shared" si="62"/>
        <v>0</v>
      </c>
      <c r="Q240" s="44">
        <f t="shared" si="63"/>
        <v>3.0243</v>
      </c>
      <c r="R240" s="44">
        <v>3.0243</v>
      </c>
      <c r="S240" s="44">
        <f t="shared" si="64"/>
        <v>0</v>
      </c>
      <c r="T240" s="44"/>
      <c r="V240" s="155"/>
      <c r="W240" s="155">
        <f t="shared" si="79"/>
        <v>3.0243</v>
      </c>
    </row>
    <row r="241" s="1" customFormat="1" ht="36" hidden="1" customHeight="1" spans="1:23">
      <c r="A241" s="62">
        <v>4</v>
      </c>
      <c r="B241" s="63" t="s">
        <v>2500</v>
      </c>
      <c r="C241" s="158" t="s">
        <v>2503</v>
      </c>
      <c r="D241" s="82">
        <v>60000</v>
      </c>
      <c r="E241" s="82"/>
      <c r="F241" s="82">
        <v>60000</v>
      </c>
      <c r="G241" s="82"/>
      <c r="H241" s="82"/>
      <c r="I241" s="82">
        <v>30796.83</v>
      </c>
      <c r="J241" s="82">
        <f t="shared" si="78"/>
        <v>29203.17</v>
      </c>
      <c r="K241" s="147">
        <f t="shared" si="59"/>
        <v>0.5132805</v>
      </c>
      <c r="L241" s="148"/>
      <c r="M241" s="149" t="s">
        <v>616</v>
      </c>
      <c r="N241" s="44">
        <f t="shared" si="60"/>
        <v>6</v>
      </c>
      <c r="O241" s="44">
        <f t="shared" si="61"/>
        <v>3.079683</v>
      </c>
      <c r="P241" s="44">
        <f t="shared" si="62"/>
        <v>0</v>
      </c>
      <c r="Q241" s="44">
        <f t="shared" si="63"/>
        <v>3.079683</v>
      </c>
      <c r="R241" s="44">
        <v>3.079683</v>
      </c>
      <c r="S241" s="44">
        <f t="shared" si="64"/>
        <v>0</v>
      </c>
      <c r="T241" s="44"/>
      <c r="V241" s="155"/>
      <c r="W241" s="155">
        <f t="shared" si="79"/>
        <v>3.079683</v>
      </c>
    </row>
    <row r="242" s="1" customFormat="1" ht="36" hidden="1" customHeight="1" spans="1:23">
      <c r="A242" s="62">
        <v>5</v>
      </c>
      <c r="B242" s="63" t="s">
        <v>2500</v>
      </c>
      <c r="C242" s="158" t="s">
        <v>2504</v>
      </c>
      <c r="D242" s="82">
        <v>210000</v>
      </c>
      <c r="E242" s="82"/>
      <c r="F242" s="82">
        <v>210000</v>
      </c>
      <c r="G242" s="82"/>
      <c r="H242" s="82"/>
      <c r="I242" s="82">
        <v>105941.37</v>
      </c>
      <c r="J242" s="82">
        <f t="shared" si="78"/>
        <v>104058.63</v>
      </c>
      <c r="K242" s="147">
        <f t="shared" si="59"/>
        <v>0.504482714285714</v>
      </c>
      <c r="L242" s="148"/>
      <c r="M242" s="149" t="s">
        <v>611</v>
      </c>
      <c r="N242" s="44">
        <f t="shared" si="60"/>
        <v>21</v>
      </c>
      <c r="O242" s="44">
        <f t="shared" si="61"/>
        <v>10.594137</v>
      </c>
      <c r="P242" s="44">
        <f t="shared" si="62"/>
        <v>0</v>
      </c>
      <c r="Q242" s="44">
        <f t="shared" si="63"/>
        <v>10.594137</v>
      </c>
      <c r="R242" s="44">
        <v>10.594137</v>
      </c>
      <c r="S242" s="44">
        <f t="shared" si="64"/>
        <v>0</v>
      </c>
      <c r="T242" s="44"/>
      <c r="V242" s="155"/>
      <c r="W242" s="155">
        <f t="shared" si="79"/>
        <v>10.594137</v>
      </c>
    </row>
    <row r="243" s="1" customFormat="1" ht="36" hidden="1" customHeight="1" spans="1:23">
      <c r="A243" s="62">
        <v>6</v>
      </c>
      <c r="B243" s="63" t="s">
        <v>2500</v>
      </c>
      <c r="C243" s="158" t="s">
        <v>2505</v>
      </c>
      <c r="D243" s="82">
        <v>60000</v>
      </c>
      <c r="E243" s="82"/>
      <c r="F243" s="82">
        <v>60000</v>
      </c>
      <c r="G243" s="82"/>
      <c r="H243" s="82"/>
      <c r="I243" s="82">
        <v>30036.41</v>
      </c>
      <c r="J243" s="82">
        <f t="shared" si="78"/>
        <v>29963.59</v>
      </c>
      <c r="K243" s="147">
        <f t="shared" si="59"/>
        <v>0.500606833333333</v>
      </c>
      <c r="L243" s="148"/>
      <c r="M243" s="149" t="s">
        <v>606</v>
      </c>
      <c r="N243" s="44">
        <f t="shared" si="60"/>
        <v>6</v>
      </c>
      <c r="O243" s="44">
        <f t="shared" si="61"/>
        <v>3.003641</v>
      </c>
      <c r="P243" s="44">
        <f t="shared" si="62"/>
        <v>0</v>
      </c>
      <c r="Q243" s="44">
        <f t="shared" si="63"/>
        <v>3.003641</v>
      </c>
      <c r="R243" s="44">
        <v>3.003641</v>
      </c>
      <c r="S243" s="44">
        <f t="shared" si="64"/>
        <v>0</v>
      </c>
      <c r="T243" s="44"/>
      <c r="V243" s="155"/>
      <c r="W243" s="155">
        <f t="shared" si="79"/>
        <v>3.003641</v>
      </c>
    </row>
    <row r="244" s="1" customFormat="1" ht="36" hidden="1" customHeight="1" spans="1:23">
      <c r="A244" s="62">
        <v>7</v>
      </c>
      <c r="B244" s="63" t="s">
        <v>2500</v>
      </c>
      <c r="C244" s="158" t="s">
        <v>2506</v>
      </c>
      <c r="D244" s="82">
        <v>48000</v>
      </c>
      <c r="E244" s="82"/>
      <c r="F244" s="82">
        <v>48000</v>
      </c>
      <c r="G244" s="82"/>
      <c r="H244" s="82"/>
      <c r="I244" s="82"/>
      <c r="J244" s="82">
        <f t="shared" si="78"/>
        <v>48000</v>
      </c>
      <c r="K244" s="147">
        <f t="shared" si="59"/>
        <v>0</v>
      </c>
      <c r="L244" s="148"/>
      <c r="M244" s="149" t="s">
        <v>601</v>
      </c>
      <c r="N244" s="44">
        <f t="shared" si="60"/>
        <v>4.8</v>
      </c>
      <c r="O244" s="44">
        <f t="shared" si="61"/>
        <v>0</v>
      </c>
      <c r="P244" s="44">
        <f t="shared" si="62"/>
        <v>0</v>
      </c>
      <c r="Q244" s="44">
        <f t="shared" si="63"/>
        <v>0</v>
      </c>
      <c r="R244" s="44">
        <v>0</v>
      </c>
      <c r="S244" s="44">
        <f t="shared" si="64"/>
        <v>0</v>
      </c>
      <c r="T244" s="44"/>
      <c r="V244" s="155"/>
      <c r="W244" s="155">
        <f t="shared" si="79"/>
        <v>0</v>
      </c>
    </row>
    <row r="245" s="1" customFormat="1" ht="36" hidden="1" customHeight="1" spans="1:23">
      <c r="A245" s="62">
        <v>8</v>
      </c>
      <c r="B245" s="63" t="s">
        <v>2500</v>
      </c>
      <c r="C245" s="158" t="s">
        <v>2507</v>
      </c>
      <c r="D245" s="82">
        <v>120000</v>
      </c>
      <c r="E245" s="82"/>
      <c r="F245" s="82">
        <v>120000</v>
      </c>
      <c r="G245" s="82"/>
      <c r="H245" s="82"/>
      <c r="I245" s="82"/>
      <c r="J245" s="82">
        <f t="shared" si="78"/>
        <v>120000</v>
      </c>
      <c r="K245" s="147">
        <f t="shared" si="59"/>
        <v>0</v>
      </c>
      <c r="L245" s="148"/>
      <c r="M245" s="149" t="s">
        <v>596</v>
      </c>
      <c r="N245" s="44">
        <f t="shared" si="60"/>
        <v>12</v>
      </c>
      <c r="O245" s="44">
        <f t="shared" si="61"/>
        <v>0</v>
      </c>
      <c r="P245" s="44">
        <f t="shared" si="62"/>
        <v>0</v>
      </c>
      <c r="Q245" s="44">
        <f t="shared" si="63"/>
        <v>0</v>
      </c>
      <c r="R245" s="44">
        <v>0</v>
      </c>
      <c r="S245" s="44">
        <f t="shared" si="64"/>
        <v>0</v>
      </c>
      <c r="T245" s="44"/>
      <c r="V245" s="155"/>
      <c r="W245" s="155">
        <f t="shared" si="79"/>
        <v>0</v>
      </c>
    </row>
    <row r="246" s="1" customFormat="1" ht="36" hidden="1" customHeight="1" spans="1:23">
      <c r="A246" s="62">
        <v>9</v>
      </c>
      <c r="B246" s="63" t="s">
        <v>2500</v>
      </c>
      <c r="C246" s="158" t="s">
        <v>2508</v>
      </c>
      <c r="D246" s="82">
        <v>270000</v>
      </c>
      <c r="E246" s="82"/>
      <c r="F246" s="82">
        <v>270000</v>
      </c>
      <c r="G246" s="82"/>
      <c r="H246" s="82"/>
      <c r="I246" s="82">
        <v>136854.5</v>
      </c>
      <c r="J246" s="82">
        <f t="shared" si="78"/>
        <v>133145.5</v>
      </c>
      <c r="K246" s="147">
        <f t="shared" si="59"/>
        <v>0.506868518518519</v>
      </c>
      <c r="L246" s="148"/>
      <c r="M246" s="149" t="s">
        <v>591</v>
      </c>
      <c r="N246" s="44">
        <f t="shared" si="60"/>
        <v>27</v>
      </c>
      <c r="O246" s="44">
        <f t="shared" si="61"/>
        <v>13.68545</v>
      </c>
      <c r="P246" s="44">
        <f t="shared" si="62"/>
        <v>0</v>
      </c>
      <c r="Q246" s="44">
        <f t="shared" si="63"/>
        <v>13.68545</v>
      </c>
      <c r="R246" s="44">
        <v>13.68545</v>
      </c>
      <c r="S246" s="44">
        <f t="shared" si="64"/>
        <v>0</v>
      </c>
      <c r="T246" s="44"/>
      <c r="V246" s="155"/>
      <c r="W246" s="155">
        <f t="shared" si="79"/>
        <v>13.68545</v>
      </c>
    </row>
    <row r="247" s="1" customFormat="1" ht="36" hidden="1" customHeight="1" spans="1:23">
      <c r="A247" s="62">
        <v>10</v>
      </c>
      <c r="B247" s="63" t="s">
        <v>2500</v>
      </c>
      <c r="C247" s="158" t="s">
        <v>2509</v>
      </c>
      <c r="D247" s="82">
        <v>192000</v>
      </c>
      <c r="E247" s="82"/>
      <c r="F247" s="82">
        <v>192000</v>
      </c>
      <c r="G247" s="82"/>
      <c r="H247" s="82"/>
      <c r="I247" s="82">
        <v>96796.86</v>
      </c>
      <c r="J247" s="82">
        <f t="shared" si="78"/>
        <v>95203.14</v>
      </c>
      <c r="K247" s="147">
        <f t="shared" si="59"/>
        <v>0.5041503125</v>
      </c>
      <c r="L247" s="148"/>
      <c r="M247" s="149" t="s">
        <v>587</v>
      </c>
      <c r="N247" s="44">
        <f t="shared" si="60"/>
        <v>19.2</v>
      </c>
      <c r="O247" s="44">
        <f t="shared" si="61"/>
        <v>9.679686</v>
      </c>
      <c r="P247" s="44">
        <f t="shared" si="62"/>
        <v>0</v>
      </c>
      <c r="Q247" s="44">
        <f t="shared" si="63"/>
        <v>9.679686</v>
      </c>
      <c r="R247" s="44">
        <v>9.679686</v>
      </c>
      <c r="S247" s="44">
        <f t="shared" si="64"/>
        <v>0</v>
      </c>
      <c r="T247" s="44"/>
      <c r="V247" s="155"/>
      <c r="W247" s="155">
        <f t="shared" si="79"/>
        <v>9.679686</v>
      </c>
    </row>
    <row r="248" s="1" customFormat="1" ht="36" hidden="1" customHeight="1" spans="1:23">
      <c r="A248" s="62">
        <v>11</v>
      </c>
      <c r="B248" s="63" t="s">
        <v>2500</v>
      </c>
      <c r="C248" s="158" t="s">
        <v>2510</v>
      </c>
      <c r="D248" s="82">
        <v>250000</v>
      </c>
      <c r="E248" s="82"/>
      <c r="F248" s="82">
        <v>250000</v>
      </c>
      <c r="G248" s="82"/>
      <c r="H248" s="82"/>
      <c r="I248" s="82">
        <v>74610</v>
      </c>
      <c r="J248" s="82">
        <f t="shared" si="78"/>
        <v>175390</v>
      </c>
      <c r="K248" s="147">
        <f t="shared" si="59"/>
        <v>0.29844</v>
      </c>
      <c r="L248" s="148"/>
      <c r="M248" s="149" t="s">
        <v>583</v>
      </c>
      <c r="N248" s="44">
        <f t="shared" si="60"/>
        <v>25</v>
      </c>
      <c r="O248" s="44">
        <f t="shared" si="61"/>
        <v>7.461</v>
      </c>
      <c r="P248" s="44">
        <f t="shared" si="62"/>
        <v>0</v>
      </c>
      <c r="Q248" s="44">
        <f t="shared" si="63"/>
        <v>7.461</v>
      </c>
      <c r="R248" s="44">
        <v>7.461</v>
      </c>
      <c r="S248" s="44">
        <f t="shared" si="64"/>
        <v>0</v>
      </c>
      <c r="T248" s="77"/>
      <c r="V248" s="155"/>
      <c r="W248" s="155">
        <f t="shared" si="79"/>
        <v>7.461</v>
      </c>
    </row>
    <row r="249" s="1" customFormat="1" ht="36" hidden="1" customHeight="1" spans="1:23">
      <c r="A249" s="62">
        <v>12</v>
      </c>
      <c r="B249" s="63" t="s">
        <v>2500</v>
      </c>
      <c r="C249" s="158" t="s">
        <v>2511</v>
      </c>
      <c r="D249" s="82">
        <v>250000</v>
      </c>
      <c r="E249" s="82"/>
      <c r="F249" s="82">
        <v>250000</v>
      </c>
      <c r="G249" s="82"/>
      <c r="H249" s="82"/>
      <c r="I249" s="82">
        <v>74568</v>
      </c>
      <c r="J249" s="82">
        <f t="shared" si="78"/>
        <v>175432</v>
      </c>
      <c r="K249" s="147">
        <f t="shared" si="59"/>
        <v>0.298272</v>
      </c>
      <c r="L249" s="148"/>
      <c r="M249" s="149" t="s">
        <v>577</v>
      </c>
      <c r="N249" s="44">
        <f t="shared" si="60"/>
        <v>25</v>
      </c>
      <c r="O249" s="44">
        <f t="shared" si="61"/>
        <v>7.4568</v>
      </c>
      <c r="P249" s="44">
        <f t="shared" si="62"/>
        <v>0</v>
      </c>
      <c r="Q249" s="44">
        <f t="shared" si="63"/>
        <v>7.4568</v>
      </c>
      <c r="R249" s="44">
        <v>7.4568</v>
      </c>
      <c r="S249" s="44">
        <f t="shared" si="64"/>
        <v>0</v>
      </c>
      <c r="T249" s="77"/>
      <c r="V249" s="155"/>
      <c r="W249" s="155">
        <f t="shared" si="79"/>
        <v>7.4568</v>
      </c>
    </row>
    <row r="250" s="1" customFormat="1" ht="36" hidden="1" customHeight="1" spans="1:23">
      <c r="A250" s="62">
        <v>13</v>
      </c>
      <c r="B250" s="63" t="s">
        <v>2500</v>
      </c>
      <c r="C250" s="158" t="s">
        <v>2512</v>
      </c>
      <c r="D250" s="82">
        <v>240000</v>
      </c>
      <c r="E250" s="82"/>
      <c r="F250" s="82">
        <v>240000</v>
      </c>
      <c r="G250" s="82"/>
      <c r="H250" s="82"/>
      <c r="I250" s="82">
        <v>119631</v>
      </c>
      <c r="J250" s="82">
        <f t="shared" si="78"/>
        <v>120369</v>
      </c>
      <c r="K250" s="147">
        <f t="shared" si="59"/>
        <v>0.4984625</v>
      </c>
      <c r="L250" s="148"/>
      <c r="M250" s="149" t="s">
        <v>572</v>
      </c>
      <c r="N250" s="44">
        <f t="shared" si="60"/>
        <v>24</v>
      </c>
      <c r="O250" s="44">
        <f t="shared" si="61"/>
        <v>11.9631</v>
      </c>
      <c r="P250" s="44">
        <f t="shared" si="62"/>
        <v>0</v>
      </c>
      <c r="Q250" s="44">
        <f t="shared" si="63"/>
        <v>11.9631</v>
      </c>
      <c r="R250" s="44">
        <v>11.9631</v>
      </c>
      <c r="S250" s="44">
        <f t="shared" si="64"/>
        <v>0</v>
      </c>
      <c r="T250" s="44"/>
      <c r="V250" s="155"/>
      <c r="W250" s="155">
        <f t="shared" si="79"/>
        <v>11.9631</v>
      </c>
    </row>
    <row r="251" s="1" customFormat="1" ht="36" hidden="1" customHeight="1" spans="1:23">
      <c r="A251" s="62">
        <v>14</v>
      </c>
      <c r="B251" s="63" t="s">
        <v>2500</v>
      </c>
      <c r="C251" s="158" t="s">
        <v>2513</v>
      </c>
      <c r="D251" s="82">
        <v>420000</v>
      </c>
      <c r="E251" s="82"/>
      <c r="F251" s="82">
        <v>420000</v>
      </c>
      <c r="G251" s="82"/>
      <c r="H251" s="82"/>
      <c r="I251" s="82"/>
      <c r="J251" s="82">
        <f t="shared" si="78"/>
        <v>420000</v>
      </c>
      <c r="K251" s="147">
        <f t="shared" si="59"/>
        <v>0</v>
      </c>
      <c r="L251" s="148"/>
      <c r="M251" s="149" t="s">
        <v>565</v>
      </c>
      <c r="N251" s="44">
        <f t="shared" si="60"/>
        <v>42</v>
      </c>
      <c r="O251" s="44">
        <f t="shared" si="61"/>
        <v>0</v>
      </c>
      <c r="P251" s="44">
        <f t="shared" si="62"/>
        <v>0</v>
      </c>
      <c r="Q251" s="44">
        <f t="shared" si="63"/>
        <v>0</v>
      </c>
      <c r="R251" s="44">
        <v>0</v>
      </c>
      <c r="S251" s="44">
        <f t="shared" si="64"/>
        <v>0</v>
      </c>
      <c r="T251" s="44"/>
      <c r="V251" s="155"/>
      <c r="W251" s="155">
        <f t="shared" si="79"/>
        <v>0</v>
      </c>
    </row>
    <row r="252" s="1" customFormat="1" ht="36" hidden="1" customHeight="1" spans="1:23">
      <c r="A252" s="62">
        <v>15</v>
      </c>
      <c r="B252" s="63" t="s">
        <v>2500</v>
      </c>
      <c r="C252" s="158" t="s">
        <v>2514</v>
      </c>
      <c r="D252" s="82">
        <v>120000</v>
      </c>
      <c r="E252" s="82"/>
      <c r="F252" s="82">
        <v>120000</v>
      </c>
      <c r="G252" s="82"/>
      <c r="H252" s="82"/>
      <c r="I252" s="82">
        <v>36335.8</v>
      </c>
      <c r="J252" s="82">
        <f t="shared" si="78"/>
        <v>83664.2</v>
      </c>
      <c r="K252" s="147">
        <f t="shared" si="59"/>
        <v>0.302798333333333</v>
      </c>
      <c r="L252" s="148"/>
      <c r="M252" s="149" t="s">
        <v>556</v>
      </c>
      <c r="N252" s="44">
        <f t="shared" si="60"/>
        <v>12</v>
      </c>
      <c r="O252" s="44">
        <f t="shared" si="61"/>
        <v>3.63358</v>
      </c>
      <c r="P252" s="44">
        <f t="shared" si="62"/>
        <v>0</v>
      </c>
      <c r="Q252" s="44">
        <f t="shared" si="63"/>
        <v>3.63358</v>
      </c>
      <c r="R252" s="44">
        <v>3.63358</v>
      </c>
      <c r="S252" s="44">
        <f t="shared" si="64"/>
        <v>0</v>
      </c>
      <c r="T252" s="44"/>
      <c r="V252" s="155"/>
      <c r="W252" s="155">
        <f t="shared" si="79"/>
        <v>3.63358</v>
      </c>
    </row>
    <row r="253" s="1" customFormat="1" ht="36" hidden="1" customHeight="1" spans="1:23">
      <c r="A253" s="62">
        <v>16</v>
      </c>
      <c r="B253" s="63" t="s">
        <v>2500</v>
      </c>
      <c r="C253" s="158" t="s">
        <v>2515</v>
      </c>
      <c r="D253" s="82">
        <v>1260000</v>
      </c>
      <c r="E253" s="82"/>
      <c r="F253" s="82">
        <v>1260000</v>
      </c>
      <c r="G253" s="82"/>
      <c r="H253" s="82"/>
      <c r="I253" s="82"/>
      <c r="J253" s="82">
        <v>1260000</v>
      </c>
      <c r="K253" s="147">
        <f t="shared" si="59"/>
        <v>0</v>
      </c>
      <c r="L253" s="148"/>
      <c r="M253" s="149" t="s">
        <v>550</v>
      </c>
      <c r="N253" s="44">
        <f t="shared" si="60"/>
        <v>126</v>
      </c>
      <c r="O253" s="44">
        <f t="shared" si="61"/>
        <v>0</v>
      </c>
      <c r="P253" s="44">
        <f t="shared" si="62"/>
        <v>0</v>
      </c>
      <c r="Q253" s="44">
        <f t="shared" si="63"/>
        <v>0</v>
      </c>
      <c r="R253" s="44">
        <v>0</v>
      </c>
      <c r="S253" s="44">
        <f t="shared" si="64"/>
        <v>0</v>
      </c>
      <c r="T253" s="44"/>
      <c r="V253" s="155"/>
      <c r="W253" s="155">
        <f t="shared" si="79"/>
        <v>0</v>
      </c>
    </row>
    <row r="254" s="1" customFormat="1" ht="36" hidden="1" customHeight="1" spans="1:23">
      <c r="A254" s="62">
        <v>17</v>
      </c>
      <c r="B254" s="63" t="s">
        <v>2500</v>
      </c>
      <c r="C254" s="158" t="s">
        <v>2516</v>
      </c>
      <c r="D254" s="82">
        <v>1200000</v>
      </c>
      <c r="E254" s="82">
        <v>1200000</v>
      </c>
      <c r="F254" s="82"/>
      <c r="G254" s="82"/>
      <c r="H254" s="82"/>
      <c r="I254" s="82"/>
      <c r="J254" s="82">
        <f t="shared" ref="J254:J256" si="80">D254-I254</f>
        <v>1200000</v>
      </c>
      <c r="K254" s="168">
        <f t="shared" si="59"/>
        <v>0</v>
      </c>
      <c r="L254" s="169"/>
      <c r="M254" s="149" t="s">
        <v>546</v>
      </c>
      <c r="N254" s="44">
        <f t="shared" si="60"/>
        <v>120</v>
      </c>
      <c r="O254" s="44">
        <f t="shared" si="61"/>
        <v>0</v>
      </c>
      <c r="P254" s="44">
        <f t="shared" si="62"/>
        <v>0</v>
      </c>
      <c r="Q254" s="44">
        <f t="shared" si="63"/>
        <v>0</v>
      </c>
      <c r="R254" s="44">
        <v>0</v>
      </c>
      <c r="S254" s="44">
        <f t="shared" si="64"/>
        <v>0</v>
      </c>
      <c r="T254" s="44"/>
      <c r="V254" s="155">
        <f t="shared" ref="V254:V256" si="81">Q254</f>
        <v>0</v>
      </c>
      <c r="W254" s="155"/>
    </row>
    <row r="255" s="1" customFormat="1" ht="36" hidden="1" customHeight="1" spans="1:23">
      <c r="A255" s="62">
        <v>18</v>
      </c>
      <c r="B255" s="63" t="s">
        <v>2500</v>
      </c>
      <c r="C255" s="158" t="s">
        <v>2517</v>
      </c>
      <c r="D255" s="82">
        <v>50000</v>
      </c>
      <c r="E255" s="82">
        <v>50000</v>
      </c>
      <c r="F255" s="82"/>
      <c r="G255" s="82"/>
      <c r="H255" s="82"/>
      <c r="I255" s="82">
        <v>50000</v>
      </c>
      <c r="J255" s="82">
        <f t="shared" si="80"/>
        <v>0</v>
      </c>
      <c r="K255" s="168">
        <f t="shared" si="59"/>
        <v>1</v>
      </c>
      <c r="L255" s="162"/>
      <c r="M255" s="149" t="s">
        <v>561</v>
      </c>
      <c r="N255" s="44">
        <f t="shared" si="60"/>
        <v>5</v>
      </c>
      <c r="O255" s="44">
        <f t="shared" si="61"/>
        <v>5</v>
      </c>
      <c r="P255" s="44">
        <f t="shared" si="62"/>
        <v>0</v>
      </c>
      <c r="Q255" s="44">
        <f t="shared" si="63"/>
        <v>5</v>
      </c>
      <c r="R255" s="44">
        <v>5</v>
      </c>
      <c r="S255" s="44">
        <f t="shared" si="64"/>
        <v>0</v>
      </c>
      <c r="T255" s="44"/>
      <c r="V255" s="155">
        <f t="shared" si="81"/>
        <v>5</v>
      </c>
      <c r="W255" s="155"/>
    </row>
    <row r="256" s="1" customFormat="1" ht="36" hidden="1" customHeight="1" spans="1:23">
      <c r="A256" s="62">
        <v>19</v>
      </c>
      <c r="B256" s="63" t="s">
        <v>2500</v>
      </c>
      <c r="C256" s="158" t="s">
        <v>2518</v>
      </c>
      <c r="D256" s="82">
        <v>160000</v>
      </c>
      <c r="E256" s="82">
        <v>160000</v>
      </c>
      <c r="F256" s="82"/>
      <c r="G256" s="82"/>
      <c r="H256" s="82"/>
      <c r="I256" s="82">
        <v>42500</v>
      </c>
      <c r="J256" s="82">
        <f t="shared" si="80"/>
        <v>117500</v>
      </c>
      <c r="K256" s="168">
        <f t="shared" si="59"/>
        <v>0.265625</v>
      </c>
      <c r="L256" s="162"/>
      <c r="M256" s="149" t="s">
        <v>563</v>
      </c>
      <c r="N256" s="44">
        <f t="shared" si="60"/>
        <v>16</v>
      </c>
      <c r="O256" s="44">
        <f t="shared" si="61"/>
        <v>4.25</v>
      </c>
      <c r="P256" s="44">
        <f t="shared" si="62"/>
        <v>0</v>
      </c>
      <c r="Q256" s="44">
        <f t="shared" si="63"/>
        <v>4.25</v>
      </c>
      <c r="R256" s="44">
        <v>4.25</v>
      </c>
      <c r="S256" s="44">
        <f t="shared" si="64"/>
        <v>0</v>
      </c>
      <c r="T256" s="77"/>
      <c r="V256" s="155">
        <f t="shared" si="81"/>
        <v>4.25</v>
      </c>
      <c r="W256" s="155"/>
    </row>
    <row r="257" s="41" customFormat="1" ht="36" hidden="1" customHeight="1" spans="1:23">
      <c r="A257" s="68" t="s">
        <v>2519</v>
      </c>
      <c r="B257" s="68"/>
      <c r="C257" s="68"/>
      <c r="D257" s="138">
        <f t="shared" ref="D257:J257" si="82">SUM(D258:D265)</f>
        <v>3086000</v>
      </c>
      <c r="E257" s="139">
        <f t="shared" si="82"/>
        <v>1836000</v>
      </c>
      <c r="F257" s="139">
        <f t="shared" si="82"/>
        <v>1250000</v>
      </c>
      <c r="G257" s="139">
        <f t="shared" si="82"/>
        <v>0</v>
      </c>
      <c r="H257" s="139">
        <f t="shared" si="82"/>
        <v>0</v>
      </c>
      <c r="I257" s="138">
        <f t="shared" si="82"/>
        <v>197500</v>
      </c>
      <c r="J257" s="138">
        <f t="shared" si="82"/>
        <v>2888500</v>
      </c>
      <c r="K257" s="138">
        <f t="shared" si="59"/>
        <v>0.06399870382372</v>
      </c>
      <c r="L257" s="138">
        <f>SUM(L258:L265)</f>
        <v>0</v>
      </c>
      <c r="M257" s="150"/>
      <c r="N257" s="44">
        <f t="shared" si="60"/>
        <v>308.6</v>
      </c>
      <c r="O257" s="44">
        <f t="shared" si="61"/>
        <v>19.75</v>
      </c>
      <c r="P257" s="44">
        <f t="shared" si="62"/>
        <v>0</v>
      </c>
      <c r="Q257" s="44">
        <f t="shared" si="63"/>
        <v>19.75</v>
      </c>
      <c r="R257" s="44">
        <v>19.75</v>
      </c>
      <c r="S257" s="44">
        <f t="shared" si="64"/>
        <v>0</v>
      </c>
      <c r="T257" s="167"/>
      <c r="V257" s="157">
        <f>SUM(V258:V265)</f>
        <v>19.75</v>
      </c>
      <c r="W257" s="157">
        <f>SUM(W258:W265)</f>
        <v>0</v>
      </c>
    </row>
    <row r="258" s="1" customFormat="1" ht="36" hidden="1" customHeight="1" spans="1:23">
      <c r="A258" s="62">
        <v>1</v>
      </c>
      <c r="B258" s="63" t="s">
        <v>2520</v>
      </c>
      <c r="C258" s="158" t="s">
        <v>2403</v>
      </c>
      <c r="D258" s="82">
        <v>656000</v>
      </c>
      <c r="E258" s="82">
        <v>656000</v>
      </c>
      <c r="F258" s="82"/>
      <c r="G258" s="82"/>
      <c r="H258" s="82"/>
      <c r="I258" s="82">
        <v>164000</v>
      </c>
      <c r="J258" s="82">
        <f t="shared" ref="J258:J265" si="83">D258-I258</f>
        <v>492000</v>
      </c>
      <c r="K258" s="147">
        <f t="shared" si="59"/>
        <v>0.25</v>
      </c>
      <c r="L258" s="148"/>
      <c r="M258" s="149" t="s">
        <v>1013</v>
      </c>
      <c r="N258" s="44">
        <f t="shared" si="60"/>
        <v>65.6</v>
      </c>
      <c r="O258" s="44">
        <f t="shared" si="61"/>
        <v>16.4</v>
      </c>
      <c r="P258" s="44">
        <f t="shared" si="62"/>
        <v>0</v>
      </c>
      <c r="Q258" s="44">
        <f t="shared" si="63"/>
        <v>16.4</v>
      </c>
      <c r="R258" s="44">
        <v>16.4</v>
      </c>
      <c r="S258" s="44">
        <f t="shared" si="64"/>
        <v>0</v>
      </c>
      <c r="T258" s="44"/>
      <c r="V258" s="155">
        <f>Q258</f>
        <v>16.4</v>
      </c>
      <c r="W258" s="155"/>
    </row>
    <row r="259" s="1" customFormat="1" ht="36" hidden="1" customHeight="1" spans="1:23">
      <c r="A259" s="62">
        <v>2</v>
      </c>
      <c r="B259" s="63" t="s">
        <v>2520</v>
      </c>
      <c r="C259" s="158" t="s">
        <v>2521</v>
      </c>
      <c r="D259" s="82">
        <v>90000</v>
      </c>
      <c r="E259" s="82"/>
      <c r="F259" s="82">
        <v>90000</v>
      </c>
      <c r="G259" s="82"/>
      <c r="H259" s="82"/>
      <c r="I259" s="82"/>
      <c r="J259" s="82">
        <f t="shared" si="83"/>
        <v>90000</v>
      </c>
      <c r="K259" s="147">
        <f t="shared" si="59"/>
        <v>0</v>
      </c>
      <c r="L259" s="148"/>
      <c r="M259" s="149" t="s">
        <v>654</v>
      </c>
      <c r="N259" s="44">
        <f t="shared" si="60"/>
        <v>9</v>
      </c>
      <c r="O259" s="44">
        <f t="shared" si="61"/>
        <v>0</v>
      </c>
      <c r="P259" s="44">
        <f t="shared" si="62"/>
        <v>0</v>
      </c>
      <c r="Q259" s="44">
        <f t="shared" si="63"/>
        <v>0</v>
      </c>
      <c r="R259" s="44">
        <v>0</v>
      </c>
      <c r="S259" s="44">
        <f t="shared" si="64"/>
        <v>0</v>
      </c>
      <c r="T259" s="44"/>
      <c r="V259" s="155"/>
      <c r="W259" s="155">
        <f t="shared" ref="W259:W262" si="84">Q259</f>
        <v>0</v>
      </c>
    </row>
    <row r="260" s="1" customFormat="1" ht="36" hidden="1" customHeight="1" spans="1:23">
      <c r="A260" s="62">
        <v>3</v>
      </c>
      <c r="B260" s="63" t="s">
        <v>2520</v>
      </c>
      <c r="C260" s="158" t="s">
        <v>2522</v>
      </c>
      <c r="D260" s="82">
        <v>240000</v>
      </c>
      <c r="E260" s="82"/>
      <c r="F260" s="82">
        <v>240000</v>
      </c>
      <c r="G260" s="82"/>
      <c r="H260" s="82"/>
      <c r="I260" s="82"/>
      <c r="J260" s="82">
        <f t="shared" si="83"/>
        <v>240000</v>
      </c>
      <c r="K260" s="147">
        <f t="shared" si="59"/>
        <v>0</v>
      </c>
      <c r="L260" s="148"/>
      <c r="M260" s="149" t="s">
        <v>650</v>
      </c>
      <c r="N260" s="44">
        <f t="shared" si="60"/>
        <v>24</v>
      </c>
      <c r="O260" s="44">
        <f t="shared" si="61"/>
        <v>0</v>
      </c>
      <c r="P260" s="44">
        <f t="shared" si="62"/>
        <v>0</v>
      </c>
      <c r="Q260" s="44">
        <f t="shared" si="63"/>
        <v>0</v>
      </c>
      <c r="R260" s="44">
        <v>0</v>
      </c>
      <c r="S260" s="44">
        <f t="shared" si="64"/>
        <v>0</v>
      </c>
      <c r="T260" s="44"/>
      <c r="V260" s="155"/>
      <c r="W260" s="155">
        <f t="shared" si="84"/>
        <v>0</v>
      </c>
    </row>
    <row r="261" s="1" customFormat="1" ht="36" hidden="1" customHeight="1" spans="1:23">
      <c r="A261" s="62">
        <v>4</v>
      </c>
      <c r="B261" s="63" t="s">
        <v>2520</v>
      </c>
      <c r="C261" s="158" t="s">
        <v>2523</v>
      </c>
      <c r="D261" s="82">
        <v>570000</v>
      </c>
      <c r="E261" s="82"/>
      <c r="F261" s="82">
        <v>570000</v>
      </c>
      <c r="G261" s="82"/>
      <c r="H261" s="82"/>
      <c r="I261" s="82"/>
      <c r="J261" s="82">
        <f t="shared" si="83"/>
        <v>570000</v>
      </c>
      <c r="K261" s="147">
        <f t="shared" ref="K261:K267" si="85">I261/D261</f>
        <v>0</v>
      </c>
      <c r="L261" s="148"/>
      <c r="M261" s="149" t="s">
        <v>645</v>
      </c>
      <c r="N261" s="44">
        <f t="shared" ref="N261:N267" si="86">D261/10000</f>
        <v>57</v>
      </c>
      <c r="O261" s="44">
        <f t="shared" ref="O261:O267" si="87">I261/10000</f>
        <v>0</v>
      </c>
      <c r="P261" s="44">
        <f t="shared" ref="P261:P267" si="88">L261/10000</f>
        <v>0</v>
      </c>
      <c r="Q261" s="44">
        <f t="shared" ref="Q261:Q267" si="89">O261-P261</f>
        <v>0</v>
      </c>
      <c r="R261" s="44">
        <v>0</v>
      </c>
      <c r="S261" s="44">
        <f t="shared" ref="S261:S267" si="90">Q261-R261</f>
        <v>0</v>
      </c>
      <c r="T261" s="44"/>
      <c r="V261" s="155"/>
      <c r="W261" s="155">
        <f t="shared" si="84"/>
        <v>0</v>
      </c>
    </row>
    <row r="262" s="1" customFormat="1" ht="36" hidden="1" customHeight="1" spans="1:23">
      <c r="A262" s="62">
        <v>5</v>
      </c>
      <c r="B262" s="63" t="s">
        <v>2520</v>
      </c>
      <c r="C262" s="158" t="s">
        <v>2524</v>
      </c>
      <c r="D262" s="82">
        <v>350000</v>
      </c>
      <c r="E262" s="82"/>
      <c r="F262" s="82">
        <v>350000</v>
      </c>
      <c r="G262" s="82"/>
      <c r="H262" s="82"/>
      <c r="I262" s="82"/>
      <c r="J262" s="82">
        <f t="shared" si="83"/>
        <v>350000</v>
      </c>
      <c r="K262" s="147">
        <f t="shared" si="85"/>
        <v>0</v>
      </c>
      <c r="L262" s="148"/>
      <c r="M262" s="149" t="s">
        <v>636</v>
      </c>
      <c r="N262" s="44">
        <f t="shared" si="86"/>
        <v>35</v>
      </c>
      <c r="O262" s="44">
        <f t="shared" si="87"/>
        <v>0</v>
      </c>
      <c r="P262" s="44">
        <f t="shared" si="88"/>
        <v>0</v>
      </c>
      <c r="Q262" s="44">
        <f t="shared" si="89"/>
        <v>0</v>
      </c>
      <c r="R262" s="44">
        <v>0</v>
      </c>
      <c r="S262" s="44">
        <f t="shared" si="90"/>
        <v>0</v>
      </c>
      <c r="T262" s="44"/>
      <c r="V262" s="155"/>
      <c r="W262" s="155">
        <f t="shared" si="84"/>
        <v>0</v>
      </c>
    </row>
    <row r="263" s="1" customFormat="1" ht="36" hidden="1" customHeight="1" spans="1:23">
      <c r="A263" s="62">
        <v>6</v>
      </c>
      <c r="B263" s="63" t="s">
        <v>2520</v>
      </c>
      <c r="C263" s="158" t="s">
        <v>2525</v>
      </c>
      <c r="D263" s="82">
        <v>1000000</v>
      </c>
      <c r="E263" s="82">
        <v>1000000</v>
      </c>
      <c r="F263" s="82"/>
      <c r="G263" s="82"/>
      <c r="H263" s="82"/>
      <c r="I263" s="82">
        <v>10000</v>
      </c>
      <c r="J263" s="82">
        <f t="shared" si="83"/>
        <v>990000</v>
      </c>
      <c r="K263" s="147">
        <f t="shared" si="85"/>
        <v>0.01</v>
      </c>
      <c r="L263" s="148"/>
      <c r="M263" s="149" t="s">
        <v>632</v>
      </c>
      <c r="N263" s="44">
        <f t="shared" si="86"/>
        <v>100</v>
      </c>
      <c r="O263" s="44">
        <f t="shared" si="87"/>
        <v>1</v>
      </c>
      <c r="P263" s="44">
        <f t="shared" si="88"/>
        <v>0</v>
      </c>
      <c r="Q263" s="44">
        <f t="shared" si="89"/>
        <v>1</v>
      </c>
      <c r="R263" s="44">
        <v>1</v>
      </c>
      <c r="S263" s="44">
        <f t="shared" si="90"/>
        <v>0</v>
      </c>
      <c r="T263" s="44"/>
      <c r="V263" s="155">
        <f t="shared" ref="V263:V265" si="91">Q263</f>
        <v>1</v>
      </c>
      <c r="W263" s="155"/>
    </row>
    <row r="264" s="1" customFormat="1" ht="36" hidden="1" customHeight="1" spans="1:23">
      <c r="A264" s="62">
        <v>7</v>
      </c>
      <c r="B264" s="170" t="s">
        <v>2520</v>
      </c>
      <c r="C264" s="171" t="s">
        <v>2526</v>
      </c>
      <c r="D264" s="102">
        <v>50000</v>
      </c>
      <c r="E264" s="82">
        <v>50000</v>
      </c>
      <c r="F264" s="82"/>
      <c r="G264" s="82"/>
      <c r="H264" s="82"/>
      <c r="I264" s="102">
        <v>18000</v>
      </c>
      <c r="J264" s="102">
        <f t="shared" si="83"/>
        <v>32000</v>
      </c>
      <c r="K264" s="168">
        <f t="shared" si="85"/>
        <v>0.36</v>
      </c>
      <c r="L264" s="169"/>
      <c r="M264" s="149" t="s">
        <v>641</v>
      </c>
      <c r="N264" s="44">
        <f t="shared" si="86"/>
        <v>5</v>
      </c>
      <c r="O264" s="44">
        <f t="shared" si="87"/>
        <v>1.8</v>
      </c>
      <c r="P264" s="44">
        <f t="shared" si="88"/>
        <v>0</v>
      </c>
      <c r="Q264" s="44">
        <f t="shared" si="89"/>
        <v>1.8</v>
      </c>
      <c r="R264" s="44">
        <v>1.8</v>
      </c>
      <c r="S264" s="44">
        <f t="shared" si="90"/>
        <v>0</v>
      </c>
      <c r="T264" s="44"/>
      <c r="V264" s="155">
        <f t="shared" si="91"/>
        <v>1.8</v>
      </c>
      <c r="W264" s="155"/>
    </row>
    <row r="265" s="1" customFormat="1" ht="36" hidden="1" customHeight="1" spans="1:23">
      <c r="A265" s="62">
        <v>8</v>
      </c>
      <c r="B265" s="63" t="s">
        <v>2520</v>
      </c>
      <c r="C265" s="172" t="s">
        <v>2527</v>
      </c>
      <c r="D265" s="82">
        <v>130000</v>
      </c>
      <c r="E265" s="102">
        <v>130000</v>
      </c>
      <c r="F265" s="102"/>
      <c r="G265" s="102"/>
      <c r="H265" s="102"/>
      <c r="I265" s="82">
        <v>5500</v>
      </c>
      <c r="J265" s="82">
        <f t="shared" si="83"/>
        <v>124500</v>
      </c>
      <c r="K265" s="147">
        <f t="shared" si="85"/>
        <v>0.0423076923076923</v>
      </c>
      <c r="L265" s="162"/>
      <c r="M265" s="149" t="s">
        <v>642</v>
      </c>
      <c r="N265" s="44">
        <f t="shared" si="86"/>
        <v>13</v>
      </c>
      <c r="O265" s="44">
        <f t="shared" si="87"/>
        <v>0.55</v>
      </c>
      <c r="P265" s="44">
        <f t="shared" si="88"/>
        <v>0</v>
      </c>
      <c r="Q265" s="44">
        <f t="shared" si="89"/>
        <v>0.55</v>
      </c>
      <c r="R265" s="44">
        <v>0.55</v>
      </c>
      <c r="S265" s="44">
        <f t="shared" si="90"/>
        <v>0</v>
      </c>
      <c r="T265" s="77"/>
      <c r="V265" s="155">
        <f t="shared" si="91"/>
        <v>0.55</v>
      </c>
      <c r="W265" s="155"/>
    </row>
    <row r="266" s="125" customFormat="1" ht="36" hidden="1" customHeight="1" spans="1:23">
      <c r="A266" s="68" t="s">
        <v>2528</v>
      </c>
      <c r="B266" s="68"/>
      <c r="C266" s="68"/>
      <c r="D266" s="138">
        <f t="shared" ref="D266:J266" si="92">SUM(D267)</f>
        <v>17380000</v>
      </c>
      <c r="E266" s="139">
        <f t="shared" si="92"/>
        <v>0</v>
      </c>
      <c r="F266" s="139">
        <f t="shared" si="92"/>
        <v>0</v>
      </c>
      <c r="G266" s="139">
        <f t="shared" si="92"/>
        <v>0</v>
      </c>
      <c r="H266" s="139">
        <f t="shared" si="92"/>
        <v>17380000</v>
      </c>
      <c r="I266" s="138">
        <f t="shared" si="92"/>
        <v>0</v>
      </c>
      <c r="J266" s="138">
        <f t="shared" si="92"/>
        <v>17380000</v>
      </c>
      <c r="K266" s="138">
        <f t="shared" si="85"/>
        <v>0</v>
      </c>
      <c r="L266" s="138">
        <f>SUM(L267)</f>
        <v>0</v>
      </c>
      <c r="M266" s="150"/>
      <c r="N266" s="44">
        <f t="shared" si="86"/>
        <v>1738</v>
      </c>
      <c r="O266" s="44">
        <f t="shared" si="87"/>
        <v>0</v>
      </c>
      <c r="P266" s="44">
        <f t="shared" si="88"/>
        <v>0</v>
      </c>
      <c r="Q266" s="44">
        <f t="shared" si="89"/>
        <v>0</v>
      </c>
      <c r="R266" s="44">
        <v>0</v>
      </c>
      <c r="S266" s="44">
        <f t="shared" si="90"/>
        <v>0</v>
      </c>
      <c r="T266" s="175"/>
      <c r="V266" s="157">
        <f>SUM(V267)</f>
        <v>0</v>
      </c>
      <c r="W266" s="157">
        <f>SUM(W267)</f>
        <v>0</v>
      </c>
    </row>
    <row r="267" s="125" customFormat="1" ht="36" hidden="1" customHeight="1" spans="1:23">
      <c r="A267" s="62">
        <v>1</v>
      </c>
      <c r="B267" s="173"/>
      <c r="C267" s="173" t="s">
        <v>2529</v>
      </c>
      <c r="D267" s="82">
        <v>17380000</v>
      </c>
      <c r="E267" s="82"/>
      <c r="F267" s="82"/>
      <c r="G267" s="82"/>
      <c r="H267" s="82">
        <v>17380000</v>
      </c>
      <c r="I267" s="82"/>
      <c r="J267" s="82">
        <v>17380000</v>
      </c>
      <c r="K267" s="147">
        <f t="shared" si="85"/>
        <v>0</v>
      </c>
      <c r="L267" s="173"/>
      <c r="M267" s="39"/>
      <c r="N267" s="44">
        <f t="shared" si="86"/>
        <v>1738</v>
      </c>
      <c r="O267" s="44">
        <f t="shared" si="87"/>
        <v>0</v>
      </c>
      <c r="P267" s="44">
        <f t="shared" si="88"/>
        <v>0</v>
      </c>
      <c r="Q267" s="44">
        <f t="shared" si="89"/>
        <v>0</v>
      </c>
      <c r="R267" s="44">
        <v>0</v>
      </c>
      <c r="S267" s="44">
        <f t="shared" si="90"/>
        <v>0</v>
      </c>
      <c r="T267" s="175"/>
      <c r="V267" s="155"/>
      <c r="W267" s="155"/>
    </row>
    <row r="268" s="1" customFormat="1" ht="36" customHeight="1" spans="4:23">
      <c r="D268" s="126"/>
      <c r="E268" s="174"/>
      <c r="F268" s="174"/>
      <c r="G268" s="174"/>
      <c r="H268" s="174"/>
      <c r="I268" s="174"/>
      <c r="N268" s="44"/>
      <c r="O268" s="44"/>
      <c r="P268" s="44"/>
      <c r="Q268" s="44"/>
      <c r="R268" s="44"/>
      <c r="S268" s="44"/>
      <c r="T268" s="44"/>
      <c r="V268" s="174"/>
      <c r="W268" s="174"/>
    </row>
  </sheetData>
  <autoFilter xmlns:etc="http://www.wps.cn/officeDocument/2017/etCustomData" ref="A5:X267" etc:filterBottomFollowUsedRange="0">
    <filterColumn colId="18">
      <filters>
        <filter val="12.057371"/>
        <filter val="16.35332"/>
        <filter val="7.4955"/>
        <filter val="-6.392096"/>
        <filter val="12.045357"/>
        <filter val="40.456048"/>
      </filters>
    </filterColumn>
    <extLst/>
  </autoFilter>
  <mergeCells count="19">
    <mergeCell ref="B2:K2"/>
    <mergeCell ref="A3:B3"/>
    <mergeCell ref="C3:K3"/>
    <mergeCell ref="A5:C5"/>
    <mergeCell ref="A6:C6"/>
    <mergeCell ref="A54:C54"/>
    <mergeCell ref="A66:C66"/>
    <mergeCell ref="A78:C78"/>
    <mergeCell ref="A88:C88"/>
    <mergeCell ref="B139:C139"/>
    <mergeCell ref="A143:C143"/>
    <mergeCell ref="A159:C159"/>
    <mergeCell ref="A186:C186"/>
    <mergeCell ref="A204:C204"/>
    <mergeCell ref="A212:C212"/>
    <mergeCell ref="A227:C227"/>
    <mergeCell ref="A237:C237"/>
    <mergeCell ref="A257:C257"/>
    <mergeCell ref="A266:C26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6:L252"/>
  <sheetViews>
    <sheetView topLeftCell="A221" workbookViewId="0">
      <selection activeCell="L7" sqref="L7:L252"/>
    </sheetView>
  </sheetViews>
  <sheetFormatPr defaultColWidth="9" defaultRowHeight="13.5"/>
  <cols>
    <col min="11" max="11" width="8.375" customWidth="1"/>
  </cols>
  <sheetData>
    <row r="6" spans="10:12">
      <c r="J6" t="s">
        <v>2545</v>
      </c>
      <c r="L6" t="s">
        <v>2253</v>
      </c>
    </row>
    <row r="7" spans="8:12">
      <c r="H7">
        <v>1</v>
      </c>
      <c r="I7" t="s">
        <v>782</v>
      </c>
      <c r="J7" t="s">
        <v>2263</v>
      </c>
      <c r="K7" t="s">
        <v>2310</v>
      </c>
      <c r="L7" t="s">
        <v>787</v>
      </c>
    </row>
    <row r="8" spans="8:12">
      <c r="H8">
        <v>2</v>
      </c>
      <c r="I8" t="s">
        <v>782</v>
      </c>
      <c r="J8" t="s">
        <v>2264</v>
      </c>
      <c r="K8" t="s">
        <v>2546</v>
      </c>
      <c r="L8" t="s">
        <v>860</v>
      </c>
    </row>
    <row r="9" spans="8:12">
      <c r="H9">
        <v>3</v>
      </c>
      <c r="I9" t="s">
        <v>782</v>
      </c>
      <c r="J9" t="s">
        <v>2265</v>
      </c>
      <c r="K9" t="s">
        <v>2310</v>
      </c>
      <c r="L9" t="s">
        <v>889</v>
      </c>
    </row>
    <row r="10" spans="8:12">
      <c r="H10">
        <v>4</v>
      </c>
      <c r="I10" t="s">
        <v>782</v>
      </c>
      <c r="J10" t="s">
        <v>2266</v>
      </c>
      <c r="K10" t="s">
        <v>2546</v>
      </c>
      <c r="L10" t="s">
        <v>889</v>
      </c>
    </row>
    <row r="11" spans="8:12">
      <c r="H11">
        <v>5</v>
      </c>
      <c r="I11" t="s">
        <v>782</v>
      </c>
      <c r="J11" t="s">
        <v>2267</v>
      </c>
      <c r="K11" t="s">
        <v>2310</v>
      </c>
      <c r="L11" t="s">
        <v>1024</v>
      </c>
    </row>
    <row r="12" spans="8:12">
      <c r="H12">
        <v>6</v>
      </c>
      <c r="I12" t="s">
        <v>782</v>
      </c>
      <c r="J12" t="s">
        <v>2268</v>
      </c>
      <c r="K12" t="s">
        <v>2310</v>
      </c>
      <c r="L12" t="s">
        <v>806</v>
      </c>
    </row>
    <row r="13" spans="8:12">
      <c r="H13">
        <v>7</v>
      </c>
      <c r="I13" t="s">
        <v>782</v>
      </c>
      <c r="J13" t="s">
        <v>2269</v>
      </c>
      <c r="K13" t="s">
        <v>2310</v>
      </c>
      <c r="L13" t="s">
        <v>1035</v>
      </c>
    </row>
    <row r="14" spans="8:12">
      <c r="H14">
        <v>8</v>
      </c>
      <c r="I14" t="s">
        <v>782</v>
      </c>
      <c r="J14" t="s">
        <v>2270</v>
      </c>
      <c r="K14" t="s">
        <v>2546</v>
      </c>
      <c r="L14" t="s">
        <v>1035</v>
      </c>
    </row>
    <row r="15" spans="8:12">
      <c r="H15">
        <v>9</v>
      </c>
      <c r="I15" t="s">
        <v>782</v>
      </c>
      <c r="J15" t="s">
        <v>2271</v>
      </c>
      <c r="K15" t="s">
        <v>2310</v>
      </c>
      <c r="L15" t="s">
        <v>1019</v>
      </c>
    </row>
    <row r="16" spans="8:12">
      <c r="H16">
        <v>10</v>
      </c>
      <c r="I16" t="s">
        <v>782</v>
      </c>
      <c r="J16" t="s">
        <v>2272</v>
      </c>
      <c r="K16" t="s">
        <v>2546</v>
      </c>
      <c r="L16" t="s">
        <v>958</v>
      </c>
    </row>
    <row r="17" spans="8:12">
      <c r="H17">
        <v>11</v>
      </c>
      <c r="I17" t="s">
        <v>782</v>
      </c>
      <c r="J17" t="s">
        <v>2273</v>
      </c>
      <c r="K17" t="s">
        <v>2546</v>
      </c>
      <c r="L17" t="s">
        <v>988</v>
      </c>
    </row>
    <row r="18" spans="8:12">
      <c r="H18">
        <v>12</v>
      </c>
      <c r="I18" t="s">
        <v>782</v>
      </c>
      <c r="J18" t="s">
        <v>2274</v>
      </c>
      <c r="K18" t="s">
        <v>2310</v>
      </c>
      <c r="L18" t="s">
        <v>993</v>
      </c>
    </row>
    <row r="19" spans="8:12">
      <c r="H19">
        <v>13</v>
      </c>
      <c r="I19" t="s">
        <v>782</v>
      </c>
      <c r="J19" t="s">
        <v>2275</v>
      </c>
      <c r="K19" t="s">
        <v>2546</v>
      </c>
      <c r="L19" t="s">
        <v>2276</v>
      </c>
    </row>
    <row r="20" spans="8:12">
      <c r="H20">
        <v>14</v>
      </c>
      <c r="I20" t="s">
        <v>782</v>
      </c>
      <c r="J20" t="s">
        <v>2277</v>
      </c>
      <c r="K20" t="s">
        <v>2310</v>
      </c>
      <c r="L20" t="s">
        <v>1003</v>
      </c>
    </row>
    <row r="21" spans="8:12">
      <c r="H21">
        <v>15</v>
      </c>
      <c r="I21" t="s">
        <v>782</v>
      </c>
      <c r="J21" t="s">
        <v>2278</v>
      </c>
      <c r="K21" t="s">
        <v>2310</v>
      </c>
      <c r="L21" t="s">
        <v>1036</v>
      </c>
    </row>
    <row r="22" spans="8:12">
      <c r="H22">
        <v>16</v>
      </c>
      <c r="I22" t="s">
        <v>782</v>
      </c>
      <c r="J22" t="s">
        <v>2279</v>
      </c>
      <c r="K22" t="s">
        <v>2310</v>
      </c>
      <c r="L22" t="s">
        <v>794</v>
      </c>
    </row>
    <row r="23" spans="8:12">
      <c r="H23">
        <v>17</v>
      </c>
      <c r="I23" t="s">
        <v>782</v>
      </c>
      <c r="J23" t="s">
        <v>2280</v>
      </c>
      <c r="K23" t="s">
        <v>2310</v>
      </c>
      <c r="L23" t="s">
        <v>841</v>
      </c>
    </row>
    <row r="24" spans="8:12">
      <c r="H24">
        <v>18</v>
      </c>
      <c r="I24" t="s">
        <v>782</v>
      </c>
      <c r="J24" t="s">
        <v>2281</v>
      </c>
      <c r="K24" t="s">
        <v>2310</v>
      </c>
      <c r="L24" t="s">
        <v>847</v>
      </c>
    </row>
    <row r="25" spans="8:12">
      <c r="H25">
        <v>19</v>
      </c>
      <c r="I25" t="s">
        <v>782</v>
      </c>
      <c r="J25" t="s">
        <v>2282</v>
      </c>
      <c r="K25" t="s">
        <v>2310</v>
      </c>
      <c r="L25" t="s">
        <v>854</v>
      </c>
    </row>
    <row r="26" spans="8:12">
      <c r="H26">
        <v>20</v>
      </c>
      <c r="I26" t="s">
        <v>782</v>
      </c>
      <c r="J26" t="s">
        <v>2283</v>
      </c>
      <c r="K26" t="s">
        <v>2310</v>
      </c>
      <c r="L26" t="s">
        <v>812</v>
      </c>
    </row>
    <row r="27" spans="8:12">
      <c r="H27">
        <v>21</v>
      </c>
      <c r="I27" t="s">
        <v>782</v>
      </c>
      <c r="J27" t="s">
        <v>2284</v>
      </c>
      <c r="K27" t="s">
        <v>2310</v>
      </c>
      <c r="L27" t="s">
        <v>1008</v>
      </c>
    </row>
    <row r="28" spans="8:12">
      <c r="H28">
        <v>22</v>
      </c>
      <c r="I28" t="s">
        <v>782</v>
      </c>
      <c r="J28" t="s">
        <v>2285</v>
      </c>
      <c r="K28" t="s">
        <v>2546</v>
      </c>
      <c r="L28" t="s">
        <v>1029</v>
      </c>
    </row>
    <row r="29" spans="8:12">
      <c r="H29">
        <v>23</v>
      </c>
      <c r="I29" t="s">
        <v>782</v>
      </c>
      <c r="J29" t="s">
        <v>2286</v>
      </c>
      <c r="K29" t="s">
        <v>2310</v>
      </c>
      <c r="L29" t="s">
        <v>881</v>
      </c>
    </row>
    <row r="30" spans="8:12">
      <c r="H30">
        <v>24</v>
      </c>
      <c r="I30" t="s">
        <v>782</v>
      </c>
      <c r="J30" t="s">
        <v>2287</v>
      </c>
      <c r="K30" t="s">
        <v>2310</v>
      </c>
      <c r="L30" t="s">
        <v>800</v>
      </c>
    </row>
    <row r="31" spans="8:12">
      <c r="H31">
        <v>25</v>
      </c>
      <c r="I31" t="s">
        <v>782</v>
      </c>
      <c r="J31" t="s">
        <v>2288</v>
      </c>
      <c r="K31" t="s">
        <v>2546</v>
      </c>
      <c r="L31" t="s">
        <v>866</v>
      </c>
    </row>
    <row r="32" spans="8:12">
      <c r="H32">
        <v>26</v>
      </c>
      <c r="I32" t="s">
        <v>782</v>
      </c>
      <c r="J32" t="s">
        <v>2289</v>
      </c>
      <c r="K32" t="s">
        <v>2546</v>
      </c>
      <c r="L32" t="s">
        <v>871</v>
      </c>
    </row>
    <row r="33" spans="8:12">
      <c r="H33">
        <v>27</v>
      </c>
      <c r="I33" t="s">
        <v>782</v>
      </c>
      <c r="J33" t="s">
        <v>2290</v>
      </c>
      <c r="K33" t="s">
        <v>2310</v>
      </c>
      <c r="L33" t="s">
        <v>894</v>
      </c>
    </row>
    <row r="34" spans="8:12">
      <c r="H34">
        <v>28</v>
      </c>
      <c r="I34" t="s">
        <v>782</v>
      </c>
      <c r="J34" t="s">
        <v>2291</v>
      </c>
      <c r="K34" t="s">
        <v>2546</v>
      </c>
      <c r="L34" t="s">
        <v>899</v>
      </c>
    </row>
    <row r="35" spans="8:12">
      <c r="H35">
        <v>29</v>
      </c>
      <c r="I35" t="s">
        <v>782</v>
      </c>
      <c r="J35" t="s">
        <v>2292</v>
      </c>
      <c r="K35" t="s">
        <v>2546</v>
      </c>
      <c r="L35" t="s">
        <v>904</v>
      </c>
    </row>
    <row r="36" spans="8:12">
      <c r="H36">
        <v>30</v>
      </c>
      <c r="I36" t="s">
        <v>782</v>
      </c>
      <c r="J36" t="s">
        <v>2293</v>
      </c>
      <c r="K36" t="s">
        <v>2546</v>
      </c>
      <c r="L36" t="s">
        <v>909</v>
      </c>
    </row>
    <row r="37" spans="8:12">
      <c r="H37">
        <v>31</v>
      </c>
      <c r="I37" t="s">
        <v>782</v>
      </c>
      <c r="J37" t="s">
        <v>2294</v>
      </c>
      <c r="K37" t="s">
        <v>2546</v>
      </c>
      <c r="L37" t="s">
        <v>914</v>
      </c>
    </row>
    <row r="38" spans="8:12">
      <c r="H38">
        <v>32</v>
      </c>
      <c r="I38" t="s">
        <v>782</v>
      </c>
      <c r="J38" t="s">
        <v>2295</v>
      </c>
      <c r="K38" t="s">
        <v>2310</v>
      </c>
      <c r="L38" t="s">
        <v>877</v>
      </c>
    </row>
    <row r="39" spans="8:12">
      <c r="H39">
        <v>33</v>
      </c>
      <c r="I39" t="s">
        <v>782</v>
      </c>
      <c r="J39" t="s">
        <v>2296</v>
      </c>
      <c r="K39" t="s">
        <v>2310</v>
      </c>
      <c r="L39" t="s">
        <v>885</v>
      </c>
    </row>
    <row r="40" spans="8:12">
      <c r="H40">
        <v>34</v>
      </c>
      <c r="I40" t="s">
        <v>782</v>
      </c>
      <c r="J40" t="s">
        <v>2297</v>
      </c>
      <c r="K40" t="s">
        <v>2310</v>
      </c>
      <c r="L40" t="s">
        <v>919</v>
      </c>
    </row>
    <row r="41" spans="8:12">
      <c r="H41">
        <v>35</v>
      </c>
      <c r="I41" t="s">
        <v>782</v>
      </c>
      <c r="J41" t="s">
        <v>2298</v>
      </c>
      <c r="K41" t="s">
        <v>2310</v>
      </c>
      <c r="L41" t="s">
        <v>924</v>
      </c>
    </row>
    <row r="42" spans="8:12">
      <c r="H42">
        <v>36</v>
      </c>
      <c r="I42" t="s">
        <v>782</v>
      </c>
      <c r="J42" t="s">
        <v>2299</v>
      </c>
      <c r="K42" t="s">
        <v>2310</v>
      </c>
      <c r="L42" t="s">
        <v>930</v>
      </c>
    </row>
    <row r="43" spans="8:12">
      <c r="H43">
        <v>37</v>
      </c>
      <c r="I43" t="s">
        <v>782</v>
      </c>
      <c r="J43" t="s">
        <v>2300</v>
      </c>
      <c r="K43" t="s">
        <v>2546</v>
      </c>
      <c r="L43" t="s">
        <v>936</v>
      </c>
    </row>
    <row r="44" spans="8:12">
      <c r="H44">
        <v>38</v>
      </c>
      <c r="I44" t="s">
        <v>782</v>
      </c>
      <c r="J44" t="s">
        <v>2301</v>
      </c>
      <c r="K44" t="s">
        <v>2546</v>
      </c>
      <c r="L44" t="s">
        <v>942</v>
      </c>
    </row>
    <row r="45" spans="8:12">
      <c r="H45">
        <v>39</v>
      </c>
      <c r="I45" t="s">
        <v>782</v>
      </c>
      <c r="J45" t="s">
        <v>2302</v>
      </c>
      <c r="K45" t="s">
        <v>2546</v>
      </c>
      <c r="L45" t="s">
        <v>947</v>
      </c>
    </row>
    <row r="46" spans="8:12">
      <c r="H46">
        <v>40</v>
      </c>
      <c r="I46" t="s">
        <v>782</v>
      </c>
      <c r="J46" t="s">
        <v>2303</v>
      </c>
      <c r="K46" t="s">
        <v>2546</v>
      </c>
      <c r="L46" t="s">
        <v>952</v>
      </c>
    </row>
    <row r="47" spans="8:12">
      <c r="H47">
        <v>41</v>
      </c>
      <c r="I47" t="s">
        <v>782</v>
      </c>
      <c r="J47" t="s">
        <v>2304</v>
      </c>
      <c r="K47" t="s">
        <v>2546</v>
      </c>
      <c r="L47" t="s">
        <v>963</v>
      </c>
    </row>
    <row r="48" spans="8:12">
      <c r="H48">
        <v>42</v>
      </c>
      <c r="I48" t="s">
        <v>782</v>
      </c>
      <c r="J48" t="s">
        <v>2305</v>
      </c>
      <c r="K48" t="s">
        <v>2310</v>
      </c>
      <c r="L48" t="s">
        <v>968</v>
      </c>
    </row>
    <row r="49" spans="8:12">
      <c r="H49">
        <v>43</v>
      </c>
      <c r="I49" t="s">
        <v>782</v>
      </c>
      <c r="J49" t="s">
        <v>2306</v>
      </c>
      <c r="K49" t="s">
        <v>2546</v>
      </c>
      <c r="L49" t="s">
        <v>973</v>
      </c>
    </row>
    <row r="50" spans="8:12">
      <c r="H50">
        <v>44</v>
      </c>
      <c r="I50" t="s">
        <v>782</v>
      </c>
      <c r="J50" t="s">
        <v>2307</v>
      </c>
      <c r="K50" t="s">
        <v>2310</v>
      </c>
      <c r="L50" t="s">
        <v>978</v>
      </c>
    </row>
    <row r="51" spans="8:12">
      <c r="H51">
        <v>45</v>
      </c>
      <c r="I51" t="s">
        <v>782</v>
      </c>
      <c r="J51" t="s">
        <v>2308</v>
      </c>
      <c r="K51" t="s">
        <v>2546</v>
      </c>
      <c r="L51" t="s">
        <v>983</v>
      </c>
    </row>
    <row r="52" spans="8:12">
      <c r="H52">
        <v>46</v>
      </c>
      <c r="I52" t="s">
        <v>782</v>
      </c>
      <c r="J52" t="s">
        <v>2309</v>
      </c>
      <c r="K52" t="s">
        <v>2546</v>
      </c>
      <c r="L52" t="s">
        <v>780</v>
      </c>
    </row>
    <row r="53" spans="8:12">
      <c r="H53">
        <v>47</v>
      </c>
      <c r="I53" t="s">
        <v>782</v>
      </c>
      <c r="J53" t="s">
        <v>2310</v>
      </c>
      <c r="K53" t="s">
        <v>2310</v>
      </c>
      <c r="L53" t="s">
        <v>818</v>
      </c>
    </row>
    <row r="54" spans="8:12">
      <c r="H54">
        <v>1</v>
      </c>
      <c r="I54" t="s">
        <v>680</v>
      </c>
      <c r="J54" t="s">
        <v>2312</v>
      </c>
      <c r="K54" t="s">
        <v>2310</v>
      </c>
      <c r="L54" t="s">
        <v>678</v>
      </c>
    </row>
    <row r="55" spans="8:12">
      <c r="H55">
        <v>2</v>
      </c>
      <c r="I55" t="s">
        <v>680</v>
      </c>
      <c r="J55" t="s">
        <v>2313</v>
      </c>
      <c r="K55" t="s">
        <v>2310</v>
      </c>
      <c r="L55" t="s">
        <v>684</v>
      </c>
    </row>
    <row r="56" spans="8:12">
      <c r="H56">
        <v>3</v>
      </c>
      <c r="I56" t="s">
        <v>680</v>
      </c>
      <c r="J56" t="s">
        <v>2314</v>
      </c>
      <c r="K56" t="s">
        <v>2310</v>
      </c>
      <c r="L56" t="s">
        <v>688</v>
      </c>
    </row>
    <row r="57" spans="8:12">
      <c r="H57">
        <v>4</v>
      </c>
      <c r="I57" t="s">
        <v>680</v>
      </c>
      <c r="J57" t="s">
        <v>2315</v>
      </c>
      <c r="K57" t="s">
        <v>2310</v>
      </c>
      <c r="L57" t="s">
        <v>693</v>
      </c>
    </row>
    <row r="58" spans="8:12">
      <c r="H58">
        <v>5</v>
      </c>
      <c r="I58" t="s">
        <v>680</v>
      </c>
      <c r="J58" t="s">
        <v>2316</v>
      </c>
      <c r="K58" t="s">
        <v>2310</v>
      </c>
      <c r="L58" t="s">
        <v>698</v>
      </c>
    </row>
    <row r="59" spans="8:12">
      <c r="H59">
        <v>6</v>
      </c>
      <c r="I59" t="s">
        <v>680</v>
      </c>
      <c r="J59" t="s">
        <v>2317</v>
      </c>
      <c r="K59" t="s">
        <v>2310</v>
      </c>
      <c r="L59" t="s">
        <v>702</v>
      </c>
    </row>
    <row r="60" spans="8:12">
      <c r="H60">
        <v>7</v>
      </c>
      <c r="I60" t="s">
        <v>680</v>
      </c>
      <c r="J60" t="s">
        <v>2318</v>
      </c>
      <c r="K60" t="s">
        <v>2310</v>
      </c>
      <c r="L60" t="s">
        <v>706</v>
      </c>
    </row>
    <row r="61" spans="8:12">
      <c r="H61">
        <v>8</v>
      </c>
      <c r="I61" t="s">
        <v>680</v>
      </c>
      <c r="J61" t="s">
        <v>2319</v>
      </c>
      <c r="K61" t="s">
        <v>2310</v>
      </c>
      <c r="L61" t="s">
        <v>713</v>
      </c>
    </row>
    <row r="62" spans="8:12">
      <c r="H62">
        <v>9</v>
      </c>
      <c r="I62" t="s">
        <v>680</v>
      </c>
      <c r="J62" t="s">
        <v>2320</v>
      </c>
      <c r="K62" t="s">
        <v>2310</v>
      </c>
      <c r="L62" t="s">
        <v>718</v>
      </c>
    </row>
    <row r="63" spans="8:12">
      <c r="H63">
        <v>10</v>
      </c>
      <c r="I63" t="s">
        <v>680</v>
      </c>
      <c r="J63" t="s">
        <v>2321</v>
      </c>
      <c r="K63" t="s">
        <v>2310</v>
      </c>
      <c r="L63" t="s">
        <v>724</v>
      </c>
    </row>
    <row r="64" spans="8:12">
      <c r="H64">
        <v>11</v>
      </c>
      <c r="I64" t="s">
        <v>680</v>
      </c>
      <c r="J64" t="s">
        <v>2322</v>
      </c>
      <c r="K64" t="s">
        <v>2310</v>
      </c>
      <c r="L64" t="s">
        <v>710</v>
      </c>
    </row>
    <row r="65" spans="8:12">
      <c r="H65">
        <v>1</v>
      </c>
      <c r="I65" t="s">
        <v>1046</v>
      </c>
      <c r="J65" t="s">
        <v>2324</v>
      </c>
      <c r="K65" t="s">
        <v>2310</v>
      </c>
      <c r="L65" t="s">
        <v>1044</v>
      </c>
    </row>
    <row r="66" spans="8:12">
      <c r="H66">
        <v>2</v>
      </c>
      <c r="I66" t="s">
        <v>1046</v>
      </c>
      <c r="J66" t="s">
        <v>2325</v>
      </c>
      <c r="K66" t="s">
        <v>2310</v>
      </c>
      <c r="L66" t="s">
        <v>1051</v>
      </c>
    </row>
    <row r="67" spans="8:12">
      <c r="H67">
        <v>3</v>
      </c>
      <c r="I67" t="s">
        <v>1046</v>
      </c>
      <c r="J67" t="s">
        <v>2326</v>
      </c>
      <c r="K67" t="s">
        <v>2310</v>
      </c>
      <c r="L67" t="s">
        <v>1056</v>
      </c>
    </row>
    <row r="68" spans="8:12">
      <c r="H68">
        <v>4</v>
      </c>
      <c r="I68" t="s">
        <v>1046</v>
      </c>
      <c r="J68" t="s">
        <v>2327</v>
      </c>
      <c r="K68" t="s">
        <v>2310</v>
      </c>
      <c r="L68" t="s">
        <v>1060</v>
      </c>
    </row>
    <row r="69" spans="8:12">
      <c r="H69">
        <v>5</v>
      </c>
      <c r="I69" t="s">
        <v>1046</v>
      </c>
      <c r="J69" t="s">
        <v>2328</v>
      </c>
      <c r="K69" t="s">
        <v>2310</v>
      </c>
      <c r="L69" t="s">
        <v>1064</v>
      </c>
    </row>
    <row r="70" spans="8:12">
      <c r="H70">
        <v>6</v>
      </c>
      <c r="I70" t="s">
        <v>1046</v>
      </c>
      <c r="J70" t="s">
        <v>2329</v>
      </c>
      <c r="K70" t="s">
        <v>2310</v>
      </c>
      <c r="L70" t="s">
        <v>1068</v>
      </c>
    </row>
    <row r="71" spans="8:12">
      <c r="H71">
        <v>7</v>
      </c>
      <c r="I71" t="s">
        <v>1046</v>
      </c>
      <c r="J71" t="s">
        <v>2330</v>
      </c>
      <c r="K71" t="s">
        <v>2310</v>
      </c>
      <c r="L71" t="s">
        <v>1072</v>
      </c>
    </row>
    <row r="72" spans="8:12">
      <c r="H72">
        <v>8</v>
      </c>
      <c r="I72" t="s">
        <v>1046</v>
      </c>
      <c r="J72" t="s">
        <v>2331</v>
      </c>
      <c r="K72" t="s">
        <v>2310</v>
      </c>
      <c r="L72" t="s">
        <v>1076</v>
      </c>
    </row>
    <row r="73" spans="8:12">
      <c r="H73">
        <v>9</v>
      </c>
      <c r="I73" t="s">
        <v>1046</v>
      </c>
      <c r="J73" t="s">
        <v>2332</v>
      </c>
      <c r="K73" t="s">
        <v>2310</v>
      </c>
      <c r="L73" t="s">
        <v>1084</v>
      </c>
    </row>
    <row r="74" spans="8:12">
      <c r="H74">
        <v>10</v>
      </c>
      <c r="I74" t="s">
        <v>1046</v>
      </c>
      <c r="J74" t="s">
        <v>2333</v>
      </c>
      <c r="K74" t="s">
        <v>2310</v>
      </c>
      <c r="L74" t="s">
        <v>1090</v>
      </c>
    </row>
    <row r="75" spans="8:12">
      <c r="H75">
        <v>11</v>
      </c>
      <c r="I75" t="s">
        <v>1046</v>
      </c>
      <c r="J75" t="s">
        <v>2334</v>
      </c>
      <c r="K75" t="s">
        <v>2546</v>
      </c>
      <c r="L75" t="s">
        <v>1094</v>
      </c>
    </row>
    <row r="76" spans="8:12">
      <c r="H76">
        <v>1</v>
      </c>
      <c r="I76" t="s">
        <v>2336</v>
      </c>
      <c r="J76" t="s">
        <v>2337</v>
      </c>
      <c r="K76" t="s">
        <v>2546</v>
      </c>
      <c r="L76" t="s">
        <v>774</v>
      </c>
    </row>
    <row r="77" spans="8:12">
      <c r="H77">
        <v>2</v>
      </c>
      <c r="I77" t="s">
        <v>2336</v>
      </c>
      <c r="J77" t="s">
        <v>2338</v>
      </c>
      <c r="K77" t="s">
        <v>2310</v>
      </c>
      <c r="L77" t="s">
        <v>768</v>
      </c>
    </row>
    <row r="78" spans="8:12">
      <c r="H78">
        <v>3</v>
      </c>
      <c r="I78" t="s">
        <v>2336</v>
      </c>
      <c r="J78" t="s">
        <v>2339</v>
      </c>
      <c r="K78" t="s">
        <v>2310</v>
      </c>
      <c r="L78" t="s">
        <v>763</v>
      </c>
    </row>
    <row r="79" spans="8:12">
      <c r="H79">
        <v>4</v>
      </c>
      <c r="I79" t="s">
        <v>2336</v>
      </c>
      <c r="J79" t="s">
        <v>2340</v>
      </c>
      <c r="K79" t="s">
        <v>2547</v>
      </c>
      <c r="L79" t="s">
        <v>757</v>
      </c>
    </row>
    <row r="80" spans="8:12">
      <c r="H80">
        <v>5</v>
      </c>
      <c r="I80" t="s">
        <v>2336</v>
      </c>
      <c r="J80" t="s">
        <v>2341</v>
      </c>
      <c r="K80" t="s">
        <v>2547</v>
      </c>
      <c r="L80" t="s">
        <v>751</v>
      </c>
    </row>
    <row r="81" spans="8:12">
      <c r="H81">
        <v>6</v>
      </c>
      <c r="I81" t="s">
        <v>2336</v>
      </c>
      <c r="J81" t="s">
        <v>2342</v>
      </c>
      <c r="K81" t="s">
        <v>2547</v>
      </c>
      <c r="L81" t="s">
        <v>748</v>
      </c>
    </row>
    <row r="82" spans="8:12">
      <c r="H82">
        <v>7</v>
      </c>
      <c r="I82" t="s">
        <v>2336</v>
      </c>
      <c r="J82" t="s">
        <v>2343</v>
      </c>
      <c r="K82" t="s">
        <v>2546</v>
      </c>
      <c r="L82" t="s">
        <v>737</v>
      </c>
    </row>
    <row r="83" spans="8:12">
      <c r="H83">
        <v>8</v>
      </c>
      <c r="I83" t="s">
        <v>2336</v>
      </c>
      <c r="J83" t="s">
        <v>2344</v>
      </c>
      <c r="K83" t="s">
        <v>2546</v>
      </c>
      <c r="L83" t="s">
        <v>731</v>
      </c>
    </row>
    <row r="84" spans="8:12">
      <c r="H84">
        <v>9</v>
      </c>
      <c r="I84" t="s">
        <v>2336</v>
      </c>
      <c r="J84" t="s">
        <v>2345</v>
      </c>
      <c r="K84" t="s">
        <v>2546</v>
      </c>
      <c r="L84" t="s">
        <v>743</v>
      </c>
    </row>
    <row r="85" spans="8:12">
      <c r="H85">
        <v>1</v>
      </c>
      <c r="I85" t="s">
        <v>1103</v>
      </c>
      <c r="J85" t="s">
        <v>2347</v>
      </c>
      <c r="K85" t="s">
        <v>2546</v>
      </c>
      <c r="L85" t="s">
        <v>1101</v>
      </c>
    </row>
    <row r="86" spans="8:12">
      <c r="H86">
        <v>2</v>
      </c>
      <c r="I86" t="s">
        <v>1103</v>
      </c>
      <c r="J86" t="s">
        <v>2348</v>
      </c>
      <c r="K86" t="s">
        <v>2546</v>
      </c>
      <c r="L86" t="s">
        <v>1107</v>
      </c>
    </row>
    <row r="87" spans="8:12">
      <c r="H87">
        <v>3</v>
      </c>
      <c r="I87" t="s">
        <v>1103</v>
      </c>
      <c r="J87" t="s">
        <v>2349</v>
      </c>
      <c r="K87" t="s">
        <v>2546</v>
      </c>
      <c r="L87" t="s">
        <v>1115</v>
      </c>
    </row>
    <row r="88" spans="8:12">
      <c r="H88">
        <v>4</v>
      </c>
      <c r="I88" t="s">
        <v>1103</v>
      </c>
      <c r="J88" t="s">
        <v>2350</v>
      </c>
      <c r="K88" t="s">
        <v>2546</v>
      </c>
      <c r="L88" t="s">
        <v>1119</v>
      </c>
    </row>
    <row r="89" spans="8:12">
      <c r="H89">
        <v>5</v>
      </c>
      <c r="I89" t="s">
        <v>1103</v>
      </c>
      <c r="J89" t="s">
        <v>2351</v>
      </c>
      <c r="K89" t="s">
        <v>2546</v>
      </c>
      <c r="L89" t="s">
        <v>1123</v>
      </c>
    </row>
    <row r="90" spans="8:12">
      <c r="H90">
        <v>6</v>
      </c>
      <c r="I90" t="s">
        <v>1103</v>
      </c>
      <c r="J90" t="s">
        <v>2352</v>
      </c>
      <c r="K90" t="s">
        <v>2546</v>
      </c>
      <c r="L90" t="s">
        <v>1127</v>
      </c>
    </row>
    <row r="91" spans="8:12">
      <c r="H91">
        <v>7</v>
      </c>
      <c r="I91" t="s">
        <v>1103</v>
      </c>
      <c r="J91" t="s">
        <v>2353</v>
      </c>
      <c r="K91" t="s">
        <v>2546</v>
      </c>
      <c r="L91" t="s">
        <v>1131</v>
      </c>
    </row>
    <row r="92" spans="8:12">
      <c r="H92">
        <v>8</v>
      </c>
      <c r="I92" t="s">
        <v>1103</v>
      </c>
      <c r="J92" t="s">
        <v>2354</v>
      </c>
      <c r="K92" t="s">
        <v>2546</v>
      </c>
      <c r="L92" t="s">
        <v>1135</v>
      </c>
    </row>
    <row r="93" spans="8:12">
      <c r="H93">
        <v>9</v>
      </c>
      <c r="I93" t="s">
        <v>1103</v>
      </c>
      <c r="J93" t="s">
        <v>2355</v>
      </c>
      <c r="K93" t="s">
        <v>2546</v>
      </c>
      <c r="L93" t="s">
        <v>1139</v>
      </c>
    </row>
    <row r="94" spans="8:12">
      <c r="H94">
        <v>10</v>
      </c>
      <c r="I94" t="s">
        <v>1103</v>
      </c>
      <c r="J94" t="s">
        <v>2356</v>
      </c>
      <c r="K94" t="s">
        <v>2546</v>
      </c>
      <c r="L94" t="s">
        <v>1143</v>
      </c>
    </row>
    <row r="95" spans="8:12">
      <c r="H95">
        <v>11</v>
      </c>
      <c r="I95" t="s">
        <v>1103</v>
      </c>
      <c r="J95" t="s">
        <v>2357</v>
      </c>
      <c r="K95" t="s">
        <v>2546</v>
      </c>
      <c r="L95" t="s">
        <v>1147</v>
      </c>
    </row>
    <row r="96" spans="8:12">
      <c r="H96">
        <v>12</v>
      </c>
      <c r="I96" t="s">
        <v>1103</v>
      </c>
      <c r="J96" t="s">
        <v>2358</v>
      </c>
      <c r="K96" t="s">
        <v>2546</v>
      </c>
      <c r="L96" t="s">
        <v>1151</v>
      </c>
    </row>
    <row r="97" spans="8:12">
      <c r="H97">
        <v>13</v>
      </c>
      <c r="I97" t="s">
        <v>1103</v>
      </c>
      <c r="J97" t="s">
        <v>2359</v>
      </c>
      <c r="K97" t="s">
        <v>2546</v>
      </c>
      <c r="L97" t="s">
        <v>1155</v>
      </c>
    </row>
    <row r="98" spans="8:12">
      <c r="H98">
        <v>14</v>
      </c>
      <c r="I98" t="s">
        <v>1103</v>
      </c>
      <c r="J98" t="s">
        <v>2360</v>
      </c>
      <c r="K98" t="s">
        <v>2546</v>
      </c>
      <c r="L98" t="s">
        <v>1159</v>
      </c>
    </row>
    <row r="99" spans="8:12">
      <c r="H99">
        <v>15</v>
      </c>
      <c r="I99" t="s">
        <v>1103</v>
      </c>
      <c r="J99" t="s">
        <v>2361</v>
      </c>
      <c r="K99" t="s">
        <v>2546</v>
      </c>
      <c r="L99" t="s">
        <v>1163</v>
      </c>
    </row>
    <row r="100" spans="8:12">
      <c r="H100">
        <v>16</v>
      </c>
      <c r="I100" t="s">
        <v>1103</v>
      </c>
      <c r="J100" t="s">
        <v>2362</v>
      </c>
      <c r="K100" t="s">
        <v>2546</v>
      </c>
      <c r="L100" t="s">
        <v>1167</v>
      </c>
    </row>
    <row r="101" spans="8:12">
      <c r="H101">
        <v>17</v>
      </c>
      <c r="I101" t="s">
        <v>1103</v>
      </c>
      <c r="J101" t="s">
        <v>2363</v>
      </c>
      <c r="K101" t="s">
        <v>2546</v>
      </c>
      <c r="L101" t="s">
        <v>1171</v>
      </c>
    </row>
    <row r="102" spans="8:12">
      <c r="H102">
        <v>18</v>
      </c>
      <c r="I102" t="s">
        <v>1103</v>
      </c>
      <c r="J102" t="s">
        <v>2364</v>
      </c>
      <c r="K102" t="s">
        <v>2546</v>
      </c>
      <c r="L102" t="s">
        <v>1175</v>
      </c>
    </row>
    <row r="103" spans="8:12">
      <c r="H103">
        <v>19</v>
      </c>
      <c r="I103" t="s">
        <v>1103</v>
      </c>
      <c r="J103" t="s">
        <v>2365</v>
      </c>
      <c r="K103" t="s">
        <v>2310</v>
      </c>
      <c r="L103" t="s">
        <v>1186</v>
      </c>
    </row>
    <row r="104" spans="8:12">
      <c r="H104">
        <v>20</v>
      </c>
      <c r="I104" t="s">
        <v>1103</v>
      </c>
      <c r="J104" t="s">
        <v>2366</v>
      </c>
      <c r="K104" t="s">
        <v>2310</v>
      </c>
      <c r="L104" t="s">
        <v>1216</v>
      </c>
    </row>
    <row r="105" spans="8:12">
      <c r="H105">
        <v>21</v>
      </c>
      <c r="I105" t="s">
        <v>1103</v>
      </c>
      <c r="J105" t="s">
        <v>2367</v>
      </c>
      <c r="K105" t="s">
        <v>2310</v>
      </c>
      <c r="L105" t="s">
        <v>1191</v>
      </c>
    </row>
    <row r="106" spans="8:12">
      <c r="H106">
        <v>22</v>
      </c>
      <c r="I106" t="s">
        <v>1103</v>
      </c>
      <c r="J106" t="s">
        <v>2368</v>
      </c>
      <c r="K106" t="s">
        <v>2310</v>
      </c>
      <c r="L106" t="s">
        <v>1195</v>
      </c>
    </row>
    <row r="107" spans="8:12">
      <c r="H107">
        <v>23</v>
      </c>
      <c r="I107" t="s">
        <v>1103</v>
      </c>
      <c r="J107" t="s">
        <v>2369</v>
      </c>
      <c r="K107" t="s">
        <v>2310</v>
      </c>
      <c r="L107" t="s">
        <v>1201</v>
      </c>
    </row>
    <row r="108" spans="8:12">
      <c r="H108">
        <v>24</v>
      </c>
      <c r="I108" t="s">
        <v>1103</v>
      </c>
      <c r="J108" t="s">
        <v>2370</v>
      </c>
      <c r="K108" t="s">
        <v>2310</v>
      </c>
      <c r="L108" t="s">
        <v>1206</v>
      </c>
    </row>
    <row r="109" spans="8:12">
      <c r="H109">
        <v>25</v>
      </c>
      <c r="I109" t="s">
        <v>1103</v>
      </c>
      <c r="J109" t="s">
        <v>2371</v>
      </c>
      <c r="K109" t="s">
        <v>2310</v>
      </c>
      <c r="L109" t="s">
        <v>1211</v>
      </c>
    </row>
    <row r="110" spans="8:12">
      <c r="H110">
        <v>26</v>
      </c>
      <c r="I110" t="s">
        <v>1103</v>
      </c>
      <c r="J110" t="s">
        <v>2372</v>
      </c>
      <c r="K110" t="s">
        <v>2310</v>
      </c>
      <c r="L110" t="s">
        <v>1221</v>
      </c>
    </row>
    <row r="111" spans="8:12">
      <c r="H111">
        <v>27</v>
      </c>
      <c r="I111" t="s">
        <v>1103</v>
      </c>
      <c r="J111" t="s">
        <v>2373</v>
      </c>
      <c r="K111" t="s">
        <v>2310</v>
      </c>
      <c r="L111" t="s">
        <v>1226</v>
      </c>
    </row>
    <row r="112" spans="8:12">
      <c r="H112">
        <v>28</v>
      </c>
      <c r="I112" t="s">
        <v>1103</v>
      </c>
      <c r="J112" t="s">
        <v>2374</v>
      </c>
      <c r="K112" t="s">
        <v>2310</v>
      </c>
      <c r="L112" t="s">
        <v>1231</v>
      </c>
    </row>
    <row r="113" spans="8:12">
      <c r="H113">
        <v>29</v>
      </c>
      <c r="I113" t="s">
        <v>1103</v>
      </c>
      <c r="J113" t="s">
        <v>2375</v>
      </c>
      <c r="K113" t="s">
        <v>2310</v>
      </c>
      <c r="L113" t="s">
        <v>1236</v>
      </c>
    </row>
    <row r="114" spans="8:12">
      <c r="H114">
        <v>30</v>
      </c>
      <c r="I114" t="s">
        <v>1103</v>
      </c>
      <c r="J114" t="s">
        <v>2376</v>
      </c>
      <c r="K114" t="s">
        <v>2310</v>
      </c>
      <c r="L114" t="s">
        <v>1241</v>
      </c>
    </row>
    <row r="115" spans="8:12">
      <c r="H115">
        <v>31</v>
      </c>
      <c r="I115" t="s">
        <v>1103</v>
      </c>
      <c r="J115" t="s">
        <v>2377</v>
      </c>
      <c r="K115" t="s">
        <v>2310</v>
      </c>
      <c r="L115" t="s">
        <v>1247</v>
      </c>
    </row>
    <row r="116" spans="8:12">
      <c r="H116">
        <v>32</v>
      </c>
      <c r="I116" t="s">
        <v>1103</v>
      </c>
      <c r="J116" t="s">
        <v>2378</v>
      </c>
      <c r="K116" t="s">
        <v>2310</v>
      </c>
      <c r="L116" t="s">
        <v>1253</v>
      </c>
    </row>
    <row r="117" spans="8:12">
      <c r="H117">
        <v>33</v>
      </c>
      <c r="I117" t="s">
        <v>1103</v>
      </c>
      <c r="J117" t="s">
        <v>2379</v>
      </c>
      <c r="K117" t="s">
        <v>2310</v>
      </c>
      <c r="L117" t="s">
        <v>1258</v>
      </c>
    </row>
    <row r="118" spans="8:12">
      <c r="H118">
        <v>34</v>
      </c>
      <c r="I118" t="s">
        <v>1103</v>
      </c>
      <c r="J118" t="s">
        <v>2380</v>
      </c>
      <c r="K118" t="s">
        <v>2310</v>
      </c>
      <c r="L118" t="s">
        <v>1263</v>
      </c>
    </row>
    <row r="119" spans="8:12">
      <c r="H119">
        <v>35</v>
      </c>
      <c r="I119" t="s">
        <v>1103</v>
      </c>
      <c r="J119" t="s">
        <v>2381</v>
      </c>
      <c r="K119" t="s">
        <v>2310</v>
      </c>
      <c r="L119" t="s">
        <v>1268</v>
      </c>
    </row>
    <row r="120" spans="8:12">
      <c r="H120">
        <v>36</v>
      </c>
      <c r="I120" t="s">
        <v>1103</v>
      </c>
      <c r="J120" t="s">
        <v>2382</v>
      </c>
      <c r="K120" t="s">
        <v>2310</v>
      </c>
      <c r="L120" t="s">
        <v>1273</v>
      </c>
    </row>
    <row r="121" spans="8:12">
      <c r="H121">
        <v>37</v>
      </c>
      <c r="I121" t="s">
        <v>1103</v>
      </c>
      <c r="J121" t="s">
        <v>2383</v>
      </c>
      <c r="K121" t="s">
        <v>2310</v>
      </c>
      <c r="L121" t="s">
        <v>1277</v>
      </c>
    </row>
    <row r="122" spans="8:12">
      <c r="H122">
        <v>38</v>
      </c>
      <c r="I122" t="s">
        <v>1103</v>
      </c>
      <c r="J122" t="s">
        <v>2384</v>
      </c>
      <c r="K122" t="s">
        <v>2310</v>
      </c>
      <c r="L122" t="s">
        <v>1282</v>
      </c>
    </row>
    <row r="123" spans="8:12">
      <c r="H123">
        <v>39</v>
      </c>
      <c r="I123" t="s">
        <v>1103</v>
      </c>
      <c r="J123" t="s">
        <v>2385</v>
      </c>
      <c r="K123" t="s">
        <v>2310</v>
      </c>
      <c r="L123" t="s">
        <v>1287</v>
      </c>
    </row>
    <row r="124" spans="8:12">
      <c r="H124">
        <v>40</v>
      </c>
      <c r="I124" t="s">
        <v>1103</v>
      </c>
      <c r="J124" t="s">
        <v>2386</v>
      </c>
      <c r="K124" t="s">
        <v>2310</v>
      </c>
      <c r="L124" t="s">
        <v>1291</v>
      </c>
    </row>
    <row r="125" spans="8:12">
      <c r="H125">
        <v>41</v>
      </c>
      <c r="I125" t="s">
        <v>1103</v>
      </c>
      <c r="J125" t="s">
        <v>2387</v>
      </c>
      <c r="K125" t="s">
        <v>2310</v>
      </c>
      <c r="L125" t="s">
        <v>1296</v>
      </c>
    </row>
    <row r="126" spans="8:12">
      <c r="H126">
        <v>42</v>
      </c>
      <c r="I126" t="s">
        <v>1103</v>
      </c>
      <c r="J126" t="s">
        <v>2388</v>
      </c>
      <c r="K126" t="s">
        <v>2310</v>
      </c>
      <c r="L126" t="s">
        <v>1301</v>
      </c>
    </row>
    <row r="127" spans="8:12">
      <c r="H127">
        <v>43</v>
      </c>
      <c r="I127" t="s">
        <v>1103</v>
      </c>
      <c r="J127" t="s">
        <v>2389</v>
      </c>
      <c r="K127" t="s">
        <v>2310</v>
      </c>
      <c r="L127" t="s">
        <v>1306</v>
      </c>
    </row>
    <row r="128" spans="8:12">
      <c r="H128">
        <v>44</v>
      </c>
      <c r="I128" t="s">
        <v>1103</v>
      </c>
      <c r="J128" t="s">
        <v>2390</v>
      </c>
      <c r="K128" t="s">
        <v>2310</v>
      </c>
      <c r="L128" t="s">
        <v>1311</v>
      </c>
    </row>
    <row r="129" spans="8:12">
      <c r="H129">
        <v>45</v>
      </c>
      <c r="I129" t="s">
        <v>1103</v>
      </c>
      <c r="J129" t="s">
        <v>2391</v>
      </c>
      <c r="K129" t="s">
        <v>2310</v>
      </c>
      <c r="L129" t="s">
        <v>1316</v>
      </c>
    </row>
    <row r="130" spans="8:12">
      <c r="H130">
        <v>46</v>
      </c>
      <c r="I130" t="s">
        <v>1103</v>
      </c>
      <c r="J130" t="s">
        <v>2392</v>
      </c>
      <c r="K130" t="s">
        <v>2310</v>
      </c>
      <c r="L130" t="s">
        <v>1321</v>
      </c>
    </row>
    <row r="131" spans="8:12">
      <c r="H131">
        <v>47</v>
      </c>
      <c r="I131" t="s">
        <v>1103</v>
      </c>
      <c r="J131" t="s">
        <v>2393</v>
      </c>
      <c r="K131" t="s">
        <v>2310</v>
      </c>
      <c r="L131" t="s">
        <v>1325</v>
      </c>
    </row>
    <row r="132" spans="8:12">
      <c r="H132">
        <v>48</v>
      </c>
      <c r="I132" t="s">
        <v>1103</v>
      </c>
      <c r="J132" t="s">
        <v>2394</v>
      </c>
      <c r="K132" t="s">
        <v>2310</v>
      </c>
      <c r="L132" t="s">
        <v>1329</v>
      </c>
    </row>
    <row r="133" spans="8:12">
      <c r="H133">
        <v>49</v>
      </c>
      <c r="I133" t="s">
        <v>1103</v>
      </c>
      <c r="J133" t="s">
        <v>2395</v>
      </c>
      <c r="K133" t="s">
        <v>2310</v>
      </c>
      <c r="L133" t="s">
        <v>1333</v>
      </c>
    </row>
    <row r="134" spans="8:12">
      <c r="H134">
        <v>50</v>
      </c>
      <c r="I134" t="s">
        <v>1103</v>
      </c>
      <c r="J134" t="s">
        <v>2396</v>
      </c>
      <c r="K134" t="s">
        <v>2310</v>
      </c>
      <c r="L134" t="s">
        <v>1180</v>
      </c>
    </row>
    <row r="135" spans="8:12">
      <c r="H135">
        <v>1</v>
      </c>
      <c r="I135" t="s">
        <v>662</v>
      </c>
      <c r="J135" t="s">
        <v>2398</v>
      </c>
      <c r="K135" t="s">
        <v>2546</v>
      </c>
      <c r="L135" t="s">
        <v>671</v>
      </c>
    </row>
    <row r="136" spans="8:12">
      <c r="H136">
        <v>2</v>
      </c>
      <c r="I136" t="s">
        <v>662</v>
      </c>
      <c r="J136" t="s">
        <v>2399</v>
      </c>
      <c r="K136" t="s">
        <v>2546</v>
      </c>
      <c r="L136" t="s">
        <v>666</v>
      </c>
    </row>
    <row r="137" spans="8:12">
      <c r="H137">
        <v>3</v>
      </c>
      <c r="I137" t="s">
        <v>662</v>
      </c>
      <c r="J137" t="s">
        <v>2400</v>
      </c>
      <c r="K137" t="s">
        <v>2546</v>
      </c>
      <c r="L137" t="s">
        <v>660</v>
      </c>
    </row>
    <row r="138" spans="8:12">
      <c r="H138">
        <v>1</v>
      </c>
      <c r="I138" t="s">
        <v>2402</v>
      </c>
      <c r="J138" t="s">
        <v>2403</v>
      </c>
      <c r="K138" t="s">
        <v>2546</v>
      </c>
      <c r="L138" t="s">
        <v>1013</v>
      </c>
    </row>
    <row r="139" spans="8:12">
      <c r="H139">
        <v>2</v>
      </c>
      <c r="I139" t="s">
        <v>2402</v>
      </c>
      <c r="J139" t="s">
        <v>2404</v>
      </c>
      <c r="K139" t="s">
        <v>2310</v>
      </c>
      <c r="L139" t="s">
        <v>181</v>
      </c>
    </row>
    <row r="140" spans="8:12">
      <c r="H140">
        <v>3</v>
      </c>
      <c r="I140" t="s">
        <v>2402</v>
      </c>
      <c r="J140" t="s">
        <v>2405</v>
      </c>
      <c r="K140" t="s">
        <v>2310</v>
      </c>
      <c r="L140" t="s">
        <v>176</v>
      </c>
    </row>
    <row r="141" spans="8:12">
      <c r="H141">
        <v>4</v>
      </c>
      <c r="I141" t="s">
        <v>2402</v>
      </c>
      <c r="J141" t="s">
        <v>2406</v>
      </c>
      <c r="K141" t="s">
        <v>2310</v>
      </c>
      <c r="L141" t="s">
        <v>172</v>
      </c>
    </row>
    <row r="142" spans="8:12">
      <c r="H142">
        <v>5</v>
      </c>
      <c r="I142" t="s">
        <v>2402</v>
      </c>
      <c r="J142" t="s">
        <v>2407</v>
      </c>
      <c r="K142" t="s">
        <v>2310</v>
      </c>
      <c r="L142" t="s">
        <v>167</v>
      </c>
    </row>
    <row r="143" spans="8:12">
      <c r="H143">
        <v>6</v>
      </c>
      <c r="I143" t="s">
        <v>2402</v>
      </c>
      <c r="J143" t="s">
        <v>2408</v>
      </c>
      <c r="K143" t="s">
        <v>2310</v>
      </c>
      <c r="L143" t="s">
        <v>162</v>
      </c>
    </row>
    <row r="144" spans="8:12">
      <c r="H144">
        <v>7</v>
      </c>
      <c r="I144" t="s">
        <v>2402</v>
      </c>
      <c r="J144" t="s">
        <v>2409</v>
      </c>
      <c r="K144" t="s">
        <v>2310</v>
      </c>
      <c r="L144" t="s">
        <v>155</v>
      </c>
    </row>
    <row r="145" spans="8:12">
      <c r="H145">
        <v>8</v>
      </c>
      <c r="I145" t="s">
        <v>2402</v>
      </c>
      <c r="J145" t="s">
        <v>2410</v>
      </c>
      <c r="K145" t="s">
        <v>2310</v>
      </c>
      <c r="L145" t="s">
        <v>149</v>
      </c>
    </row>
    <row r="146" spans="8:12">
      <c r="H146">
        <v>9</v>
      </c>
      <c r="I146" t="s">
        <v>2402</v>
      </c>
      <c r="J146" t="s">
        <v>2411</v>
      </c>
      <c r="K146" t="s">
        <v>2546</v>
      </c>
      <c r="L146" t="s">
        <v>134</v>
      </c>
    </row>
    <row r="147" spans="8:12">
      <c r="H147">
        <v>10</v>
      </c>
      <c r="I147" t="s">
        <v>2402</v>
      </c>
      <c r="J147" t="s">
        <v>2412</v>
      </c>
      <c r="K147" t="s">
        <v>2310</v>
      </c>
      <c r="L147" t="s">
        <v>116</v>
      </c>
    </row>
    <row r="148" spans="8:12">
      <c r="H148">
        <v>11</v>
      </c>
      <c r="I148" t="s">
        <v>2402</v>
      </c>
      <c r="J148" t="s">
        <v>2413</v>
      </c>
      <c r="K148" t="s">
        <v>2310</v>
      </c>
      <c r="L148" t="s">
        <v>110</v>
      </c>
    </row>
    <row r="149" spans="8:12">
      <c r="H149">
        <v>12</v>
      </c>
      <c r="I149" t="s">
        <v>2402</v>
      </c>
      <c r="J149" t="s">
        <v>2414</v>
      </c>
      <c r="K149" t="s">
        <v>2310</v>
      </c>
      <c r="L149" t="s">
        <v>95</v>
      </c>
    </row>
    <row r="150" spans="8:12">
      <c r="H150">
        <v>13</v>
      </c>
      <c r="I150" t="s">
        <v>2402</v>
      </c>
      <c r="J150" t="s">
        <v>2415</v>
      </c>
      <c r="K150" t="s">
        <v>2546</v>
      </c>
      <c r="L150" t="s">
        <v>83</v>
      </c>
    </row>
    <row r="151" spans="8:12">
      <c r="H151">
        <v>14</v>
      </c>
      <c r="I151" t="s">
        <v>2402</v>
      </c>
      <c r="J151" t="s">
        <v>2416</v>
      </c>
      <c r="K151" t="s">
        <v>2546</v>
      </c>
      <c r="L151" t="s">
        <v>122</v>
      </c>
    </row>
    <row r="152" spans="8:12">
      <c r="H152">
        <v>15</v>
      </c>
      <c r="I152" t="s">
        <v>2402</v>
      </c>
      <c r="J152" t="s">
        <v>2417</v>
      </c>
      <c r="K152" t="s">
        <v>2546</v>
      </c>
      <c r="L152" t="s">
        <v>128</v>
      </c>
    </row>
    <row r="153" spans="8:12">
      <c r="H153">
        <v>1</v>
      </c>
      <c r="I153" t="s">
        <v>2419</v>
      </c>
      <c r="J153" t="s">
        <v>2403</v>
      </c>
      <c r="K153" t="s">
        <v>2546</v>
      </c>
      <c r="L153" t="s">
        <v>1013</v>
      </c>
    </row>
    <row r="154" spans="8:12">
      <c r="H154">
        <v>2</v>
      </c>
      <c r="I154" t="s">
        <v>2419</v>
      </c>
      <c r="J154" t="s">
        <v>2420</v>
      </c>
      <c r="K154" t="s">
        <v>2546</v>
      </c>
      <c r="L154" t="s">
        <v>265</v>
      </c>
    </row>
    <row r="155" spans="8:12">
      <c r="H155">
        <v>3</v>
      </c>
      <c r="I155" t="s">
        <v>2419</v>
      </c>
      <c r="J155" t="s">
        <v>2421</v>
      </c>
      <c r="K155" t="s">
        <v>2546</v>
      </c>
      <c r="L155" t="s">
        <v>261</v>
      </c>
    </row>
    <row r="156" spans="8:12">
      <c r="H156">
        <v>4</v>
      </c>
      <c r="I156" t="s">
        <v>2419</v>
      </c>
      <c r="J156" t="s">
        <v>2422</v>
      </c>
      <c r="K156" t="s">
        <v>2546</v>
      </c>
      <c r="L156" t="s">
        <v>250</v>
      </c>
    </row>
    <row r="157" spans="8:12">
      <c r="H157">
        <v>5</v>
      </c>
      <c r="I157" t="s">
        <v>2419</v>
      </c>
      <c r="J157" t="s">
        <v>2423</v>
      </c>
      <c r="K157" t="s">
        <v>2310</v>
      </c>
      <c r="L157" t="s">
        <v>291</v>
      </c>
    </row>
    <row r="158" spans="8:12">
      <c r="H158">
        <v>6</v>
      </c>
      <c r="I158" t="s">
        <v>2419</v>
      </c>
      <c r="J158" t="s">
        <v>2424</v>
      </c>
      <c r="K158" t="s">
        <v>2310</v>
      </c>
      <c r="L158" t="s">
        <v>314</v>
      </c>
    </row>
    <row r="159" spans="8:12">
      <c r="H159">
        <v>7</v>
      </c>
      <c r="I159" t="s">
        <v>2419</v>
      </c>
      <c r="J159" t="s">
        <v>2425</v>
      </c>
      <c r="K159" t="s">
        <v>2310</v>
      </c>
      <c r="L159" t="s">
        <v>311</v>
      </c>
    </row>
    <row r="160" spans="8:12">
      <c r="H160">
        <v>8</v>
      </c>
      <c r="I160" t="s">
        <v>2419</v>
      </c>
      <c r="J160" t="s">
        <v>2426</v>
      </c>
      <c r="K160" t="s">
        <v>2310</v>
      </c>
      <c r="L160" t="s">
        <v>307</v>
      </c>
    </row>
    <row r="161" spans="8:12">
      <c r="H161">
        <v>9</v>
      </c>
      <c r="I161" t="s">
        <v>2419</v>
      </c>
      <c r="J161" t="s">
        <v>2427</v>
      </c>
      <c r="K161" t="s">
        <v>2310</v>
      </c>
      <c r="L161" t="s">
        <v>302</v>
      </c>
    </row>
    <row r="162" spans="8:12">
      <c r="H162">
        <v>10</v>
      </c>
      <c r="I162" t="s">
        <v>2419</v>
      </c>
      <c r="J162" t="s">
        <v>2428</v>
      </c>
      <c r="K162" t="s">
        <v>2310</v>
      </c>
      <c r="L162" t="s">
        <v>296</v>
      </c>
    </row>
    <row r="163" spans="8:12">
      <c r="H163">
        <v>11</v>
      </c>
      <c r="I163" t="s">
        <v>2419</v>
      </c>
      <c r="J163" t="s">
        <v>2429</v>
      </c>
      <c r="K163" t="s">
        <v>2310</v>
      </c>
      <c r="L163" t="s">
        <v>287</v>
      </c>
    </row>
    <row r="164" spans="8:12">
      <c r="H164">
        <v>12</v>
      </c>
      <c r="I164" t="s">
        <v>2419</v>
      </c>
      <c r="J164" t="s">
        <v>2430</v>
      </c>
      <c r="K164" t="s">
        <v>2310</v>
      </c>
      <c r="L164" t="s">
        <v>282</v>
      </c>
    </row>
    <row r="165" spans="8:12">
      <c r="H165">
        <v>13</v>
      </c>
      <c r="I165" t="s">
        <v>2419</v>
      </c>
      <c r="J165" t="s">
        <v>2431</v>
      </c>
      <c r="K165" t="s">
        <v>2310</v>
      </c>
      <c r="L165" t="s">
        <v>275</v>
      </c>
    </row>
    <row r="166" spans="8:12">
      <c r="H166">
        <v>14</v>
      </c>
      <c r="I166" t="s">
        <v>2419</v>
      </c>
      <c r="J166" t="s">
        <v>2432</v>
      </c>
      <c r="K166" t="s">
        <v>2310</v>
      </c>
      <c r="L166" t="s">
        <v>270</v>
      </c>
    </row>
    <row r="167" spans="8:12">
      <c r="H167">
        <v>15</v>
      </c>
      <c r="I167" t="s">
        <v>2419</v>
      </c>
      <c r="J167" t="s">
        <v>2433</v>
      </c>
      <c r="K167" t="s">
        <v>2310</v>
      </c>
      <c r="L167" t="s">
        <v>255</v>
      </c>
    </row>
    <row r="168" spans="8:12">
      <c r="H168">
        <v>16</v>
      </c>
      <c r="I168" t="s">
        <v>2419</v>
      </c>
      <c r="J168" t="s">
        <v>2434</v>
      </c>
      <c r="K168" t="s">
        <v>2310</v>
      </c>
      <c r="L168" t="s">
        <v>245</v>
      </c>
    </row>
    <row r="169" spans="8:12">
      <c r="H169">
        <v>17</v>
      </c>
      <c r="I169" t="s">
        <v>2419</v>
      </c>
      <c r="J169" t="s">
        <v>2435</v>
      </c>
      <c r="K169" t="s">
        <v>2310</v>
      </c>
      <c r="L169" t="s">
        <v>239</v>
      </c>
    </row>
    <row r="170" spans="8:12">
      <c r="H170">
        <v>18</v>
      </c>
      <c r="I170" t="s">
        <v>2419</v>
      </c>
      <c r="J170" t="s">
        <v>2436</v>
      </c>
      <c r="K170" t="s">
        <v>2310</v>
      </c>
      <c r="L170" t="s">
        <v>233</v>
      </c>
    </row>
    <row r="171" spans="8:12">
      <c r="H171">
        <v>19</v>
      </c>
      <c r="I171" t="s">
        <v>2419</v>
      </c>
      <c r="J171" t="s">
        <v>2437</v>
      </c>
      <c r="K171" t="s">
        <v>2310</v>
      </c>
      <c r="L171" t="s">
        <v>227</v>
      </c>
    </row>
    <row r="172" spans="8:12">
      <c r="H172">
        <v>20</v>
      </c>
      <c r="I172" t="s">
        <v>2419</v>
      </c>
      <c r="J172" t="s">
        <v>2438</v>
      </c>
      <c r="K172" t="s">
        <v>2310</v>
      </c>
      <c r="L172" t="s">
        <v>221</v>
      </c>
    </row>
    <row r="173" spans="8:12">
      <c r="H173">
        <v>21</v>
      </c>
      <c r="I173" t="s">
        <v>2419</v>
      </c>
      <c r="J173" t="s">
        <v>2439</v>
      </c>
      <c r="K173" t="s">
        <v>2310</v>
      </c>
      <c r="L173" t="s">
        <v>211</v>
      </c>
    </row>
    <row r="174" spans="8:12">
      <c r="H174">
        <v>22</v>
      </c>
      <c r="I174" t="s">
        <v>2419</v>
      </c>
      <c r="J174" t="s">
        <v>2440</v>
      </c>
      <c r="K174" t="s">
        <v>2310</v>
      </c>
      <c r="L174" t="s">
        <v>205</v>
      </c>
    </row>
    <row r="175" spans="8:12">
      <c r="H175">
        <v>23</v>
      </c>
      <c r="I175" t="s">
        <v>2419</v>
      </c>
      <c r="J175" t="s">
        <v>2441</v>
      </c>
      <c r="K175" t="s">
        <v>2310</v>
      </c>
      <c r="L175" t="s">
        <v>199</v>
      </c>
    </row>
    <row r="176" spans="8:12">
      <c r="H176">
        <v>24</v>
      </c>
      <c r="I176" t="s">
        <v>2419</v>
      </c>
      <c r="J176" t="s">
        <v>2442</v>
      </c>
      <c r="K176" t="s">
        <v>2546</v>
      </c>
      <c r="L176" t="s">
        <v>195</v>
      </c>
    </row>
    <row r="177" spans="8:12">
      <c r="H177">
        <v>25</v>
      </c>
      <c r="I177" t="s">
        <v>2419</v>
      </c>
      <c r="J177" t="s">
        <v>2443</v>
      </c>
      <c r="K177" t="s">
        <v>2546</v>
      </c>
      <c r="L177" t="s">
        <v>218</v>
      </c>
    </row>
    <row r="178" spans="8:12">
      <c r="H178">
        <v>26</v>
      </c>
      <c r="I178" t="s">
        <v>2419</v>
      </c>
      <c r="J178" t="s">
        <v>2444</v>
      </c>
      <c r="K178" t="s">
        <v>2546</v>
      </c>
      <c r="L178" t="s">
        <v>216</v>
      </c>
    </row>
    <row r="179" spans="8:12">
      <c r="H179">
        <v>1</v>
      </c>
      <c r="I179" t="s">
        <v>2446</v>
      </c>
      <c r="J179" t="s">
        <v>2403</v>
      </c>
      <c r="K179" t="s">
        <v>2546</v>
      </c>
      <c r="L179" t="s">
        <v>1013</v>
      </c>
    </row>
    <row r="180" spans="8:12">
      <c r="H180">
        <v>2</v>
      </c>
      <c r="I180" t="s">
        <v>2446</v>
      </c>
      <c r="J180" t="s">
        <v>2447</v>
      </c>
      <c r="K180" t="s">
        <v>2546</v>
      </c>
      <c r="L180" t="s">
        <v>382</v>
      </c>
    </row>
    <row r="181" spans="8:12">
      <c r="H181">
        <v>3</v>
      </c>
      <c r="I181" t="s">
        <v>2446</v>
      </c>
      <c r="J181" t="s">
        <v>2448</v>
      </c>
      <c r="K181" t="s">
        <v>2546</v>
      </c>
      <c r="L181" t="s">
        <v>376</v>
      </c>
    </row>
    <row r="182" spans="8:12">
      <c r="H182">
        <v>4</v>
      </c>
      <c r="I182" t="s">
        <v>2446</v>
      </c>
      <c r="J182" t="s">
        <v>2449</v>
      </c>
      <c r="K182" t="s">
        <v>2546</v>
      </c>
      <c r="L182" t="s">
        <v>367</v>
      </c>
    </row>
    <row r="183" spans="8:12">
      <c r="H183">
        <v>5</v>
      </c>
      <c r="I183" t="s">
        <v>2446</v>
      </c>
      <c r="J183" t="s">
        <v>2450</v>
      </c>
      <c r="K183" t="s">
        <v>2546</v>
      </c>
      <c r="L183" t="s">
        <v>358</v>
      </c>
    </row>
    <row r="184" spans="8:12">
      <c r="H184">
        <v>6</v>
      </c>
      <c r="I184" t="s">
        <v>2446</v>
      </c>
      <c r="J184" t="s">
        <v>2451</v>
      </c>
      <c r="K184" t="s">
        <v>2546</v>
      </c>
      <c r="L184" t="s">
        <v>352</v>
      </c>
    </row>
    <row r="185" spans="8:12">
      <c r="H185">
        <v>7</v>
      </c>
      <c r="I185" t="s">
        <v>2446</v>
      </c>
      <c r="J185" t="s">
        <v>2452</v>
      </c>
      <c r="K185" t="s">
        <v>2546</v>
      </c>
      <c r="L185" t="s">
        <v>346</v>
      </c>
    </row>
    <row r="186" spans="8:12">
      <c r="H186">
        <v>8</v>
      </c>
      <c r="I186" t="s">
        <v>2446</v>
      </c>
      <c r="J186" t="s">
        <v>2453</v>
      </c>
      <c r="K186" t="s">
        <v>2310</v>
      </c>
      <c r="L186" t="s">
        <v>392</v>
      </c>
    </row>
    <row r="187" spans="8:12">
      <c r="H187">
        <v>9</v>
      </c>
      <c r="I187" t="s">
        <v>2446</v>
      </c>
      <c r="J187" t="s">
        <v>2454</v>
      </c>
      <c r="K187" t="s">
        <v>2310</v>
      </c>
      <c r="L187" t="s">
        <v>386</v>
      </c>
    </row>
    <row r="188" spans="8:12">
      <c r="H188">
        <v>10</v>
      </c>
      <c r="I188" t="s">
        <v>2446</v>
      </c>
      <c r="J188" t="s">
        <v>2455</v>
      </c>
      <c r="K188" t="s">
        <v>2310</v>
      </c>
      <c r="L188" t="s">
        <v>371</v>
      </c>
    </row>
    <row r="189" spans="8:12">
      <c r="H189">
        <v>11</v>
      </c>
      <c r="I189" t="s">
        <v>2446</v>
      </c>
      <c r="J189" t="s">
        <v>2456</v>
      </c>
      <c r="K189" t="s">
        <v>2310</v>
      </c>
      <c r="L189" t="s">
        <v>363</v>
      </c>
    </row>
    <row r="190" spans="8:12">
      <c r="H190">
        <v>12</v>
      </c>
      <c r="I190" t="s">
        <v>2446</v>
      </c>
      <c r="J190" t="s">
        <v>2457</v>
      </c>
      <c r="K190" t="s">
        <v>2310</v>
      </c>
      <c r="L190" t="s">
        <v>336</v>
      </c>
    </row>
    <row r="191" spans="8:12">
      <c r="H191">
        <v>13</v>
      </c>
      <c r="I191" t="s">
        <v>2446</v>
      </c>
      <c r="J191" t="s">
        <v>2458</v>
      </c>
      <c r="K191" t="s">
        <v>2310</v>
      </c>
      <c r="L191" t="s">
        <v>331</v>
      </c>
    </row>
    <row r="192" spans="8:12">
      <c r="H192">
        <v>14</v>
      </c>
      <c r="I192" t="s">
        <v>2446</v>
      </c>
      <c r="J192" t="s">
        <v>2459</v>
      </c>
      <c r="K192" t="s">
        <v>2310</v>
      </c>
      <c r="L192" t="s">
        <v>326</v>
      </c>
    </row>
    <row r="193" spans="8:12">
      <c r="H193">
        <v>15</v>
      </c>
      <c r="I193" t="s">
        <v>2446</v>
      </c>
      <c r="J193" t="s">
        <v>2460</v>
      </c>
      <c r="K193" t="s">
        <v>2546</v>
      </c>
      <c r="L193" t="s">
        <v>322</v>
      </c>
    </row>
    <row r="194" spans="8:12">
      <c r="H194">
        <v>16</v>
      </c>
      <c r="I194" t="s">
        <v>2446</v>
      </c>
      <c r="J194" t="s">
        <v>2461</v>
      </c>
      <c r="K194" t="s">
        <v>2546</v>
      </c>
      <c r="L194" t="s">
        <v>343</v>
      </c>
    </row>
    <row r="195" spans="8:12">
      <c r="H195">
        <v>17</v>
      </c>
      <c r="I195" t="s">
        <v>2446</v>
      </c>
      <c r="J195" t="s">
        <v>2462</v>
      </c>
      <c r="K195" t="s">
        <v>2546</v>
      </c>
      <c r="L195" t="s">
        <v>341</v>
      </c>
    </row>
    <row r="196" spans="8:12">
      <c r="H196">
        <v>1</v>
      </c>
      <c r="I196" t="s">
        <v>2464</v>
      </c>
      <c r="J196" t="s">
        <v>2465</v>
      </c>
      <c r="K196" t="s">
        <v>2310</v>
      </c>
      <c r="L196" t="s">
        <v>407</v>
      </c>
    </row>
    <row r="197" spans="8:12">
      <c r="H197">
        <v>2</v>
      </c>
      <c r="I197" t="s">
        <v>2464</v>
      </c>
      <c r="J197" t="s">
        <v>2466</v>
      </c>
      <c r="K197" t="s">
        <v>2546</v>
      </c>
      <c r="L197" t="s">
        <v>413</v>
      </c>
    </row>
    <row r="198" spans="8:12">
      <c r="H198">
        <v>3</v>
      </c>
      <c r="I198" t="s">
        <v>2464</v>
      </c>
      <c r="J198" t="s">
        <v>2467</v>
      </c>
      <c r="K198" t="s">
        <v>2310</v>
      </c>
      <c r="L198" t="s">
        <v>2468</v>
      </c>
    </row>
    <row r="199" spans="8:12">
      <c r="H199">
        <v>4</v>
      </c>
      <c r="I199" t="s">
        <v>2464</v>
      </c>
      <c r="J199" t="s">
        <v>2403</v>
      </c>
      <c r="K199" t="s">
        <v>2546</v>
      </c>
      <c r="L199" t="s">
        <v>1013</v>
      </c>
    </row>
    <row r="200" spans="8:12">
      <c r="H200">
        <v>5</v>
      </c>
      <c r="I200" t="s">
        <v>2464</v>
      </c>
      <c r="J200" t="s">
        <v>2469</v>
      </c>
      <c r="K200" t="s">
        <v>2546</v>
      </c>
      <c r="L200" t="s">
        <v>399</v>
      </c>
    </row>
    <row r="201" spans="8:12">
      <c r="H201">
        <v>6</v>
      </c>
      <c r="I201" t="s">
        <v>2464</v>
      </c>
      <c r="J201" t="s">
        <v>2470</v>
      </c>
      <c r="K201" t="s">
        <v>2546</v>
      </c>
      <c r="L201" t="s">
        <v>2471</v>
      </c>
    </row>
    <row r="202" spans="8:12">
      <c r="H202">
        <v>7</v>
      </c>
      <c r="I202" t="s">
        <v>2464</v>
      </c>
      <c r="J202" t="s">
        <v>2472</v>
      </c>
      <c r="K202" t="s">
        <v>2546</v>
      </c>
      <c r="L202" t="s">
        <v>2473</v>
      </c>
    </row>
    <row r="203" spans="8:12">
      <c r="H203">
        <v>1</v>
      </c>
      <c r="I203" t="s">
        <v>2475</v>
      </c>
      <c r="J203" t="s">
        <v>2403</v>
      </c>
      <c r="K203" t="s">
        <v>2546</v>
      </c>
      <c r="L203" t="s">
        <v>1013</v>
      </c>
    </row>
    <row r="204" spans="8:12">
      <c r="H204">
        <v>2</v>
      </c>
      <c r="I204" t="s">
        <v>2475</v>
      </c>
      <c r="J204" t="s">
        <v>2476</v>
      </c>
      <c r="K204" t="s">
        <v>2310</v>
      </c>
      <c r="L204" t="s">
        <v>490</v>
      </c>
    </row>
    <row r="205" spans="8:12">
      <c r="H205">
        <v>3</v>
      </c>
      <c r="I205" t="s">
        <v>2475</v>
      </c>
      <c r="J205" t="s">
        <v>2477</v>
      </c>
      <c r="K205" t="s">
        <v>2310</v>
      </c>
      <c r="L205" t="s">
        <v>484</v>
      </c>
    </row>
    <row r="206" spans="8:12">
      <c r="H206">
        <v>4</v>
      </c>
      <c r="I206" t="s">
        <v>2475</v>
      </c>
      <c r="J206" t="s">
        <v>2478</v>
      </c>
      <c r="K206" t="s">
        <v>2310</v>
      </c>
      <c r="L206" t="s">
        <v>478</v>
      </c>
    </row>
    <row r="207" spans="8:12">
      <c r="H207">
        <v>5</v>
      </c>
      <c r="I207" t="s">
        <v>2475</v>
      </c>
      <c r="J207" t="s">
        <v>2479</v>
      </c>
      <c r="K207" t="s">
        <v>2310</v>
      </c>
      <c r="L207" t="s">
        <v>472</v>
      </c>
    </row>
    <row r="208" spans="8:12">
      <c r="H208">
        <v>6</v>
      </c>
      <c r="I208" t="s">
        <v>2475</v>
      </c>
      <c r="J208" t="s">
        <v>2480</v>
      </c>
      <c r="K208" t="s">
        <v>2310</v>
      </c>
      <c r="L208" t="s">
        <v>467</v>
      </c>
    </row>
    <row r="209" spans="8:12">
      <c r="H209">
        <v>7</v>
      </c>
      <c r="I209" t="s">
        <v>2475</v>
      </c>
      <c r="J209" t="s">
        <v>2481</v>
      </c>
      <c r="K209" t="s">
        <v>2310</v>
      </c>
      <c r="L209" t="s">
        <v>462</v>
      </c>
    </row>
    <row r="210" spans="8:12">
      <c r="H210">
        <v>8</v>
      </c>
      <c r="I210" t="s">
        <v>2475</v>
      </c>
      <c r="J210" t="s">
        <v>2482</v>
      </c>
      <c r="K210" t="s">
        <v>2310</v>
      </c>
      <c r="L210" t="s">
        <v>458</v>
      </c>
    </row>
    <row r="211" spans="8:12">
      <c r="H211">
        <v>9</v>
      </c>
      <c r="I211" t="s">
        <v>2475</v>
      </c>
      <c r="J211" t="s">
        <v>2483</v>
      </c>
      <c r="K211" t="s">
        <v>2310</v>
      </c>
      <c r="L211" t="s">
        <v>454</v>
      </c>
    </row>
    <row r="212" spans="8:12">
      <c r="H212">
        <v>10</v>
      </c>
      <c r="I212" t="s">
        <v>2475</v>
      </c>
      <c r="J212" t="s">
        <v>2484</v>
      </c>
      <c r="K212" t="s">
        <v>2310</v>
      </c>
      <c r="L212" t="s">
        <v>445</v>
      </c>
    </row>
    <row r="213" spans="8:12">
      <c r="H213">
        <v>11</v>
      </c>
      <c r="I213" t="s">
        <v>2475</v>
      </c>
      <c r="J213" t="s">
        <v>2485</v>
      </c>
      <c r="K213" t="s">
        <v>2310</v>
      </c>
      <c r="L213" t="s">
        <v>440</v>
      </c>
    </row>
    <row r="214" spans="8:12">
      <c r="H214">
        <v>12</v>
      </c>
      <c r="I214" t="s">
        <v>2475</v>
      </c>
      <c r="J214" t="s">
        <v>2486</v>
      </c>
      <c r="K214" t="s">
        <v>2546</v>
      </c>
      <c r="L214" t="s">
        <v>436</v>
      </c>
    </row>
    <row r="215" spans="8:12">
      <c r="H215">
        <v>13</v>
      </c>
      <c r="I215" t="s">
        <v>2475</v>
      </c>
      <c r="J215" t="s">
        <v>2487</v>
      </c>
      <c r="K215" t="s">
        <v>2546</v>
      </c>
      <c r="L215" t="s">
        <v>449</v>
      </c>
    </row>
    <row r="216" spans="8:12">
      <c r="H216">
        <v>14</v>
      </c>
      <c r="I216" t="s">
        <v>2475</v>
      </c>
      <c r="J216" t="s">
        <v>2488</v>
      </c>
      <c r="K216" t="s">
        <v>2546</v>
      </c>
      <c r="L216" t="s">
        <v>451</v>
      </c>
    </row>
    <row r="217" spans="8:12">
      <c r="H217">
        <v>1</v>
      </c>
      <c r="I217" t="s">
        <v>2490</v>
      </c>
      <c r="J217" t="s">
        <v>2403</v>
      </c>
      <c r="K217" t="s">
        <v>2546</v>
      </c>
      <c r="L217" t="s">
        <v>1013</v>
      </c>
    </row>
    <row r="218" spans="8:12">
      <c r="H218">
        <v>2</v>
      </c>
      <c r="I218" t="s">
        <v>2490</v>
      </c>
      <c r="J218" t="s">
        <v>2491</v>
      </c>
      <c r="K218" t="s">
        <v>2310</v>
      </c>
      <c r="L218" t="s">
        <v>534</v>
      </c>
    </row>
    <row r="219" spans="8:12">
      <c r="H219">
        <v>3</v>
      </c>
      <c r="I219" t="s">
        <v>2490</v>
      </c>
      <c r="J219" t="s">
        <v>2492</v>
      </c>
      <c r="K219" t="s">
        <v>2546</v>
      </c>
      <c r="L219" t="s">
        <v>523</v>
      </c>
    </row>
    <row r="220" spans="8:12">
      <c r="H220">
        <v>4</v>
      </c>
      <c r="I220" t="s">
        <v>2490</v>
      </c>
      <c r="J220" t="s">
        <v>2493</v>
      </c>
      <c r="K220" t="s">
        <v>2310</v>
      </c>
      <c r="L220" t="s">
        <v>529</v>
      </c>
    </row>
    <row r="221" spans="8:12">
      <c r="H221">
        <v>5</v>
      </c>
      <c r="I221" t="s">
        <v>2490</v>
      </c>
      <c r="J221" t="s">
        <v>2494</v>
      </c>
      <c r="K221" t="s">
        <v>2310</v>
      </c>
      <c r="L221" t="s">
        <v>513</v>
      </c>
    </row>
    <row r="222" spans="8:12">
      <c r="H222">
        <v>6</v>
      </c>
      <c r="I222" t="s">
        <v>2490</v>
      </c>
      <c r="J222" t="s">
        <v>2495</v>
      </c>
      <c r="K222" t="s">
        <v>2310</v>
      </c>
      <c r="L222" t="s">
        <v>507</v>
      </c>
    </row>
    <row r="223" spans="8:12">
      <c r="H223">
        <v>7</v>
      </c>
      <c r="I223" t="s">
        <v>2490</v>
      </c>
      <c r="J223" t="s">
        <v>2496</v>
      </c>
      <c r="K223" t="s">
        <v>2546</v>
      </c>
      <c r="L223" t="s">
        <v>497</v>
      </c>
    </row>
    <row r="224" spans="8:12">
      <c r="H224">
        <v>8</v>
      </c>
      <c r="I224" t="s">
        <v>2490</v>
      </c>
      <c r="J224" t="s">
        <v>2497</v>
      </c>
      <c r="K224" t="s">
        <v>2546</v>
      </c>
      <c r="L224" t="s">
        <v>518</v>
      </c>
    </row>
    <row r="225" spans="8:12">
      <c r="H225">
        <v>9</v>
      </c>
      <c r="I225" t="s">
        <v>2490</v>
      </c>
      <c r="J225" t="s">
        <v>2498</v>
      </c>
      <c r="K225" t="s">
        <v>2546</v>
      </c>
      <c r="L225" t="s">
        <v>520</v>
      </c>
    </row>
    <row r="226" spans="8:12">
      <c r="H226">
        <v>1</v>
      </c>
      <c r="I226" t="s">
        <v>2500</v>
      </c>
      <c r="J226" t="s">
        <v>2403</v>
      </c>
      <c r="K226" t="s">
        <v>2546</v>
      </c>
      <c r="L226" t="s">
        <v>1013</v>
      </c>
    </row>
    <row r="227" spans="8:12">
      <c r="H227">
        <v>2</v>
      </c>
      <c r="I227" t="s">
        <v>2500</v>
      </c>
      <c r="J227" t="s">
        <v>2501</v>
      </c>
      <c r="K227" t="s">
        <v>2310</v>
      </c>
      <c r="L227" t="s">
        <v>625</v>
      </c>
    </row>
    <row r="228" spans="8:12">
      <c r="H228">
        <v>3</v>
      </c>
      <c r="I228" t="s">
        <v>2500</v>
      </c>
      <c r="J228" t="s">
        <v>2502</v>
      </c>
      <c r="K228" t="s">
        <v>2310</v>
      </c>
      <c r="L228" t="s">
        <v>620</v>
      </c>
    </row>
    <row r="229" spans="8:12">
      <c r="H229">
        <v>4</v>
      </c>
      <c r="I229" t="s">
        <v>2500</v>
      </c>
      <c r="J229" t="s">
        <v>2503</v>
      </c>
      <c r="K229" t="s">
        <v>2310</v>
      </c>
      <c r="L229" t="s">
        <v>616</v>
      </c>
    </row>
    <row r="230" spans="8:12">
      <c r="H230">
        <v>5</v>
      </c>
      <c r="I230" t="s">
        <v>2500</v>
      </c>
      <c r="J230" t="s">
        <v>2504</v>
      </c>
      <c r="K230" t="s">
        <v>2310</v>
      </c>
      <c r="L230" t="s">
        <v>611</v>
      </c>
    </row>
    <row r="231" spans="8:12">
      <c r="H231">
        <v>6</v>
      </c>
      <c r="I231" t="s">
        <v>2500</v>
      </c>
      <c r="J231" t="s">
        <v>2505</v>
      </c>
      <c r="K231" t="s">
        <v>2310</v>
      </c>
      <c r="L231" t="s">
        <v>606</v>
      </c>
    </row>
    <row r="232" spans="8:12">
      <c r="H232">
        <v>7</v>
      </c>
      <c r="I232" t="s">
        <v>2500</v>
      </c>
      <c r="J232" t="s">
        <v>2506</v>
      </c>
      <c r="K232" t="s">
        <v>2310</v>
      </c>
      <c r="L232" t="s">
        <v>601</v>
      </c>
    </row>
    <row r="233" spans="8:12">
      <c r="H233">
        <v>8</v>
      </c>
      <c r="I233" t="s">
        <v>2500</v>
      </c>
      <c r="J233" t="s">
        <v>2507</v>
      </c>
      <c r="K233" t="s">
        <v>2310</v>
      </c>
      <c r="L233" t="s">
        <v>596</v>
      </c>
    </row>
    <row r="234" spans="8:12">
      <c r="H234">
        <v>9</v>
      </c>
      <c r="I234" t="s">
        <v>2500</v>
      </c>
      <c r="J234" t="s">
        <v>2508</v>
      </c>
      <c r="K234" t="s">
        <v>2310</v>
      </c>
      <c r="L234" t="s">
        <v>591</v>
      </c>
    </row>
    <row r="235" spans="8:12">
      <c r="H235">
        <v>10</v>
      </c>
      <c r="I235" t="s">
        <v>2500</v>
      </c>
      <c r="J235" t="s">
        <v>2509</v>
      </c>
      <c r="K235" t="s">
        <v>2310</v>
      </c>
      <c r="L235" t="s">
        <v>587</v>
      </c>
    </row>
    <row r="236" spans="8:12">
      <c r="H236">
        <v>11</v>
      </c>
      <c r="I236" t="s">
        <v>2500</v>
      </c>
      <c r="J236" t="s">
        <v>2510</v>
      </c>
      <c r="K236" t="s">
        <v>2310</v>
      </c>
      <c r="L236" t="s">
        <v>583</v>
      </c>
    </row>
    <row r="237" spans="8:12">
      <c r="H237">
        <v>12</v>
      </c>
      <c r="I237" t="s">
        <v>2500</v>
      </c>
      <c r="J237" t="s">
        <v>2511</v>
      </c>
      <c r="K237" t="s">
        <v>2310</v>
      </c>
      <c r="L237" t="s">
        <v>577</v>
      </c>
    </row>
    <row r="238" spans="8:12">
      <c r="H238">
        <v>13</v>
      </c>
      <c r="I238" t="s">
        <v>2500</v>
      </c>
      <c r="J238" t="s">
        <v>2512</v>
      </c>
      <c r="K238" t="s">
        <v>2310</v>
      </c>
      <c r="L238" t="s">
        <v>572</v>
      </c>
    </row>
    <row r="239" spans="8:12">
      <c r="H239">
        <v>14</v>
      </c>
      <c r="I239" t="s">
        <v>2500</v>
      </c>
      <c r="J239" t="s">
        <v>2513</v>
      </c>
      <c r="K239" t="s">
        <v>2310</v>
      </c>
      <c r="L239" t="s">
        <v>565</v>
      </c>
    </row>
    <row r="240" spans="8:12">
      <c r="H240">
        <v>15</v>
      </c>
      <c r="I240" t="s">
        <v>2500</v>
      </c>
      <c r="J240" t="s">
        <v>2514</v>
      </c>
      <c r="K240" t="s">
        <v>2310</v>
      </c>
      <c r="L240" t="s">
        <v>556</v>
      </c>
    </row>
    <row r="241" spans="8:12">
      <c r="H241">
        <v>16</v>
      </c>
      <c r="I241" t="s">
        <v>2500</v>
      </c>
      <c r="J241" t="s">
        <v>2515</v>
      </c>
      <c r="K241" t="s">
        <v>2310</v>
      </c>
      <c r="L241" t="s">
        <v>550</v>
      </c>
    </row>
    <row r="242" spans="8:12">
      <c r="H242">
        <v>17</v>
      </c>
      <c r="I242" t="s">
        <v>2500</v>
      </c>
      <c r="J242" t="s">
        <v>2516</v>
      </c>
      <c r="K242" t="s">
        <v>2546</v>
      </c>
      <c r="L242" t="s">
        <v>546</v>
      </c>
    </row>
    <row r="243" spans="8:12">
      <c r="H243">
        <v>18</v>
      </c>
      <c r="I243" t="s">
        <v>2500</v>
      </c>
      <c r="J243" t="s">
        <v>2517</v>
      </c>
      <c r="K243" t="s">
        <v>2546</v>
      </c>
      <c r="L243" t="s">
        <v>561</v>
      </c>
    </row>
    <row r="244" spans="8:12">
      <c r="H244">
        <v>19</v>
      </c>
      <c r="I244" t="s">
        <v>2500</v>
      </c>
      <c r="J244" t="s">
        <v>2518</v>
      </c>
      <c r="K244" t="s">
        <v>2546</v>
      </c>
      <c r="L244" t="s">
        <v>563</v>
      </c>
    </row>
    <row r="245" spans="8:12">
      <c r="H245">
        <v>1</v>
      </c>
      <c r="I245" t="s">
        <v>2520</v>
      </c>
      <c r="J245" t="s">
        <v>2403</v>
      </c>
      <c r="K245" t="s">
        <v>2546</v>
      </c>
      <c r="L245" t="s">
        <v>1013</v>
      </c>
    </row>
    <row r="246" spans="8:12">
      <c r="H246">
        <v>2</v>
      </c>
      <c r="I246" t="s">
        <v>2520</v>
      </c>
      <c r="J246" t="s">
        <v>2521</v>
      </c>
      <c r="K246" t="s">
        <v>2310</v>
      </c>
      <c r="L246" t="s">
        <v>654</v>
      </c>
    </row>
    <row r="247" spans="8:12">
      <c r="H247">
        <v>3</v>
      </c>
      <c r="I247" t="s">
        <v>2520</v>
      </c>
      <c r="J247" t="s">
        <v>2522</v>
      </c>
      <c r="K247" t="s">
        <v>2310</v>
      </c>
      <c r="L247" t="s">
        <v>650</v>
      </c>
    </row>
    <row r="248" spans="8:12">
      <c r="H248">
        <v>4</v>
      </c>
      <c r="I248" t="s">
        <v>2520</v>
      </c>
      <c r="J248" t="s">
        <v>2523</v>
      </c>
      <c r="K248" t="s">
        <v>2310</v>
      </c>
      <c r="L248" t="s">
        <v>645</v>
      </c>
    </row>
    <row r="249" spans="8:12">
      <c r="H249">
        <v>5</v>
      </c>
      <c r="I249" t="s">
        <v>2520</v>
      </c>
      <c r="J249" t="s">
        <v>2524</v>
      </c>
      <c r="K249" t="s">
        <v>2310</v>
      </c>
      <c r="L249" t="s">
        <v>636</v>
      </c>
    </row>
    <row r="250" spans="8:12">
      <c r="H250">
        <v>6</v>
      </c>
      <c r="I250" t="s">
        <v>2520</v>
      </c>
      <c r="J250" t="s">
        <v>2525</v>
      </c>
      <c r="K250" t="s">
        <v>2546</v>
      </c>
      <c r="L250" t="s">
        <v>632</v>
      </c>
    </row>
    <row r="251" spans="8:12">
      <c r="H251">
        <v>7</v>
      </c>
      <c r="I251" t="s">
        <v>2520</v>
      </c>
      <c r="J251" t="s">
        <v>2526</v>
      </c>
      <c r="K251" t="s">
        <v>2546</v>
      </c>
      <c r="L251" t="s">
        <v>641</v>
      </c>
    </row>
    <row r="252" spans="8:12">
      <c r="H252">
        <v>8</v>
      </c>
      <c r="I252" t="s">
        <v>2520</v>
      </c>
      <c r="J252" t="s">
        <v>2527</v>
      </c>
      <c r="K252" t="s">
        <v>2546</v>
      </c>
      <c r="L252" t="s">
        <v>642</v>
      </c>
    </row>
  </sheetData>
  <autoFilter xmlns:etc="http://www.wps.cn/officeDocument/2017/etCustomData" ref="H6:K252" etc:filterBottomFollowUsedRange="0">
    <extLst/>
  </autoFilter>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D516"/>
  <sheetViews>
    <sheetView topLeftCell="B1" workbookViewId="0">
      <selection activeCell="U230" sqref="U230"/>
    </sheetView>
  </sheetViews>
  <sheetFormatPr defaultColWidth="9" defaultRowHeight="13.5"/>
  <cols>
    <col min="1" max="1" width="4.625" style="1" customWidth="1"/>
    <col min="2" max="2" width="18.5" style="44" customWidth="1"/>
    <col min="3" max="3" width="60.125" style="1" customWidth="1"/>
    <col min="4" max="4" width="19.125" style="45" hidden="1" customWidth="1"/>
    <col min="5" max="6" width="17.875" style="46" hidden="1" customWidth="1"/>
    <col min="7" max="7" width="16.625" style="46" hidden="1" customWidth="1"/>
    <col min="8" max="8" width="17.875" style="46" hidden="1" customWidth="1"/>
    <col min="9" max="9" width="19.125" style="46" hidden="1" customWidth="1"/>
    <col min="10" max="10" width="17.875" style="44" hidden="1" customWidth="1"/>
    <col min="11" max="11" width="9.25" style="1" hidden="1" customWidth="1"/>
    <col min="12" max="12" width="16.625" style="39" hidden="1" customWidth="1"/>
    <col min="13" max="14" width="12.8166666666667" style="4" hidden="1" customWidth="1"/>
    <col min="15" max="15" width="12.8166666666667" style="4"/>
    <col min="16" max="17" width="12.8166666666667" style="47"/>
    <col min="18" max="18" width="12.8166666666667" style="48"/>
    <col min="19" max="19" width="10.125" style="48" customWidth="1"/>
    <col min="20" max="20" width="8.25" style="47" customWidth="1"/>
    <col min="21" max="25" width="16.25" style="45" customWidth="1"/>
    <col min="26" max="26" width="10.375" style="49"/>
    <col min="27" max="28" width="11.5" style="49"/>
    <col min="29" max="16384" width="9" style="49"/>
  </cols>
  <sheetData>
    <row r="1" s="1" customFormat="1" ht="24" customHeight="1" spans="2:25">
      <c r="B1" s="44"/>
      <c r="D1" s="45"/>
      <c r="E1" s="46"/>
      <c r="F1" s="46"/>
      <c r="G1" s="46"/>
      <c r="H1" s="46"/>
      <c r="I1" s="46"/>
      <c r="J1" s="44"/>
      <c r="L1" s="39"/>
      <c r="M1" s="4"/>
      <c r="N1" s="4"/>
      <c r="O1" s="4"/>
      <c r="P1" s="47"/>
      <c r="Q1" s="47"/>
      <c r="R1" s="48"/>
      <c r="S1" s="48"/>
      <c r="T1" s="47"/>
      <c r="U1" s="90">
        <f t="shared" ref="U1:Y1" si="0">U3-U2</f>
        <v>0</v>
      </c>
      <c r="V1" s="90">
        <f t="shared" si="0"/>
        <v>0.637606000000005</v>
      </c>
      <c r="W1" s="90">
        <f t="shared" si="0"/>
        <v>-0.637606000000005</v>
      </c>
      <c r="X1" s="90">
        <f t="shared" si="0"/>
        <v>0</v>
      </c>
      <c r="Y1" s="90">
        <f t="shared" si="0"/>
        <v>0</v>
      </c>
    </row>
    <row r="2" s="1" customFormat="1" ht="41" customHeight="1" spans="2:30">
      <c r="B2" s="50" t="s">
        <v>2548</v>
      </c>
      <c r="C2" s="50"/>
      <c r="D2" s="51"/>
      <c r="E2" s="52"/>
      <c r="F2" s="52"/>
      <c r="G2" s="52"/>
      <c r="H2" s="52"/>
      <c r="I2" s="52"/>
      <c r="J2" s="50"/>
      <c r="K2" s="50"/>
      <c r="L2" s="39"/>
      <c r="M2" s="4"/>
      <c r="N2" s="4"/>
      <c r="O2" s="72"/>
      <c r="P2" s="73"/>
      <c r="Q2" s="73"/>
      <c r="R2" s="91"/>
      <c r="S2" s="91"/>
      <c r="T2" s="73"/>
      <c r="U2" s="92">
        <v>501.90635</v>
      </c>
      <c r="V2" s="92">
        <v>268.622446</v>
      </c>
      <c r="W2" s="92">
        <v>149.385323</v>
      </c>
      <c r="X2" s="92">
        <v>0</v>
      </c>
      <c r="Y2" s="92">
        <v>83.898581</v>
      </c>
      <c r="AD2" s="1">
        <f>Y2-Y3</f>
        <v>0</v>
      </c>
    </row>
    <row r="3" s="1" customFormat="1" ht="24" customHeight="1" spans="1:25">
      <c r="A3" s="9" t="s">
        <v>2245</v>
      </c>
      <c r="B3" s="9"/>
      <c r="C3" s="9" t="s">
        <v>2549</v>
      </c>
      <c r="D3" s="53"/>
      <c r="E3" s="54"/>
      <c r="F3" s="54"/>
      <c r="G3" s="54"/>
      <c r="H3" s="54"/>
      <c r="I3" s="54"/>
      <c r="J3" s="44"/>
      <c r="L3" s="74" t="s">
        <v>2544</v>
      </c>
      <c r="M3" s="4"/>
      <c r="N3" s="4"/>
      <c r="O3" s="4"/>
      <c r="P3" s="47"/>
      <c r="Q3" s="47"/>
      <c r="R3" s="48"/>
      <c r="S3" s="48"/>
      <c r="T3" s="47"/>
      <c r="U3" s="93">
        <f>SUBTOTAL(9,U7:U515)</f>
        <v>501.90635</v>
      </c>
      <c r="V3" s="93">
        <f t="shared" ref="U3:Y3" si="1">SUBTOTAL(9,V7:V515)</f>
        <v>269.260052</v>
      </c>
      <c r="W3" s="93">
        <f t="shared" si="1"/>
        <v>148.747717</v>
      </c>
      <c r="X3" s="93">
        <f t="shared" si="1"/>
        <v>0</v>
      </c>
      <c r="Y3" s="93">
        <f t="shared" si="1"/>
        <v>83.898581</v>
      </c>
    </row>
    <row r="4" s="1" customFormat="1" ht="29" customHeight="1" spans="1:25">
      <c r="A4" s="55" t="s">
        <v>3</v>
      </c>
      <c r="B4" s="55" t="s">
        <v>2247</v>
      </c>
      <c r="C4" s="55" t="s">
        <v>2248</v>
      </c>
      <c r="D4" s="56" t="s">
        <v>2249</v>
      </c>
      <c r="E4" s="57" t="s">
        <v>61</v>
      </c>
      <c r="F4" s="57" t="s">
        <v>62</v>
      </c>
      <c r="G4" s="57" t="s">
        <v>63</v>
      </c>
      <c r="H4" s="57" t="s">
        <v>64</v>
      </c>
      <c r="I4" s="57" t="s">
        <v>2250</v>
      </c>
      <c r="J4" s="55" t="s">
        <v>2251</v>
      </c>
      <c r="K4" s="75" t="s">
        <v>2252</v>
      </c>
      <c r="L4" s="76" t="s">
        <v>56</v>
      </c>
      <c r="M4" s="4" t="s">
        <v>2254</v>
      </c>
      <c r="N4" s="4" t="s">
        <v>2255</v>
      </c>
      <c r="O4" s="77" t="s">
        <v>2550</v>
      </c>
      <c r="P4" s="78" t="s">
        <v>2551</v>
      </c>
      <c r="Q4" s="78" t="s">
        <v>2552</v>
      </c>
      <c r="R4" s="78" t="s">
        <v>2553</v>
      </c>
      <c r="S4" s="78" t="s">
        <v>2554</v>
      </c>
      <c r="T4" s="78" t="s">
        <v>2555</v>
      </c>
      <c r="U4" s="56" t="s">
        <v>59</v>
      </c>
      <c r="V4" s="56" t="s">
        <v>76</v>
      </c>
      <c r="W4" s="56" t="s">
        <v>77</v>
      </c>
      <c r="X4" s="56" t="s">
        <v>78</v>
      </c>
      <c r="Y4" s="56" t="s">
        <v>65</v>
      </c>
    </row>
    <row r="5" s="1" customFormat="1" ht="36" hidden="1" customHeight="1" spans="1:25">
      <c r="A5" s="58" t="s">
        <v>2261</v>
      </c>
      <c r="B5" s="58"/>
      <c r="C5" s="58"/>
      <c r="D5" s="59">
        <f t="shared" ref="D5:J5" si="2">D6+D41+D132+D152+D156+D192+D204+D207+D217+D219+D262+D305+D337+D378+D429+D462+D483+D512</f>
        <v>176280000</v>
      </c>
      <c r="E5" s="59">
        <f t="shared" si="2"/>
        <v>98220000</v>
      </c>
      <c r="F5" s="59">
        <f t="shared" si="2"/>
        <v>58910000</v>
      </c>
      <c r="G5" s="59">
        <f t="shared" si="2"/>
        <v>1800000</v>
      </c>
      <c r="H5" s="59">
        <f t="shared" si="2"/>
        <v>17350000</v>
      </c>
      <c r="I5" s="59">
        <f t="shared" si="2"/>
        <v>176280000</v>
      </c>
      <c r="J5" s="59">
        <f t="shared" si="2"/>
        <v>0</v>
      </c>
      <c r="K5" s="79">
        <f t="shared" ref="K5:K68" si="3">I5/D5</f>
        <v>1</v>
      </c>
      <c r="L5" s="59">
        <f>L6+L41+L132+L152+L156+L192+L204+L207+L217+L219+L262+L305+L337+L378+L429+L462+L483+L512</f>
        <v>0</v>
      </c>
      <c r="M5" s="80">
        <f t="shared" ref="M5:M68" si="4">D5/10000</f>
        <v>17628</v>
      </c>
      <c r="N5" s="80">
        <f t="shared" ref="N5:N68" si="5">I5/10000</f>
        <v>17628</v>
      </c>
      <c r="O5" s="4"/>
      <c r="P5" s="47"/>
      <c r="Q5" s="47"/>
      <c r="R5" s="48"/>
      <c r="S5" s="48"/>
      <c r="T5" s="47"/>
      <c r="U5" s="94">
        <f t="shared" ref="U5:U68" si="6">D5/10000</f>
        <v>17628</v>
      </c>
      <c r="V5" s="94">
        <f t="shared" ref="V5:Y5" si="7">E5/10000</f>
        <v>9822</v>
      </c>
      <c r="W5" s="94">
        <f t="shared" si="7"/>
        <v>5891</v>
      </c>
      <c r="X5" s="94">
        <f t="shared" si="7"/>
        <v>180</v>
      </c>
      <c r="Y5" s="94">
        <f t="shared" si="7"/>
        <v>1735</v>
      </c>
    </row>
    <row r="6" s="1" customFormat="1" ht="36" hidden="1" customHeight="1" spans="1:25">
      <c r="A6" s="60" t="s">
        <v>2262</v>
      </c>
      <c r="B6" s="60"/>
      <c r="C6" s="60"/>
      <c r="D6" s="61">
        <f t="shared" ref="D6:H6" si="8">SUM(D7:D40)</f>
        <v>11526807.56</v>
      </c>
      <c r="E6" s="61">
        <f t="shared" si="8"/>
        <v>2598922.7</v>
      </c>
      <c r="F6" s="61">
        <f t="shared" si="8"/>
        <v>8718174.32</v>
      </c>
      <c r="G6" s="61">
        <f t="shared" si="8"/>
        <v>0</v>
      </c>
      <c r="H6" s="61">
        <f t="shared" si="8"/>
        <v>209710.54</v>
      </c>
      <c r="I6" s="61">
        <f t="shared" ref="I6:I69" si="9">D6</f>
        <v>11526807.56</v>
      </c>
      <c r="J6" s="61">
        <f>SUM(J7:J40)</f>
        <v>0</v>
      </c>
      <c r="K6" s="81">
        <f t="shared" si="3"/>
        <v>1</v>
      </c>
      <c r="L6" s="61"/>
      <c r="M6" s="80">
        <f t="shared" si="4"/>
        <v>1152.680756</v>
      </c>
      <c r="N6" s="80">
        <f t="shared" si="5"/>
        <v>1152.680756</v>
      </c>
      <c r="O6" s="4"/>
      <c r="P6" s="47"/>
      <c r="Q6" s="47"/>
      <c r="R6" s="48"/>
      <c r="S6" s="48"/>
      <c r="T6" s="47"/>
      <c r="U6" s="95">
        <f t="shared" si="6"/>
        <v>1152.680756</v>
      </c>
      <c r="V6" s="95">
        <f t="shared" ref="V6:Y6" si="10">E6/10000</f>
        <v>259.89227</v>
      </c>
      <c r="W6" s="95">
        <f t="shared" si="10"/>
        <v>871.817432</v>
      </c>
      <c r="X6" s="95"/>
      <c r="Y6" s="95">
        <f t="shared" si="10"/>
        <v>20.971054</v>
      </c>
    </row>
    <row r="7" s="39" customFormat="1" ht="36" hidden="1" customHeight="1" spans="1:25">
      <c r="A7" s="62">
        <v>1</v>
      </c>
      <c r="B7" s="63" t="s">
        <v>782</v>
      </c>
      <c r="C7" s="64" t="s">
        <v>2556</v>
      </c>
      <c r="D7" s="65">
        <v>10000</v>
      </c>
      <c r="E7" s="65">
        <f t="shared" ref="E7:E18" si="11">D7</f>
        <v>10000</v>
      </c>
      <c r="F7" s="65"/>
      <c r="G7" s="65"/>
      <c r="H7" s="65"/>
      <c r="I7" s="65">
        <f t="shared" si="9"/>
        <v>10000</v>
      </c>
      <c r="J7" s="82">
        <f t="shared" ref="J7:J23" si="12">D7-I7</f>
        <v>0</v>
      </c>
      <c r="K7" s="83">
        <f t="shared" si="3"/>
        <v>1</v>
      </c>
      <c r="L7" s="84"/>
      <c r="M7" s="80">
        <f t="shared" si="4"/>
        <v>1</v>
      </c>
      <c r="N7" s="80">
        <f t="shared" si="5"/>
        <v>1</v>
      </c>
      <c r="O7" s="85" t="s">
        <v>84</v>
      </c>
      <c r="P7" s="86" t="s">
        <v>2557</v>
      </c>
      <c r="Q7" s="47" t="s">
        <v>2558</v>
      </c>
      <c r="R7" s="48">
        <v>0</v>
      </c>
      <c r="S7" s="48"/>
      <c r="T7" s="47" t="s">
        <v>76</v>
      </c>
      <c r="U7" s="96">
        <f t="shared" si="6"/>
        <v>1</v>
      </c>
      <c r="V7" s="96">
        <f t="shared" ref="V7:V18" si="13">E7/10000</f>
        <v>1</v>
      </c>
      <c r="W7" s="96"/>
      <c r="X7" s="96"/>
      <c r="Y7" s="96"/>
    </row>
    <row r="8" s="39" customFormat="1" ht="36" hidden="1" customHeight="1" spans="1:25">
      <c r="A8" s="62">
        <v>2</v>
      </c>
      <c r="B8" s="63" t="s">
        <v>782</v>
      </c>
      <c r="C8" s="64" t="s">
        <v>2556</v>
      </c>
      <c r="D8" s="65">
        <v>40000</v>
      </c>
      <c r="E8" s="65">
        <f t="shared" si="11"/>
        <v>40000</v>
      </c>
      <c r="F8" s="65"/>
      <c r="G8" s="65"/>
      <c r="H8" s="65"/>
      <c r="I8" s="65">
        <f t="shared" si="9"/>
        <v>40000</v>
      </c>
      <c r="J8" s="82">
        <f t="shared" si="12"/>
        <v>0</v>
      </c>
      <c r="K8" s="83">
        <f t="shared" si="3"/>
        <v>1</v>
      </c>
      <c r="L8" s="84"/>
      <c r="M8" s="80">
        <f t="shared" si="4"/>
        <v>4</v>
      </c>
      <c r="N8" s="80">
        <f t="shared" si="5"/>
        <v>4</v>
      </c>
      <c r="O8" s="85" t="s">
        <v>84</v>
      </c>
      <c r="P8" s="86" t="s">
        <v>2557</v>
      </c>
      <c r="Q8" s="47" t="s">
        <v>2558</v>
      </c>
      <c r="R8" s="48">
        <v>0</v>
      </c>
      <c r="S8" s="48"/>
      <c r="T8" s="47" t="s">
        <v>76</v>
      </c>
      <c r="U8" s="96">
        <f t="shared" si="6"/>
        <v>4</v>
      </c>
      <c r="V8" s="96">
        <f t="shared" si="13"/>
        <v>4</v>
      </c>
      <c r="W8" s="96"/>
      <c r="X8" s="96"/>
      <c r="Y8" s="96"/>
    </row>
    <row r="9" s="39" customFormat="1" ht="36" hidden="1" customHeight="1" spans="1:25">
      <c r="A9" s="62">
        <v>3</v>
      </c>
      <c r="B9" s="63" t="s">
        <v>782</v>
      </c>
      <c r="C9" s="64" t="s">
        <v>2559</v>
      </c>
      <c r="D9" s="65">
        <v>8550</v>
      </c>
      <c r="E9" s="65">
        <f t="shared" si="11"/>
        <v>8550</v>
      </c>
      <c r="F9" s="66"/>
      <c r="G9" s="65"/>
      <c r="H9" s="65"/>
      <c r="I9" s="65">
        <f t="shared" si="9"/>
        <v>8550</v>
      </c>
      <c r="J9" s="82">
        <f t="shared" si="12"/>
        <v>0</v>
      </c>
      <c r="K9" s="83">
        <f t="shared" si="3"/>
        <v>1</v>
      </c>
      <c r="L9" s="84"/>
      <c r="M9" s="80">
        <f t="shared" si="4"/>
        <v>0.855</v>
      </c>
      <c r="N9" s="80">
        <f t="shared" si="5"/>
        <v>0.855</v>
      </c>
      <c r="O9" s="4" t="s">
        <v>84</v>
      </c>
      <c r="P9" s="87" t="s">
        <v>2557</v>
      </c>
      <c r="Q9" s="97" t="s">
        <v>2560</v>
      </c>
      <c r="R9" s="48">
        <v>1</v>
      </c>
      <c r="S9" s="48"/>
      <c r="T9" s="47" t="s">
        <v>76</v>
      </c>
      <c r="U9" s="96">
        <f t="shared" si="6"/>
        <v>0.855</v>
      </c>
      <c r="V9" s="96">
        <f t="shared" si="13"/>
        <v>0.855</v>
      </c>
      <c r="W9" s="96"/>
      <c r="X9" s="96"/>
      <c r="Y9" s="96"/>
    </row>
    <row r="10" s="39" customFormat="1" ht="36" hidden="1" customHeight="1" spans="1:25">
      <c r="A10" s="62">
        <v>4</v>
      </c>
      <c r="B10" s="63" t="s">
        <v>782</v>
      </c>
      <c r="C10" s="64" t="s">
        <v>2561</v>
      </c>
      <c r="D10" s="65">
        <v>53266</v>
      </c>
      <c r="E10" s="65">
        <f t="shared" si="11"/>
        <v>53266</v>
      </c>
      <c r="F10" s="66"/>
      <c r="G10" s="65"/>
      <c r="H10" s="65"/>
      <c r="I10" s="65">
        <f t="shared" si="9"/>
        <v>53266</v>
      </c>
      <c r="J10" s="82">
        <f t="shared" si="12"/>
        <v>0</v>
      </c>
      <c r="K10" s="83">
        <f t="shared" si="3"/>
        <v>1</v>
      </c>
      <c r="L10" s="84"/>
      <c r="M10" s="80">
        <f t="shared" si="4"/>
        <v>5.3266</v>
      </c>
      <c r="N10" s="80">
        <f t="shared" si="5"/>
        <v>5.3266</v>
      </c>
      <c r="O10" s="4" t="s">
        <v>84</v>
      </c>
      <c r="P10" s="86" t="s">
        <v>2557</v>
      </c>
      <c r="Q10" s="47" t="s">
        <v>2562</v>
      </c>
      <c r="R10" s="48">
        <v>0</v>
      </c>
      <c r="S10" s="48"/>
      <c r="T10" s="47" t="s">
        <v>76</v>
      </c>
      <c r="U10" s="96">
        <f t="shared" si="6"/>
        <v>5.3266</v>
      </c>
      <c r="V10" s="96">
        <f t="shared" si="13"/>
        <v>5.3266</v>
      </c>
      <c r="W10" s="96"/>
      <c r="X10" s="96"/>
      <c r="Y10" s="96"/>
    </row>
    <row r="11" s="39" customFormat="1" ht="36" hidden="1" customHeight="1" spans="1:25">
      <c r="A11" s="62">
        <v>5</v>
      </c>
      <c r="B11" s="63" t="s">
        <v>782</v>
      </c>
      <c r="C11" s="64" t="s">
        <v>2556</v>
      </c>
      <c r="D11" s="65">
        <v>25000</v>
      </c>
      <c r="E11" s="65">
        <f t="shared" si="11"/>
        <v>25000</v>
      </c>
      <c r="F11" s="65"/>
      <c r="G11" s="65"/>
      <c r="H11" s="65"/>
      <c r="I11" s="65">
        <f t="shared" si="9"/>
        <v>25000</v>
      </c>
      <c r="J11" s="82">
        <f t="shared" si="12"/>
        <v>0</v>
      </c>
      <c r="K11" s="83">
        <f t="shared" si="3"/>
        <v>1</v>
      </c>
      <c r="L11" s="84"/>
      <c r="M11" s="80">
        <f t="shared" si="4"/>
        <v>2.5</v>
      </c>
      <c r="N11" s="80">
        <f t="shared" si="5"/>
        <v>2.5</v>
      </c>
      <c r="O11" s="85" t="s">
        <v>84</v>
      </c>
      <c r="P11" s="86" t="s">
        <v>2557</v>
      </c>
      <c r="Q11" s="47" t="s">
        <v>2558</v>
      </c>
      <c r="R11" s="48">
        <v>0</v>
      </c>
      <c r="S11" s="48"/>
      <c r="T11" s="47" t="s">
        <v>76</v>
      </c>
      <c r="U11" s="96">
        <f t="shared" si="6"/>
        <v>2.5</v>
      </c>
      <c r="V11" s="96">
        <f t="shared" si="13"/>
        <v>2.5</v>
      </c>
      <c r="W11" s="96"/>
      <c r="X11" s="96"/>
      <c r="Y11" s="96"/>
    </row>
    <row r="12" s="39" customFormat="1" ht="36" hidden="1" customHeight="1" spans="1:25">
      <c r="A12" s="62">
        <v>6</v>
      </c>
      <c r="B12" s="63" t="s">
        <v>782</v>
      </c>
      <c r="C12" s="64" t="s">
        <v>2559</v>
      </c>
      <c r="D12" s="65">
        <v>19916.7</v>
      </c>
      <c r="E12" s="65">
        <f t="shared" si="11"/>
        <v>19916.7</v>
      </c>
      <c r="F12" s="67"/>
      <c r="G12" s="65"/>
      <c r="H12" s="65"/>
      <c r="I12" s="65">
        <f t="shared" si="9"/>
        <v>19916.7</v>
      </c>
      <c r="J12" s="82">
        <f t="shared" si="12"/>
        <v>0</v>
      </c>
      <c r="K12" s="83">
        <f t="shared" si="3"/>
        <v>1</v>
      </c>
      <c r="L12" s="84"/>
      <c r="M12" s="80">
        <f t="shared" si="4"/>
        <v>1.99167</v>
      </c>
      <c r="N12" s="80">
        <f t="shared" si="5"/>
        <v>1.99167</v>
      </c>
      <c r="O12" s="4" t="s">
        <v>84</v>
      </c>
      <c r="P12" s="87" t="s">
        <v>2557</v>
      </c>
      <c r="Q12" s="97" t="s">
        <v>2560</v>
      </c>
      <c r="R12" s="48">
        <v>1</v>
      </c>
      <c r="S12" s="48"/>
      <c r="T12" s="47" t="s">
        <v>76</v>
      </c>
      <c r="U12" s="96">
        <f t="shared" si="6"/>
        <v>1.99167</v>
      </c>
      <c r="V12" s="96">
        <f t="shared" si="13"/>
        <v>1.99167</v>
      </c>
      <c r="W12" s="96"/>
      <c r="X12" s="96"/>
      <c r="Y12" s="96"/>
    </row>
    <row r="13" s="39" customFormat="1" ht="36" hidden="1" customHeight="1" spans="1:25">
      <c r="A13" s="62">
        <v>7</v>
      </c>
      <c r="B13" s="63" t="s">
        <v>782</v>
      </c>
      <c r="C13" s="64" t="s">
        <v>2563</v>
      </c>
      <c r="D13" s="65">
        <v>17190</v>
      </c>
      <c r="E13" s="65">
        <f t="shared" si="11"/>
        <v>17190</v>
      </c>
      <c r="F13" s="65"/>
      <c r="G13" s="65"/>
      <c r="H13" s="65"/>
      <c r="I13" s="65">
        <f t="shared" si="9"/>
        <v>17190</v>
      </c>
      <c r="J13" s="82">
        <f t="shared" si="12"/>
        <v>0</v>
      </c>
      <c r="K13" s="83">
        <f t="shared" si="3"/>
        <v>1</v>
      </c>
      <c r="L13" s="84"/>
      <c r="M13" s="80">
        <f t="shared" si="4"/>
        <v>1.719</v>
      </c>
      <c r="N13" s="80">
        <f t="shared" si="5"/>
        <v>1.719</v>
      </c>
      <c r="O13" s="85" t="s">
        <v>84</v>
      </c>
      <c r="P13" s="86" t="s">
        <v>2557</v>
      </c>
      <c r="Q13" s="47" t="s">
        <v>2564</v>
      </c>
      <c r="R13" s="48">
        <v>0</v>
      </c>
      <c r="S13" s="48"/>
      <c r="T13" s="47" t="s">
        <v>76</v>
      </c>
      <c r="U13" s="96">
        <f t="shared" si="6"/>
        <v>1.719</v>
      </c>
      <c r="V13" s="96">
        <f t="shared" si="13"/>
        <v>1.719</v>
      </c>
      <c r="W13" s="96"/>
      <c r="X13" s="96"/>
      <c r="Y13" s="96"/>
    </row>
    <row r="14" s="39" customFormat="1" ht="36" hidden="1" customHeight="1" spans="1:25">
      <c r="A14" s="62">
        <v>8</v>
      </c>
      <c r="B14" s="63" t="s">
        <v>782</v>
      </c>
      <c r="C14" s="64" t="s">
        <v>2565</v>
      </c>
      <c r="D14" s="65">
        <v>257254.7</v>
      </c>
      <c r="E14" s="65">
        <f t="shared" si="11"/>
        <v>257254.7</v>
      </c>
      <c r="F14" s="65"/>
      <c r="G14" s="65"/>
      <c r="H14" s="65"/>
      <c r="I14" s="65">
        <f t="shared" si="9"/>
        <v>257254.7</v>
      </c>
      <c r="J14" s="82">
        <f t="shared" si="12"/>
        <v>0</v>
      </c>
      <c r="K14" s="83">
        <f t="shared" si="3"/>
        <v>1</v>
      </c>
      <c r="L14" s="84"/>
      <c r="M14" s="80">
        <f t="shared" si="4"/>
        <v>25.72547</v>
      </c>
      <c r="N14" s="80">
        <f t="shared" si="5"/>
        <v>25.72547</v>
      </c>
      <c r="O14" s="4" t="s">
        <v>84</v>
      </c>
      <c r="P14" s="88" t="s">
        <v>97</v>
      </c>
      <c r="Q14" s="47" t="s">
        <v>2566</v>
      </c>
      <c r="R14" s="48">
        <v>0</v>
      </c>
      <c r="S14" s="48"/>
      <c r="T14" s="47" t="s">
        <v>76</v>
      </c>
      <c r="U14" s="96">
        <f t="shared" si="6"/>
        <v>25.72547</v>
      </c>
      <c r="V14" s="96">
        <f t="shared" si="13"/>
        <v>25.72547</v>
      </c>
      <c r="W14" s="96"/>
      <c r="X14" s="96"/>
      <c r="Y14" s="96"/>
    </row>
    <row r="15" s="39" customFormat="1" ht="36" hidden="1" customHeight="1" spans="1:25">
      <c r="A15" s="62">
        <v>9</v>
      </c>
      <c r="B15" s="63" t="s">
        <v>782</v>
      </c>
      <c r="C15" s="64" t="s">
        <v>2556</v>
      </c>
      <c r="D15" s="65">
        <v>5000</v>
      </c>
      <c r="E15" s="65">
        <f t="shared" si="11"/>
        <v>5000</v>
      </c>
      <c r="F15" s="65"/>
      <c r="G15" s="65"/>
      <c r="H15" s="65"/>
      <c r="I15" s="65">
        <f t="shared" si="9"/>
        <v>5000</v>
      </c>
      <c r="J15" s="82">
        <f t="shared" si="12"/>
        <v>0</v>
      </c>
      <c r="K15" s="83">
        <f t="shared" si="3"/>
        <v>1</v>
      </c>
      <c r="L15" s="84"/>
      <c r="M15" s="80">
        <f t="shared" si="4"/>
        <v>0.5</v>
      </c>
      <c r="N15" s="80">
        <f t="shared" si="5"/>
        <v>0.5</v>
      </c>
      <c r="O15" s="85" t="s">
        <v>84</v>
      </c>
      <c r="P15" s="86" t="s">
        <v>2557</v>
      </c>
      <c r="Q15" s="47" t="s">
        <v>2558</v>
      </c>
      <c r="R15" s="48">
        <v>0</v>
      </c>
      <c r="S15" s="48"/>
      <c r="T15" s="47" t="s">
        <v>76</v>
      </c>
      <c r="U15" s="96">
        <f t="shared" si="6"/>
        <v>0.5</v>
      </c>
      <c r="V15" s="96">
        <f t="shared" si="13"/>
        <v>0.5</v>
      </c>
      <c r="W15" s="96"/>
      <c r="X15" s="96"/>
      <c r="Y15" s="96"/>
    </row>
    <row r="16" s="39" customFormat="1" ht="36" hidden="1" customHeight="1" spans="1:25">
      <c r="A16" s="62">
        <v>10</v>
      </c>
      <c r="B16" s="63" t="s">
        <v>782</v>
      </c>
      <c r="C16" s="64" t="s">
        <v>2567</v>
      </c>
      <c r="D16" s="65">
        <v>960000</v>
      </c>
      <c r="E16" s="65">
        <f t="shared" si="11"/>
        <v>960000</v>
      </c>
      <c r="F16" s="65"/>
      <c r="G16" s="65"/>
      <c r="H16" s="65"/>
      <c r="I16" s="65">
        <f t="shared" si="9"/>
        <v>960000</v>
      </c>
      <c r="J16" s="82">
        <f t="shared" si="12"/>
        <v>0</v>
      </c>
      <c r="K16" s="83">
        <f t="shared" si="3"/>
        <v>1</v>
      </c>
      <c r="L16" s="84"/>
      <c r="M16" s="80">
        <f t="shared" si="4"/>
        <v>96</v>
      </c>
      <c r="N16" s="80">
        <f t="shared" si="5"/>
        <v>96</v>
      </c>
      <c r="O16" s="4" t="s">
        <v>84</v>
      </c>
      <c r="P16" s="86" t="s">
        <v>2557</v>
      </c>
      <c r="Q16" s="47" t="s">
        <v>2568</v>
      </c>
      <c r="R16" s="48">
        <v>0</v>
      </c>
      <c r="S16" s="48"/>
      <c r="T16" s="47" t="s">
        <v>76</v>
      </c>
      <c r="U16" s="96">
        <f t="shared" si="6"/>
        <v>96</v>
      </c>
      <c r="V16" s="96">
        <f t="shared" si="13"/>
        <v>96</v>
      </c>
      <c r="W16" s="96"/>
      <c r="X16" s="96"/>
      <c r="Y16" s="96"/>
    </row>
    <row r="17" s="39" customFormat="1" ht="36" hidden="1" customHeight="1" spans="1:25">
      <c r="A17" s="62">
        <v>11</v>
      </c>
      <c r="B17" s="63" t="s">
        <v>782</v>
      </c>
      <c r="C17" s="64" t="s">
        <v>2565</v>
      </c>
      <c r="D17" s="65">
        <v>1142745.3</v>
      </c>
      <c r="E17" s="65">
        <f t="shared" si="11"/>
        <v>1142745.3</v>
      </c>
      <c r="F17" s="65"/>
      <c r="G17" s="65"/>
      <c r="H17" s="66"/>
      <c r="I17" s="65">
        <f t="shared" si="9"/>
        <v>1142745.3</v>
      </c>
      <c r="J17" s="82">
        <f t="shared" si="12"/>
        <v>0</v>
      </c>
      <c r="K17" s="83">
        <f t="shared" si="3"/>
        <v>1</v>
      </c>
      <c r="L17" s="84"/>
      <c r="M17" s="80">
        <f t="shared" si="4"/>
        <v>114.27453</v>
      </c>
      <c r="N17" s="80">
        <f t="shared" si="5"/>
        <v>114.27453</v>
      </c>
      <c r="O17" s="4" t="s">
        <v>84</v>
      </c>
      <c r="P17" s="88" t="s">
        <v>97</v>
      </c>
      <c r="Q17" s="47" t="s">
        <v>2566</v>
      </c>
      <c r="R17" s="48">
        <v>0</v>
      </c>
      <c r="S17" s="48"/>
      <c r="T17" s="47" t="s">
        <v>76</v>
      </c>
      <c r="U17" s="96">
        <f t="shared" si="6"/>
        <v>114.27453</v>
      </c>
      <c r="V17" s="96">
        <f t="shared" si="13"/>
        <v>114.27453</v>
      </c>
      <c r="W17" s="96"/>
      <c r="X17" s="96"/>
      <c r="Y17" s="96"/>
    </row>
    <row r="18" s="39" customFormat="1" ht="36" hidden="1" customHeight="1" spans="1:25">
      <c r="A18" s="62">
        <v>12</v>
      </c>
      <c r="B18" s="63" t="s">
        <v>782</v>
      </c>
      <c r="C18" s="64" t="s">
        <v>2569</v>
      </c>
      <c r="D18" s="65">
        <v>60000</v>
      </c>
      <c r="E18" s="65">
        <f t="shared" si="11"/>
        <v>60000</v>
      </c>
      <c r="F18" s="65"/>
      <c r="G18" s="65"/>
      <c r="H18" s="66"/>
      <c r="I18" s="65">
        <f t="shared" si="9"/>
        <v>60000</v>
      </c>
      <c r="J18" s="82">
        <f t="shared" si="12"/>
        <v>0</v>
      </c>
      <c r="K18" s="83">
        <f t="shared" si="3"/>
        <v>1</v>
      </c>
      <c r="L18" s="84"/>
      <c r="M18" s="80">
        <f t="shared" si="4"/>
        <v>6</v>
      </c>
      <c r="N18" s="80">
        <f t="shared" si="5"/>
        <v>6</v>
      </c>
      <c r="O18" s="4" t="s">
        <v>84</v>
      </c>
      <c r="P18" s="86" t="s">
        <v>2557</v>
      </c>
      <c r="Q18" s="47" t="s">
        <v>2558</v>
      </c>
      <c r="R18" s="48">
        <v>0</v>
      </c>
      <c r="S18" s="48"/>
      <c r="T18" s="47" t="s">
        <v>76</v>
      </c>
      <c r="U18" s="96">
        <f t="shared" si="6"/>
        <v>6</v>
      </c>
      <c r="V18" s="96">
        <f t="shared" si="13"/>
        <v>6</v>
      </c>
      <c r="W18" s="96"/>
      <c r="X18" s="96"/>
      <c r="Y18" s="96"/>
    </row>
    <row r="19" s="39" customFormat="1" ht="36" hidden="1" customHeight="1" spans="1:25">
      <c r="A19" s="62">
        <v>13</v>
      </c>
      <c r="B19" s="63" t="s">
        <v>782</v>
      </c>
      <c r="C19" s="64" t="s">
        <v>2559</v>
      </c>
      <c r="D19" s="65">
        <v>1800</v>
      </c>
      <c r="E19" s="66"/>
      <c r="F19" s="67">
        <f t="shared" ref="F19:F39" si="14">D19</f>
        <v>1800</v>
      </c>
      <c r="G19" s="65"/>
      <c r="H19" s="66"/>
      <c r="I19" s="65">
        <f t="shared" si="9"/>
        <v>1800</v>
      </c>
      <c r="J19" s="82">
        <f t="shared" si="12"/>
        <v>0</v>
      </c>
      <c r="K19" s="83">
        <f t="shared" si="3"/>
        <v>1</v>
      </c>
      <c r="L19" s="84"/>
      <c r="M19" s="80">
        <f t="shared" si="4"/>
        <v>0.18</v>
      </c>
      <c r="N19" s="80">
        <f t="shared" si="5"/>
        <v>0.18</v>
      </c>
      <c r="O19" s="4" t="s">
        <v>84</v>
      </c>
      <c r="P19" s="86" t="s">
        <v>2557</v>
      </c>
      <c r="Q19" s="97" t="s">
        <v>2560</v>
      </c>
      <c r="R19" s="48">
        <v>0</v>
      </c>
      <c r="S19" s="48"/>
      <c r="T19" s="47" t="s">
        <v>77</v>
      </c>
      <c r="U19" s="96">
        <f t="shared" si="6"/>
        <v>0.18</v>
      </c>
      <c r="V19" s="96"/>
      <c r="W19" s="96">
        <f t="shared" ref="W19:W39" si="15">F19/10000</f>
        <v>0.18</v>
      </c>
      <c r="X19" s="96"/>
      <c r="Y19" s="96"/>
    </row>
    <row r="20" s="39" customFormat="1" ht="36" hidden="1" customHeight="1" spans="1:25">
      <c r="A20" s="62">
        <v>14</v>
      </c>
      <c r="B20" s="63" t="s">
        <v>782</v>
      </c>
      <c r="C20" s="64" t="s">
        <v>2559</v>
      </c>
      <c r="D20" s="65">
        <v>145700</v>
      </c>
      <c r="E20" s="66"/>
      <c r="F20" s="67">
        <f t="shared" si="14"/>
        <v>145700</v>
      </c>
      <c r="G20" s="65"/>
      <c r="H20" s="66"/>
      <c r="I20" s="65">
        <f t="shared" si="9"/>
        <v>145700</v>
      </c>
      <c r="J20" s="82">
        <f t="shared" si="12"/>
        <v>0</v>
      </c>
      <c r="K20" s="83">
        <f t="shared" si="3"/>
        <v>1</v>
      </c>
      <c r="L20" s="84"/>
      <c r="M20" s="80">
        <f t="shared" si="4"/>
        <v>14.57</v>
      </c>
      <c r="N20" s="80">
        <f t="shared" si="5"/>
        <v>14.57</v>
      </c>
      <c r="O20" s="4" t="s">
        <v>84</v>
      </c>
      <c r="P20" s="86" t="s">
        <v>2557</v>
      </c>
      <c r="Q20" s="97" t="s">
        <v>2560</v>
      </c>
      <c r="R20" s="48">
        <v>0</v>
      </c>
      <c r="S20" s="48"/>
      <c r="T20" s="47" t="s">
        <v>77</v>
      </c>
      <c r="U20" s="96">
        <f t="shared" si="6"/>
        <v>14.57</v>
      </c>
      <c r="V20" s="96"/>
      <c r="W20" s="96">
        <f t="shared" si="15"/>
        <v>14.57</v>
      </c>
      <c r="X20" s="96"/>
      <c r="Y20" s="96"/>
    </row>
    <row r="21" s="39" customFormat="1" ht="36" hidden="1" customHeight="1" spans="1:25">
      <c r="A21" s="62">
        <v>15</v>
      </c>
      <c r="B21" s="63" t="s">
        <v>782</v>
      </c>
      <c r="C21" s="64" t="s">
        <v>2559</v>
      </c>
      <c r="D21" s="65">
        <v>44021.33</v>
      </c>
      <c r="E21" s="66"/>
      <c r="F21" s="67">
        <f t="shared" si="14"/>
        <v>44021.33</v>
      </c>
      <c r="G21" s="65"/>
      <c r="H21" s="66"/>
      <c r="I21" s="65">
        <f t="shared" si="9"/>
        <v>44021.33</v>
      </c>
      <c r="J21" s="82">
        <f t="shared" si="12"/>
        <v>0</v>
      </c>
      <c r="K21" s="83">
        <f t="shared" si="3"/>
        <v>1</v>
      </c>
      <c r="L21" s="84"/>
      <c r="M21" s="80">
        <f t="shared" si="4"/>
        <v>4.402133</v>
      </c>
      <c r="N21" s="80">
        <f t="shared" si="5"/>
        <v>4.402133</v>
      </c>
      <c r="O21" s="4" t="s">
        <v>84</v>
      </c>
      <c r="P21" s="86" t="s">
        <v>2557</v>
      </c>
      <c r="Q21" s="97" t="s">
        <v>2560</v>
      </c>
      <c r="R21" s="48">
        <v>0</v>
      </c>
      <c r="S21" s="48"/>
      <c r="T21" s="47" t="s">
        <v>77</v>
      </c>
      <c r="U21" s="96">
        <f t="shared" si="6"/>
        <v>4.402133</v>
      </c>
      <c r="V21" s="96"/>
      <c r="W21" s="96">
        <f t="shared" si="15"/>
        <v>4.402133</v>
      </c>
      <c r="X21" s="96"/>
      <c r="Y21" s="96"/>
    </row>
    <row r="22" s="39" customFormat="1" ht="36" hidden="1" customHeight="1" spans="1:25">
      <c r="A22" s="62">
        <v>16</v>
      </c>
      <c r="B22" s="63" t="s">
        <v>782</v>
      </c>
      <c r="C22" s="64" t="s">
        <v>2559</v>
      </c>
      <c r="D22" s="65">
        <v>24984.33</v>
      </c>
      <c r="E22" s="66"/>
      <c r="F22" s="67">
        <f t="shared" si="14"/>
        <v>24984.33</v>
      </c>
      <c r="G22" s="65"/>
      <c r="H22" s="66"/>
      <c r="I22" s="65">
        <f t="shared" si="9"/>
        <v>24984.33</v>
      </c>
      <c r="J22" s="82">
        <f t="shared" si="12"/>
        <v>0</v>
      </c>
      <c r="K22" s="83">
        <f t="shared" si="3"/>
        <v>1</v>
      </c>
      <c r="L22" s="84"/>
      <c r="M22" s="80">
        <f t="shared" si="4"/>
        <v>2.498433</v>
      </c>
      <c r="N22" s="80">
        <f t="shared" si="5"/>
        <v>2.498433</v>
      </c>
      <c r="O22" s="4" t="s">
        <v>84</v>
      </c>
      <c r="P22" s="86" t="s">
        <v>2557</v>
      </c>
      <c r="Q22" s="97" t="s">
        <v>2560</v>
      </c>
      <c r="R22" s="48">
        <v>0</v>
      </c>
      <c r="S22" s="48"/>
      <c r="T22" s="47" t="s">
        <v>77</v>
      </c>
      <c r="U22" s="96">
        <f t="shared" si="6"/>
        <v>2.498433</v>
      </c>
      <c r="V22" s="96"/>
      <c r="W22" s="96">
        <f t="shared" si="15"/>
        <v>2.498433</v>
      </c>
      <c r="X22" s="96"/>
      <c r="Y22" s="96"/>
    </row>
    <row r="23" s="39" customFormat="1" ht="36" hidden="1" customHeight="1" spans="1:25">
      <c r="A23" s="62">
        <v>17</v>
      </c>
      <c r="B23" s="63" t="s">
        <v>782</v>
      </c>
      <c r="C23" s="64" t="s">
        <v>2559</v>
      </c>
      <c r="D23" s="65">
        <v>148305.4</v>
      </c>
      <c r="E23" s="66"/>
      <c r="F23" s="67">
        <f t="shared" si="14"/>
        <v>148305.4</v>
      </c>
      <c r="G23" s="65"/>
      <c r="H23" s="66"/>
      <c r="I23" s="65">
        <f t="shared" si="9"/>
        <v>148305.4</v>
      </c>
      <c r="J23" s="82">
        <f t="shared" si="12"/>
        <v>0</v>
      </c>
      <c r="K23" s="83">
        <f t="shared" si="3"/>
        <v>1</v>
      </c>
      <c r="L23" s="84"/>
      <c r="M23" s="80">
        <f t="shared" si="4"/>
        <v>14.83054</v>
      </c>
      <c r="N23" s="80">
        <f t="shared" si="5"/>
        <v>14.83054</v>
      </c>
      <c r="O23" s="4" t="s">
        <v>84</v>
      </c>
      <c r="P23" s="86" t="s">
        <v>2557</v>
      </c>
      <c r="Q23" s="97" t="s">
        <v>2560</v>
      </c>
      <c r="R23" s="48">
        <v>0</v>
      </c>
      <c r="S23" s="48"/>
      <c r="T23" s="47" t="s">
        <v>77</v>
      </c>
      <c r="U23" s="96">
        <f t="shared" si="6"/>
        <v>14.83054</v>
      </c>
      <c r="V23" s="96"/>
      <c r="W23" s="96">
        <f t="shared" si="15"/>
        <v>14.83054</v>
      </c>
      <c r="X23" s="96"/>
      <c r="Y23" s="96"/>
    </row>
    <row r="24" s="39" customFormat="1" ht="36" hidden="1" customHeight="1" spans="1:25">
      <c r="A24" s="62">
        <v>18</v>
      </c>
      <c r="B24" s="63" t="s">
        <v>782</v>
      </c>
      <c r="C24" s="64" t="s">
        <v>2559</v>
      </c>
      <c r="D24" s="65">
        <v>48420.89</v>
      </c>
      <c r="E24" s="66"/>
      <c r="F24" s="67">
        <f t="shared" si="14"/>
        <v>48420.89</v>
      </c>
      <c r="G24" s="65"/>
      <c r="H24" s="67"/>
      <c r="I24" s="65">
        <f t="shared" si="9"/>
        <v>48420.89</v>
      </c>
      <c r="J24" s="82">
        <v>0</v>
      </c>
      <c r="K24" s="83">
        <f t="shared" si="3"/>
        <v>1</v>
      </c>
      <c r="L24" s="84"/>
      <c r="M24" s="80">
        <f t="shared" si="4"/>
        <v>4.842089</v>
      </c>
      <c r="N24" s="80">
        <f t="shared" si="5"/>
        <v>4.842089</v>
      </c>
      <c r="O24" s="4" t="s">
        <v>84</v>
      </c>
      <c r="P24" s="86" t="s">
        <v>2557</v>
      </c>
      <c r="Q24" s="97" t="s">
        <v>2560</v>
      </c>
      <c r="R24" s="48">
        <v>0</v>
      </c>
      <c r="S24" s="48"/>
      <c r="T24" s="47" t="s">
        <v>77</v>
      </c>
      <c r="U24" s="96">
        <f t="shared" si="6"/>
        <v>4.842089</v>
      </c>
      <c r="V24" s="96"/>
      <c r="W24" s="96">
        <f t="shared" si="15"/>
        <v>4.842089</v>
      </c>
      <c r="X24" s="96"/>
      <c r="Y24" s="96"/>
    </row>
    <row r="25" s="39" customFormat="1" ht="36" hidden="1" customHeight="1" spans="1:25">
      <c r="A25" s="62">
        <v>19</v>
      </c>
      <c r="B25" s="63" t="s">
        <v>782</v>
      </c>
      <c r="C25" s="64" t="s">
        <v>2559</v>
      </c>
      <c r="D25" s="65">
        <v>33510.35</v>
      </c>
      <c r="E25" s="66"/>
      <c r="F25" s="67">
        <f t="shared" si="14"/>
        <v>33510.35</v>
      </c>
      <c r="G25" s="65"/>
      <c r="H25" s="67"/>
      <c r="I25" s="65">
        <f t="shared" si="9"/>
        <v>33510.35</v>
      </c>
      <c r="J25" s="82">
        <v>0</v>
      </c>
      <c r="K25" s="83">
        <f t="shared" si="3"/>
        <v>1</v>
      </c>
      <c r="L25" s="84"/>
      <c r="M25" s="80">
        <f t="shared" si="4"/>
        <v>3.351035</v>
      </c>
      <c r="N25" s="80">
        <f t="shared" si="5"/>
        <v>3.351035</v>
      </c>
      <c r="O25" s="4" t="s">
        <v>84</v>
      </c>
      <c r="P25" s="86" t="s">
        <v>2557</v>
      </c>
      <c r="Q25" s="97" t="s">
        <v>2560</v>
      </c>
      <c r="R25" s="48">
        <v>0</v>
      </c>
      <c r="S25" s="48"/>
      <c r="T25" s="47" t="s">
        <v>77</v>
      </c>
      <c r="U25" s="96">
        <f t="shared" si="6"/>
        <v>3.351035</v>
      </c>
      <c r="V25" s="96"/>
      <c r="W25" s="96">
        <f t="shared" si="15"/>
        <v>3.351035</v>
      </c>
      <c r="X25" s="96"/>
      <c r="Y25" s="96"/>
    </row>
    <row r="26" s="39" customFormat="1" ht="36" hidden="1" customHeight="1" spans="1:25">
      <c r="A26" s="62">
        <v>20</v>
      </c>
      <c r="B26" s="63" t="s">
        <v>782</v>
      </c>
      <c r="C26" s="64" t="s">
        <v>2561</v>
      </c>
      <c r="D26" s="65">
        <v>31854</v>
      </c>
      <c r="E26" s="66"/>
      <c r="F26" s="67">
        <f t="shared" si="14"/>
        <v>31854</v>
      </c>
      <c r="G26" s="65"/>
      <c r="H26" s="67"/>
      <c r="I26" s="65">
        <f t="shared" si="9"/>
        <v>31854</v>
      </c>
      <c r="J26" s="82">
        <v>0</v>
      </c>
      <c r="K26" s="83">
        <f t="shared" si="3"/>
        <v>1</v>
      </c>
      <c r="L26" s="84"/>
      <c r="M26" s="80">
        <f t="shared" si="4"/>
        <v>3.1854</v>
      </c>
      <c r="N26" s="80">
        <f t="shared" si="5"/>
        <v>3.1854</v>
      </c>
      <c r="O26" s="4" t="s">
        <v>84</v>
      </c>
      <c r="P26" s="86" t="s">
        <v>2557</v>
      </c>
      <c r="Q26" s="47" t="s">
        <v>2562</v>
      </c>
      <c r="R26" s="48">
        <v>0</v>
      </c>
      <c r="S26" s="48"/>
      <c r="T26" s="47" t="s">
        <v>77</v>
      </c>
      <c r="U26" s="96">
        <f t="shared" si="6"/>
        <v>3.1854</v>
      </c>
      <c r="V26" s="96"/>
      <c r="W26" s="96">
        <f t="shared" si="15"/>
        <v>3.1854</v>
      </c>
      <c r="X26" s="96"/>
      <c r="Y26" s="96"/>
    </row>
    <row r="27" s="39" customFormat="1" ht="36" hidden="1" customHeight="1" spans="1:25">
      <c r="A27" s="62">
        <v>21</v>
      </c>
      <c r="B27" s="63" t="s">
        <v>782</v>
      </c>
      <c r="C27" s="64" t="s">
        <v>2570</v>
      </c>
      <c r="D27" s="65">
        <v>260000</v>
      </c>
      <c r="E27" s="66"/>
      <c r="F27" s="67">
        <f t="shared" si="14"/>
        <v>260000</v>
      </c>
      <c r="G27" s="65"/>
      <c r="H27" s="67"/>
      <c r="I27" s="65">
        <f t="shared" si="9"/>
        <v>260000</v>
      </c>
      <c r="J27" s="82">
        <v>0</v>
      </c>
      <c r="K27" s="83">
        <f t="shared" si="3"/>
        <v>1</v>
      </c>
      <c r="L27" s="84"/>
      <c r="M27" s="80">
        <f t="shared" si="4"/>
        <v>26</v>
      </c>
      <c r="N27" s="80">
        <f t="shared" si="5"/>
        <v>26</v>
      </c>
      <c r="O27" s="4" t="s">
        <v>84</v>
      </c>
      <c r="P27" s="88" t="s">
        <v>97</v>
      </c>
      <c r="Q27" s="47" t="s">
        <v>2566</v>
      </c>
      <c r="R27" s="48">
        <v>0</v>
      </c>
      <c r="S27" s="48"/>
      <c r="T27" s="47" t="s">
        <v>77</v>
      </c>
      <c r="U27" s="96">
        <f t="shared" si="6"/>
        <v>26</v>
      </c>
      <c r="V27" s="96"/>
      <c r="W27" s="96">
        <f t="shared" si="15"/>
        <v>26</v>
      </c>
      <c r="X27" s="96"/>
      <c r="Y27" s="96"/>
    </row>
    <row r="28" s="39" customFormat="1" ht="36" hidden="1" customHeight="1" spans="1:25">
      <c r="A28" s="62">
        <v>22</v>
      </c>
      <c r="B28" s="63" t="s">
        <v>782</v>
      </c>
      <c r="C28" s="64" t="s">
        <v>2571</v>
      </c>
      <c r="D28" s="65">
        <v>672000</v>
      </c>
      <c r="E28" s="66"/>
      <c r="F28" s="67">
        <f t="shared" si="14"/>
        <v>672000</v>
      </c>
      <c r="G28" s="65"/>
      <c r="H28" s="67"/>
      <c r="I28" s="65">
        <f t="shared" si="9"/>
        <v>672000</v>
      </c>
      <c r="J28" s="82">
        <v>0</v>
      </c>
      <c r="K28" s="83">
        <f t="shared" si="3"/>
        <v>1</v>
      </c>
      <c r="L28" s="84"/>
      <c r="M28" s="80">
        <f t="shared" si="4"/>
        <v>67.2</v>
      </c>
      <c r="N28" s="80">
        <f t="shared" si="5"/>
        <v>67.2</v>
      </c>
      <c r="O28" s="4" t="s">
        <v>84</v>
      </c>
      <c r="P28" s="86" t="s">
        <v>2557</v>
      </c>
      <c r="Q28" s="47" t="s">
        <v>2572</v>
      </c>
      <c r="R28" s="48">
        <v>0</v>
      </c>
      <c r="S28" s="48"/>
      <c r="T28" s="47" t="s">
        <v>77</v>
      </c>
      <c r="U28" s="96">
        <f t="shared" si="6"/>
        <v>67.2</v>
      </c>
      <c r="V28" s="96"/>
      <c r="W28" s="96">
        <f t="shared" si="15"/>
        <v>67.2</v>
      </c>
      <c r="X28" s="96"/>
      <c r="Y28" s="96"/>
    </row>
    <row r="29" s="39" customFormat="1" ht="36" hidden="1" customHeight="1" spans="1:25">
      <c r="A29" s="62">
        <v>23</v>
      </c>
      <c r="B29" s="63" t="s">
        <v>782</v>
      </c>
      <c r="C29" s="64" t="s">
        <v>2573</v>
      </c>
      <c r="D29" s="65">
        <v>12448.23</v>
      </c>
      <c r="E29" s="66"/>
      <c r="F29" s="67">
        <f t="shared" si="14"/>
        <v>12448.23</v>
      </c>
      <c r="G29" s="65"/>
      <c r="H29" s="67"/>
      <c r="I29" s="65">
        <f t="shared" si="9"/>
        <v>12448.23</v>
      </c>
      <c r="J29" s="82">
        <v>0</v>
      </c>
      <c r="K29" s="83">
        <f t="shared" si="3"/>
        <v>1</v>
      </c>
      <c r="L29" s="84"/>
      <c r="M29" s="80">
        <f t="shared" si="4"/>
        <v>1.244823</v>
      </c>
      <c r="N29" s="80">
        <f t="shared" si="5"/>
        <v>1.244823</v>
      </c>
      <c r="O29" s="85" t="s">
        <v>135</v>
      </c>
      <c r="P29" s="86" t="s">
        <v>163</v>
      </c>
      <c r="Q29" s="47" t="s">
        <v>2574</v>
      </c>
      <c r="R29" s="48">
        <v>0</v>
      </c>
      <c r="S29" s="48"/>
      <c r="T29" s="47" t="s">
        <v>77</v>
      </c>
      <c r="U29" s="96">
        <f t="shared" si="6"/>
        <v>1.244823</v>
      </c>
      <c r="V29" s="96"/>
      <c r="W29" s="96">
        <f t="shared" si="15"/>
        <v>1.244823</v>
      </c>
      <c r="X29" s="96"/>
      <c r="Y29" s="96"/>
    </row>
    <row r="30" s="39" customFormat="1" ht="36" hidden="1" customHeight="1" spans="1:25">
      <c r="A30" s="62">
        <v>24</v>
      </c>
      <c r="B30" s="63" t="s">
        <v>782</v>
      </c>
      <c r="C30" s="64" t="s">
        <v>2563</v>
      </c>
      <c r="D30" s="65">
        <v>245820</v>
      </c>
      <c r="E30" s="66"/>
      <c r="F30" s="67">
        <f t="shared" si="14"/>
        <v>245820</v>
      </c>
      <c r="G30" s="65"/>
      <c r="H30" s="67"/>
      <c r="I30" s="65">
        <f t="shared" si="9"/>
        <v>245820</v>
      </c>
      <c r="J30" s="82">
        <v>0</v>
      </c>
      <c r="K30" s="83">
        <f t="shared" si="3"/>
        <v>1</v>
      </c>
      <c r="L30" s="84"/>
      <c r="M30" s="80">
        <f t="shared" si="4"/>
        <v>24.582</v>
      </c>
      <c r="N30" s="80">
        <f t="shared" si="5"/>
        <v>24.582</v>
      </c>
      <c r="O30" s="85" t="s">
        <v>84</v>
      </c>
      <c r="P30" s="86" t="s">
        <v>2557</v>
      </c>
      <c r="Q30" s="47" t="s">
        <v>2564</v>
      </c>
      <c r="R30" s="48">
        <v>0</v>
      </c>
      <c r="S30" s="48"/>
      <c r="T30" s="47" t="s">
        <v>77</v>
      </c>
      <c r="U30" s="96">
        <f t="shared" si="6"/>
        <v>24.582</v>
      </c>
      <c r="V30" s="96"/>
      <c r="W30" s="96">
        <f t="shared" si="15"/>
        <v>24.582</v>
      </c>
      <c r="X30" s="96"/>
      <c r="Y30" s="96"/>
    </row>
    <row r="31" s="39" customFormat="1" ht="36" hidden="1" customHeight="1" spans="1:25">
      <c r="A31" s="62">
        <v>25</v>
      </c>
      <c r="B31" s="63" t="s">
        <v>782</v>
      </c>
      <c r="C31" s="64" t="s">
        <v>2575</v>
      </c>
      <c r="D31" s="65">
        <v>472875</v>
      </c>
      <c r="E31" s="66"/>
      <c r="F31" s="67">
        <f t="shared" si="14"/>
        <v>472875</v>
      </c>
      <c r="G31" s="65"/>
      <c r="H31" s="67"/>
      <c r="I31" s="65">
        <f t="shared" si="9"/>
        <v>472875</v>
      </c>
      <c r="J31" s="82">
        <v>0</v>
      </c>
      <c r="K31" s="83">
        <f t="shared" si="3"/>
        <v>1</v>
      </c>
      <c r="L31" s="84"/>
      <c r="M31" s="80">
        <f t="shared" si="4"/>
        <v>47.2875</v>
      </c>
      <c r="N31" s="80">
        <f t="shared" si="5"/>
        <v>47.2875</v>
      </c>
      <c r="O31" s="4" t="s">
        <v>84</v>
      </c>
      <c r="P31" s="86" t="s">
        <v>2557</v>
      </c>
      <c r="Q31" s="47" t="s">
        <v>2576</v>
      </c>
      <c r="R31" s="48">
        <v>0</v>
      </c>
      <c r="S31" s="48"/>
      <c r="T31" s="47" t="s">
        <v>77</v>
      </c>
      <c r="U31" s="96">
        <f t="shared" si="6"/>
        <v>47.2875</v>
      </c>
      <c r="V31" s="96"/>
      <c r="W31" s="96">
        <f t="shared" si="15"/>
        <v>47.2875</v>
      </c>
      <c r="X31" s="96"/>
      <c r="Y31" s="96"/>
    </row>
    <row r="32" s="39" customFormat="1" ht="36" hidden="1" customHeight="1" spans="1:25">
      <c r="A32" s="62">
        <v>26</v>
      </c>
      <c r="B32" s="63" t="s">
        <v>782</v>
      </c>
      <c r="C32" s="64" t="s">
        <v>2559</v>
      </c>
      <c r="D32" s="65">
        <v>602917</v>
      </c>
      <c r="E32" s="66"/>
      <c r="F32" s="67">
        <f t="shared" si="14"/>
        <v>602917</v>
      </c>
      <c r="G32" s="65"/>
      <c r="H32" s="67"/>
      <c r="I32" s="65">
        <f t="shared" si="9"/>
        <v>602917</v>
      </c>
      <c r="J32" s="82">
        <v>0</v>
      </c>
      <c r="K32" s="83">
        <f t="shared" si="3"/>
        <v>1</v>
      </c>
      <c r="L32" s="84"/>
      <c r="M32" s="80">
        <f t="shared" si="4"/>
        <v>60.2917</v>
      </c>
      <c r="N32" s="80">
        <f t="shared" si="5"/>
        <v>60.2917</v>
      </c>
      <c r="O32" s="4" t="s">
        <v>84</v>
      </c>
      <c r="P32" s="86" t="s">
        <v>2557</v>
      </c>
      <c r="Q32" s="97" t="s">
        <v>2560</v>
      </c>
      <c r="R32" s="48">
        <v>0</v>
      </c>
      <c r="S32" s="48"/>
      <c r="T32" s="47" t="s">
        <v>77</v>
      </c>
      <c r="U32" s="96">
        <f t="shared" si="6"/>
        <v>60.2917</v>
      </c>
      <c r="V32" s="96"/>
      <c r="W32" s="96">
        <f t="shared" si="15"/>
        <v>60.2917</v>
      </c>
      <c r="X32" s="96"/>
      <c r="Y32" s="96"/>
    </row>
    <row r="33" s="39" customFormat="1" ht="36" hidden="1" customHeight="1" spans="1:25">
      <c r="A33" s="62">
        <v>27</v>
      </c>
      <c r="B33" s="63" t="s">
        <v>782</v>
      </c>
      <c r="C33" s="64" t="s">
        <v>2559</v>
      </c>
      <c r="D33" s="65">
        <v>297083</v>
      </c>
      <c r="E33" s="66"/>
      <c r="F33" s="67">
        <f t="shared" si="14"/>
        <v>297083</v>
      </c>
      <c r="G33" s="65"/>
      <c r="H33" s="67"/>
      <c r="I33" s="65">
        <f t="shared" si="9"/>
        <v>297083</v>
      </c>
      <c r="J33" s="82">
        <v>0</v>
      </c>
      <c r="K33" s="83">
        <f t="shared" si="3"/>
        <v>1</v>
      </c>
      <c r="L33" s="84"/>
      <c r="M33" s="80">
        <f t="shared" si="4"/>
        <v>29.7083</v>
      </c>
      <c r="N33" s="80">
        <f t="shared" si="5"/>
        <v>29.7083</v>
      </c>
      <c r="O33" s="4" t="s">
        <v>84</v>
      </c>
      <c r="P33" s="86" t="s">
        <v>2557</v>
      </c>
      <c r="Q33" s="97" t="s">
        <v>2560</v>
      </c>
      <c r="R33" s="48">
        <v>0</v>
      </c>
      <c r="S33" s="48"/>
      <c r="T33" s="47" t="s">
        <v>77</v>
      </c>
      <c r="U33" s="96">
        <f t="shared" si="6"/>
        <v>29.7083</v>
      </c>
      <c r="V33" s="96"/>
      <c r="W33" s="96">
        <f t="shared" si="15"/>
        <v>29.7083</v>
      </c>
      <c r="X33" s="96"/>
      <c r="Y33" s="96"/>
    </row>
    <row r="34" s="39" customFormat="1" ht="36" hidden="1" customHeight="1" spans="1:25">
      <c r="A34" s="62">
        <v>28</v>
      </c>
      <c r="B34" s="63" t="s">
        <v>782</v>
      </c>
      <c r="C34" s="64" t="s">
        <v>2577</v>
      </c>
      <c r="D34" s="65">
        <v>1397129.79</v>
      </c>
      <c r="E34" s="66"/>
      <c r="F34" s="67">
        <f t="shared" si="14"/>
        <v>1397129.79</v>
      </c>
      <c r="G34" s="65"/>
      <c r="H34" s="67"/>
      <c r="I34" s="65">
        <f t="shared" si="9"/>
        <v>1397129.79</v>
      </c>
      <c r="J34" s="82">
        <v>0</v>
      </c>
      <c r="K34" s="83">
        <f t="shared" si="3"/>
        <v>1</v>
      </c>
      <c r="L34" s="84"/>
      <c r="M34" s="80">
        <f t="shared" si="4"/>
        <v>139.712979</v>
      </c>
      <c r="N34" s="80">
        <f t="shared" si="5"/>
        <v>139.712979</v>
      </c>
      <c r="O34" s="85" t="s">
        <v>135</v>
      </c>
      <c r="P34" s="86" t="s">
        <v>163</v>
      </c>
      <c r="Q34" s="47" t="s">
        <v>2574</v>
      </c>
      <c r="R34" s="48">
        <v>0</v>
      </c>
      <c r="S34" s="48"/>
      <c r="T34" s="47" t="s">
        <v>77</v>
      </c>
      <c r="U34" s="96">
        <f t="shared" si="6"/>
        <v>139.712979</v>
      </c>
      <c r="V34" s="96"/>
      <c r="W34" s="96">
        <f t="shared" si="15"/>
        <v>139.712979</v>
      </c>
      <c r="X34" s="96"/>
      <c r="Y34" s="96"/>
    </row>
    <row r="35" s="39" customFormat="1" ht="36" hidden="1" customHeight="1" spans="1:25">
      <c r="A35" s="62">
        <v>29</v>
      </c>
      <c r="B35" s="63" t="s">
        <v>782</v>
      </c>
      <c r="C35" s="64" t="s">
        <v>2571</v>
      </c>
      <c r="D35" s="65">
        <v>2000000</v>
      </c>
      <c r="E35" s="66"/>
      <c r="F35" s="67">
        <f t="shared" si="14"/>
        <v>2000000</v>
      </c>
      <c r="G35" s="65"/>
      <c r="H35" s="67"/>
      <c r="I35" s="65">
        <f t="shared" si="9"/>
        <v>2000000</v>
      </c>
      <c r="J35" s="82">
        <v>0</v>
      </c>
      <c r="K35" s="83">
        <f t="shared" si="3"/>
        <v>1</v>
      </c>
      <c r="L35" s="84"/>
      <c r="M35" s="80">
        <f t="shared" si="4"/>
        <v>200</v>
      </c>
      <c r="N35" s="80">
        <f t="shared" si="5"/>
        <v>200</v>
      </c>
      <c r="O35" s="4" t="s">
        <v>84</v>
      </c>
      <c r="P35" s="86" t="s">
        <v>2557</v>
      </c>
      <c r="Q35" s="47" t="s">
        <v>2572</v>
      </c>
      <c r="R35" s="48">
        <v>0</v>
      </c>
      <c r="S35" s="48"/>
      <c r="T35" s="47" t="s">
        <v>77</v>
      </c>
      <c r="U35" s="96">
        <f t="shared" si="6"/>
        <v>200</v>
      </c>
      <c r="V35" s="96"/>
      <c r="W35" s="96">
        <f t="shared" si="15"/>
        <v>200</v>
      </c>
      <c r="X35" s="96"/>
      <c r="Y35" s="96"/>
    </row>
    <row r="36" s="39" customFormat="1" ht="36" hidden="1" customHeight="1" spans="1:25">
      <c r="A36" s="62">
        <v>30</v>
      </c>
      <c r="B36" s="63" t="s">
        <v>782</v>
      </c>
      <c r="C36" s="64" t="s">
        <v>2561</v>
      </c>
      <c r="D36" s="65">
        <v>1200000</v>
      </c>
      <c r="E36" s="66"/>
      <c r="F36" s="67">
        <f t="shared" si="14"/>
        <v>1200000</v>
      </c>
      <c r="G36" s="65"/>
      <c r="H36" s="67"/>
      <c r="I36" s="65">
        <f t="shared" si="9"/>
        <v>1200000</v>
      </c>
      <c r="J36" s="82">
        <v>0</v>
      </c>
      <c r="K36" s="83">
        <f t="shared" si="3"/>
        <v>1</v>
      </c>
      <c r="L36" s="84"/>
      <c r="M36" s="80">
        <f t="shared" si="4"/>
        <v>120</v>
      </c>
      <c r="N36" s="80">
        <f t="shared" si="5"/>
        <v>120</v>
      </c>
      <c r="O36" s="4" t="s">
        <v>84</v>
      </c>
      <c r="P36" s="86" t="s">
        <v>2557</v>
      </c>
      <c r="Q36" s="47" t="s">
        <v>2562</v>
      </c>
      <c r="R36" s="48">
        <v>0</v>
      </c>
      <c r="S36" s="48"/>
      <c r="T36" s="47" t="s">
        <v>77</v>
      </c>
      <c r="U36" s="96">
        <f t="shared" si="6"/>
        <v>120</v>
      </c>
      <c r="V36" s="96"/>
      <c r="W36" s="96">
        <f t="shared" si="15"/>
        <v>120</v>
      </c>
      <c r="X36" s="96"/>
      <c r="Y36" s="96"/>
    </row>
    <row r="37" s="39" customFormat="1" ht="36" hidden="1" customHeight="1" spans="1:25">
      <c r="A37" s="62">
        <v>31</v>
      </c>
      <c r="B37" s="63" t="s">
        <v>782</v>
      </c>
      <c r="C37" s="64" t="s">
        <v>2578</v>
      </c>
      <c r="D37" s="65">
        <v>104180</v>
      </c>
      <c r="E37" s="66"/>
      <c r="F37" s="67">
        <f t="shared" si="14"/>
        <v>104180</v>
      </c>
      <c r="G37" s="65"/>
      <c r="H37" s="67"/>
      <c r="I37" s="65">
        <f t="shared" si="9"/>
        <v>104180</v>
      </c>
      <c r="J37" s="82">
        <v>0</v>
      </c>
      <c r="K37" s="83">
        <f t="shared" si="3"/>
        <v>1</v>
      </c>
      <c r="L37" s="84"/>
      <c r="M37" s="80">
        <f t="shared" si="4"/>
        <v>10.418</v>
      </c>
      <c r="N37" s="80">
        <f t="shared" si="5"/>
        <v>10.418</v>
      </c>
      <c r="O37" s="4" t="s">
        <v>84</v>
      </c>
      <c r="P37" s="86" t="s">
        <v>2557</v>
      </c>
      <c r="Q37" s="47" t="s">
        <v>2564</v>
      </c>
      <c r="R37" s="48">
        <v>0</v>
      </c>
      <c r="S37" s="48"/>
      <c r="T37" s="47" t="s">
        <v>77</v>
      </c>
      <c r="U37" s="96">
        <f t="shared" si="6"/>
        <v>10.418</v>
      </c>
      <c r="V37" s="96"/>
      <c r="W37" s="96">
        <f t="shared" si="15"/>
        <v>10.418</v>
      </c>
      <c r="X37" s="96"/>
      <c r="Y37" s="96"/>
    </row>
    <row r="38" s="39" customFormat="1" ht="36" hidden="1" customHeight="1" spans="1:25">
      <c r="A38" s="62">
        <v>32</v>
      </c>
      <c r="B38" s="63" t="s">
        <v>782</v>
      </c>
      <c r="C38" s="64" t="s">
        <v>2579</v>
      </c>
      <c r="D38" s="65">
        <v>248000</v>
      </c>
      <c r="E38" s="66"/>
      <c r="F38" s="67">
        <f t="shared" si="14"/>
        <v>248000</v>
      </c>
      <c r="G38" s="65"/>
      <c r="H38" s="67"/>
      <c r="I38" s="65">
        <f t="shared" si="9"/>
        <v>248000</v>
      </c>
      <c r="J38" s="82">
        <v>0</v>
      </c>
      <c r="K38" s="83">
        <f t="shared" si="3"/>
        <v>1</v>
      </c>
      <c r="L38" s="84"/>
      <c r="M38" s="80">
        <f t="shared" si="4"/>
        <v>24.8</v>
      </c>
      <c r="N38" s="80">
        <f t="shared" si="5"/>
        <v>24.8</v>
      </c>
      <c r="O38" s="85" t="s">
        <v>84</v>
      </c>
      <c r="P38" s="86" t="s">
        <v>2557</v>
      </c>
      <c r="Q38" s="47" t="s">
        <v>2580</v>
      </c>
      <c r="R38" s="48">
        <v>0</v>
      </c>
      <c r="S38" s="48"/>
      <c r="T38" s="47" t="s">
        <v>77</v>
      </c>
      <c r="U38" s="96">
        <f t="shared" si="6"/>
        <v>24.8</v>
      </c>
      <c r="V38" s="96"/>
      <c r="W38" s="96">
        <f t="shared" si="15"/>
        <v>24.8</v>
      </c>
      <c r="X38" s="96"/>
      <c r="Y38" s="96"/>
    </row>
    <row r="39" s="39" customFormat="1" ht="36" hidden="1" customHeight="1" spans="1:25">
      <c r="A39" s="62">
        <v>33</v>
      </c>
      <c r="B39" s="63" t="s">
        <v>782</v>
      </c>
      <c r="C39" s="64" t="s">
        <v>2581</v>
      </c>
      <c r="D39" s="65">
        <v>727125</v>
      </c>
      <c r="E39" s="66"/>
      <c r="F39" s="67">
        <f t="shared" si="14"/>
        <v>727125</v>
      </c>
      <c r="G39" s="65"/>
      <c r="H39" s="67"/>
      <c r="I39" s="65">
        <f t="shared" si="9"/>
        <v>727125</v>
      </c>
      <c r="J39" s="82">
        <v>0</v>
      </c>
      <c r="K39" s="83">
        <f t="shared" si="3"/>
        <v>1</v>
      </c>
      <c r="L39" s="84"/>
      <c r="M39" s="80">
        <f t="shared" si="4"/>
        <v>72.7125</v>
      </c>
      <c r="N39" s="80">
        <f t="shared" si="5"/>
        <v>72.7125</v>
      </c>
      <c r="O39" s="4" t="s">
        <v>84</v>
      </c>
      <c r="P39" s="86" t="s">
        <v>2557</v>
      </c>
      <c r="Q39" s="47" t="s">
        <v>2576</v>
      </c>
      <c r="R39" s="48">
        <v>0</v>
      </c>
      <c r="S39" s="48"/>
      <c r="T39" s="47" t="s">
        <v>77</v>
      </c>
      <c r="U39" s="96">
        <f t="shared" si="6"/>
        <v>72.7125</v>
      </c>
      <c r="V39" s="96"/>
      <c r="W39" s="96">
        <f t="shared" si="15"/>
        <v>72.7125</v>
      </c>
      <c r="X39" s="96"/>
      <c r="Y39" s="96"/>
    </row>
    <row r="40" s="39" customFormat="1" ht="36" hidden="1" customHeight="1" spans="1:25">
      <c r="A40" s="62">
        <v>34</v>
      </c>
      <c r="B40" s="63" t="s">
        <v>782</v>
      </c>
      <c r="C40" s="64" t="s">
        <v>2582</v>
      </c>
      <c r="D40" s="65">
        <v>209710.54</v>
      </c>
      <c r="E40" s="66"/>
      <c r="F40" s="65"/>
      <c r="G40" s="65"/>
      <c r="H40" s="67">
        <f>D40</f>
        <v>209710.54</v>
      </c>
      <c r="I40" s="65">
        <f t="shared" si="9"/>
        <v>209710.54</v>
      </c>
      <c r="J40" s="82">
        <v>0</v>
      </c>
      <c r="K40" s="83">
        <f t="shared" si="3"/>
        <v>1</v>
      </c>
      <c r="L40" s="84"/>
      <c r="M40" s="80">
        <f t="shared" si="4"/>
        <v>20.971054</v>
      </c>
      <c r="N40" s="80">
        <f t="shared" si="5"/>
        <v>20.971054</v>
      </c>
      <c r="O40" s="85" t="s">
        <v>187</v>
      </c>
      <c r="P40" s="86" t="s">
        <v>2583</v>
      </c>
      <c r="Q40" s="47" t="s">
        <v>2584</v>
      </c>
      <c r="R40" s="48">
        <v>0</v>
      </c>
      <c r="S40" s="48"/>
      <c r="T40" s="47" t="s">
        <v>65</v>
      </c>
      <c r="U40" s="96">
        <f t="shared" si="6"/>
        <v>20.971054</v>
      </c>
      <c r="V40" s="96"/>
      <c r="W40" s="96"/>
      <c r="X40" s="96"/>
      <c r="Y40" s="96">
        <f>H40/10000</f>
        <v>20.971054</v>
      </c>
    </row>
    <row r="41" s="1" customFormat="1" ht="36" hidden="1" customHeight="1" spans="1:25">
      <c r="A41" s="68" t="s">
        <v>2585</v>
      </c>
      <c r="B41" s="68"/>
      <c r="C41" s="68"/>
      <c r="D41" s="69">
        <f t="shared" ref="D41:H41" si="16">SUM(D42:D131)</f>
        <v>52413330.8</v>
      </c>
      <c r="E41" s="69">
        <f t="shared" si="16"/>
        <v>40423637.53</v>
      </c>
      <c r="F41" s="69">
        <f t="shared" si="16"/>
        <v>10483763.39</v>
      </c>
      <c r="G41" s="69">
        <f t="shared" si="16"/>
        <v>19013.79</v>
      </c>
      <c r="H41" s="69">
        <f t="shared" si="16"/>
        <v>1486916.09</v>
      </c>
      <c r="I41" s="61">
        <f t="shared" si="9"/>
        <v>52413330.8</v>
      </c>
      <c r="J41" s="89">
        <f t="shared" ref="J41:J96" si="17">D41-I41</f>
        <v>0</v>
      </c>
      <c r="K41" s="81">
        <f t="shared" si="3"/>
        <v>1</v>
      </c>
      <c r="L41" s="89"/>
      <c r="M41" s="80">
        <f t="shared" si="4"/>
        <v>5241.33308</v>
      </c>
      <c r="N41" s="80">
        <f t="shared" si="5"/>
        <v>5241.33308</v>
      </c>
      <c r="O41" s="4"/>
      <c r="P41" s="47"/>
      <c r="Q41" s="47"/>
      <c r="R41" s="48"/>
      <c r="S41" s="48"/>
      <c r="T41" s="47"/>
      <c r="U41" s="98">
        <f t="shared" si="6"/>
        <v>5241.33308</v>
      </c>
      <c r="V41" s="98">
        <f t="shared" ref="V41:Y41" si="18">E41/10000</f>
        <v>4042.363753</v>
      </c>
      <c r="W41" s="98">
        <f t="shared" si="18"/>
        <v>1048.376339</v>
      </c>
      <c r="X41" s="98">
        <f t="shared" si="18"/>
        <v>1.901379</v>
      </c>
      <c r="Y41" s="98">
        <f t="shared" si="18"/>
        <v>148.691609</v>
      </c>
    </row>
    <row r="42" s="1" customFormat="1" ht="36" hidden="1" customHeight="1" spans="1:25">
      <c r="A42" s="62">
        <v>1</v>
      </c>
      <c r="B42" s="63" t="s">
        <v>2586</v>
      </c>
      <c r="C42" s="70" t="s">
        <v>2587</v>
      </c>
      <c r="D42" s="66">
        <v>57094.22</v>
      </c>
      <c r="E42" s="67">
        <f t="shared" ref="E42:E92" si="19">D42</f>
        <v>57094.22</v>
      </c>
      <c r="F42" s="67"/>
      <c r="G42" s="67"/>
      <c r="H42" s="67"/>
      <c r="I42" s="65">
        <f t="shared" si="9"/>
        <v>57094.22</v>
      </c>
      <c r="J42" s="82">
        <f t="shared" si="17"/>
        <v>0</v>
      </c>
      <c r="K42" s="83">
        <f t="shared" si="3"/>
        <v>1</v>
      </c>
      <c r="L42" s="84"/>
      <c r="M42" s="80">
        <f t="shared" si="4"/>
        <v>5.709422</v>
      </c>
      <c r="N42" s="80">
        <f t="shared" si="5"/>
        <v>5.709422</v>
      </c>
      <c r="O42" s="4" t="s">
        <v>2588</v>
      </c>
      <c r="P42" s="47" t="s">
        <v>530</v>
      </c>
      <c r="Q42" s="47"/>
      <c r="R42" s="48"/>
      <c r="S42" s="48"/>
      <c r="T42" s="47" t="s">
        <v>76</v>
      </c>
      <c r="U42" s="99">
        <f t="shared" si="6"/>
        <v>5.709422</v>
      </c>
      <c r="V42" s="99">
        <f t="shared" ref="V42:V92" si="20">E42/10000</f>
        <v>5.709422</v>
      </c>
      <c r="W42" s="99"/>
      <c r="X42" s="99"/>
      <c r="Y42" s="99"/>
    </row>
    <row r="43" s="1" customFormat="1" ht="36" hidden="1" customHeight="1" spans="1:25">
      <c r="A43" s="62">
        <v>2</v>
      </c>
      <c r="B43" s="63" t="s">
        <v>2586</v>
      </c>
      <c r="C43" s="70" t="s">
        <v>2589</v>
      </c>
      <c r="D43" s="66">
        <v>16510.81</v>
      </c>
      <c r="E43" s="67">
        <f t="shared" si="19"/>
        <v>16510.81</v>
      </c>
      <c r="F43" s="67"/>
      <c r="G43" s="67"/>
      <c r="H43" s="67"/>
      <c r="I43" s="65">
        <f t="shared" si="9"/>
        <v>16510.81</v>
      </c>
      <c r="J43" s="82">
        <f t="shared" si="17"/>
        <v>0</v>
      </c>
      <c r="K43" s="83">
        <f t="shared" si="3"/>
        <v>1</v>
      </c>
      <c r="L43" s="84"/>
      <c r="M43" s="80">
        <f t="shared" si="4"/>
        <v>1.651081</v>
      </c>
      <c r="N43" s="80">
        <f t="shared" si="5"/>
        <v>1.651081</v>
      </c>
      <c r="O43" s="4" t="s">
        <v>84</v>
      </c>
      <c r="P43" s="47" t="s">
        <v>97</v>
      </c>
      <c r="Q43" s="47"/>
      <c r="R43" s="48"/>
      <c r="S43" s="48"/>
      <c r="T43" s="47" t="s">
        <v>76</v>
      </c>
      <c r="U43" s="99">
        <f t="shared" si="6"/>
        <v>1.651081</v>
      </c>
      <c r="V43" s="99">
        <f t="shared" si="20"/>
        <v>1.651081</v>
      </c>
      <c r="W43" s="99"/>
      <c r="X43" s="99"/>
      <c r="Y43" s="99"/>
    </row>
    <row r="44" s="1" customFormat="1" ht="36" hidden="1" customHeight="1" spans="1:25">
      <c r="A44" s="62">
        <v>3</v>
      </c>
      <c r="B44" s="63" t="s">
        <v>2586</v>
      </c>
      <c r="C44" s="70" t="s">
        <v>2590</v>
      </c>
      <c r="D44" s="66">
        <v>22957.68</v>
      </c>
      <c r="E44" s="67">
        <f t="shared" si="19"/>
        <v>22957.68</v>
      </c>
      <c r="F44" s="67"/>
      <c r="G44" s="67"/>
      <c r="H44" s="67"/>
      <c r="I44" s="65">
        <f t="shared" si="9"/>
        <v>22957.68</v>
      </c>
      <c r="J44" s="82">
        <f t="shared" si="17"/>
        <v>0</v>
      </c>
      <c r="K44" s="83">
        <f t="shared" si="3"/>
        <v>1</v>
      </c>
      <c r="L44" s="84"/>
      <c r="M44" s="80">
        <f t="shared" si="4"/>
        <v>2.295768</v>
      </c>
      <c r="N44" s="80">
        <f t="shared" si="5"/>
        <v>2.295768</v>
      </c>
      <c r="O44" s="4" t="s">
        <v>84</v>
      </c>
      <c r="P44" s="47" t="s">
        <v>97</v>
      </c>
      <c r="Q44" s="47"/>
      <c r="R44" s="48"/>
      <c r="S44" s="48"/>
      <c r="T44" s="47" t="s">
        <v>76</v>
      </c>
      <c r="U44" s="99">
        <f t="shared" si="6"/>
        <v>2.295768</v>
      </c>
      <c r="V44" s="99">
        <f t="shared" si="20"/>
        <v>2.295768</v>
      </c>
      <c r="W44" s="99"/>
      <c r="X44" s="99"/>
      <c r="Y44" s="99"/>
    </row>
    <row r="45" s="1" customFormat="1" ht="36" hidden="1" customHeight="1" spans="1:25">
      <c r="A45" s="62">
        <v>4</v>
      </c>
      <c r="B45" s="63" t="s">
        <v>2586</v>
      </c>
      <c r="C45" s="70" t="s">
        <v>2591</v>
      </c>
      <c r="D45" s="66">
        <v>14664.32</v>
      </c>
      <c r="E45" s="67">
        <f t="shared" si="19"/>
        <v>14664.32</v>
      </c>
      <c r="F45" s="67"/>
      <c r="G45" s="67"/>
      <c r="H45" s="67"/>
      <c r="I45" s="65">
        <f t="shared" si="9"/>
        <v>14664.32</v>
      </c>
      <c r="J45" s="82">
        <f t="shared" si="17"/>
        <v>0</v>
      </c>
      <c r="K45" s="83">
        <f t="shared" si="3"/>
        <v>1</v>
      </c>
      <c r="L45" s="84"/>
      <c r="M45" s="80">
        <f t="shared" si="4"/>
        <v>1.466432</v>
      </c>
      <c r="N45" s="80">
        <f t="shared" si="5"/>
        <v>1.466432</v>
      </c>
      <c r="O45" s="4" t="s">
        <v>84</v>
      </c>
      <c r="P45" s="47" t="s">
        <v>97</v>
      </c>
      <c r="Q45" s="47"/>
      <c r="R45" s="48"/>
      <c r="S45" s="48"/>
      <c r="T45" s="47" t="s">
        <v>76</v>
      </c>
      <c r="U45" s="99">
        <f t="shared" si="6"/>
        <v>1.466432</v>
      </c>
      <c r="V45" s="99">
        <f t="shared" si="20"/>
        <v>1.466432</v>
      </c>
      <c r="W45" s="99"/>
      <c r="X45" s="99"/>
      <c r="Y45" s="99"/>
    </row>
    <row r="46" s="1" customFormat="1" ht="36" hidden="1" customHeight="1" spans="1:25">
      <c r="A46" s="62">
        <v>5</v>
      </c>
      <c r="B46" s="63" t="s">
        <v>2586</v>
      </c>
      <c r="C46" s="70" t="s">
        <v>2591</v>
      </c>
      <c r="D46" s="66">
        <v>400</v>
      </c>
      <c r="E46" s="67">
        <f t="shared" si="19"/>
        <v>400</v>
      </c>
      <c r="F46" s="71"/>
      <c r="G46" s="71"/>
      <c r="H46" s="67"/>
      <c r="I46" s="65">
        <f t="shared" si="9"/>
        <v>400</v>
      </c>
      <c r="J46" s="82">
        <f t="shared" si="17"/>
        <v>0</v>
      </c>
      <c r="K46" s="83">
        <f t="shared" si="3"/>
        <v>1</v>
      </c>
      <c r="L46" s="84"/>
      <c r="M46" s="80">
        <f t="shared" si="4"/>
        <v>0.04</v>
      </c>
      <c r="N46" s="80">
        <f t="shared" si="5"/>
        <v>0.04</v>
      </c>
      <c r="O46" s="4" t="s">
        <v>84</v>
      </c>
      <c r="P46" s="47" t="s">
        <v>97</v>
      </c>
      <c r="Q46" s="47"/>
      <c r="R46" s="48"/>
      <c r="S46" s="48"/>
      <c r="T46" s="47" t="s">
        <v>76</v>
      </c>
      <c r="U46" s="99">
        <f t="shared" si="6"/>
        <v>0.04</v>
      </c>
      <c r="V46" s="99">
        <f t="shared" si="20"/>
        <v>0.04</v>
      </c>
      <c r="W46" s="99"/>
      <c r="X46" s="99"/>
      <c r="Y46" s="99"/>
    </row>
    <row r="47" s="1" customFormat="1" ht="36" hidden="1" customHeight="1" spans="1:25">
      <c r="A47" s="62">
        <v>6</v>
      </c>
      <c r="B47" s="63" t="s">
        <v>2586</v>
      </c>
      <c r="C47" s="70" t="s">
        <v>2591</v>
      </c>
      <c r="D47" s="66">
        <v>62259</v>
      </c>
      <c r="E47" s="67">
        <f t="shared" si="19"/>
        <v>62259</v>
      </c>
      <c r="F47" s="67"/>
      <c r="G47" s="67"/>
      <c r="H47" s="67"/>
      <c r="I47" s="65">
        <f t="shared" si="9"/>
        <v>62259</v>
      </c>
      <c r="J47" s="82">
        <f t="shared" si="17"/>
        <v>0</v>
      </c>
      <c r="K47" s="83">
        <f t="shared" si="3"/>
        <v>1</v>
      </c>
      <c r="L47" s="84"/>
      <c r="M47" s="80">
        <f t="shared" si="4"/>
        <v>6.2259</v>
      </c>
      <c r="N47" s="80">
        <f t="shared" si="5"/>
        <v>6.2259</v>
      </c>
      <c r="O47" s="4" t="s">
        <v>84</v>
      </c>
      <c r="P47" s="47" t="s">
        <v>97</v>
      </c>
      <c r="Q47" s="47"/>
      <c r="R47" s="48"/>
      <c r="S47" s="48"/>
      <c r="T47" s="47" t="s">
        <v>76</v>
      </c>
      <c r="U47" s="99">
        <f t="shared" si="6"/>
        <v>6.2259</v>
      </c>
      <c r="V47" s="99">
        <f t="shared" si="20"/>
        <v>6.2259</v>
      </c>
      <c r="W47" s="99"/>
      <c r="X47" s="99"/>
      <c r="Y47" s="99"/>
    </row>
    <row r="48" s="1" customFormat="1" ht="36" hidden="1" customHeight="1" spans="1:25">
      <c r="A48" s="62">
        <v>7</v>
      </c>
      <c r="B48" s="63" t="s">
        <v>2586</v>
      </c>
      <c r="C48" s="70" t="s">
        <v>2592</v>
      </c>
      <c r="D48" s="66">
        <v>14954.05</v>
      </c>
      <c r="E48" s="67">
        <f t="shared" si="19"/>
        <v>14954.05</v>
      </c>
      <c r="F48" s="67"/>
      <c r="G48" s="67"/>
      <c r="H48" s="67"/>
      <c r="I48" s="65">
        <f t="shared" si="9"/>
        <v>14954.05</v>
      </c>
      <c r="J48" s="82">
        <f t="shared" si="17"/>
        <v>0</v>
      </c>
      <c r="K48" s="83">
        <f t="shared" si="3"/>
        <v>1</v>
      </c>
      <c r="L48" s="84"/>
      <c r="M48" s="80">
        <f t="shared" si="4"/>
        <v>1.495405</v>
      </c>
      <c r="N48" s="80">
        <f t="shared" si="5"/>
        <v>1.495405</v>
      </c>
      <c r="O48" s="4" t="s">
        <v>84</v>
      </c>
      <c r="P48" s="47" t="s">
        <v>97</v>
      </c>
      <c r="Q48" s="47"/>
      <c r="R48" s="48"/>
      <c r="S48" s="48"/>
      <c r="T48" s="47" t="s">
        <v>76</v>
      </c>
      <c r="U48" s="99">
        <f t="shared" si="6"/>
        <v>1.495405</v>
      </c>
      <c r="V48" s="99">
        <f t="shared" si="20"/>
        <v>1.495405</v>
      </c>
      <c r="W48" s="99"/>
      <c r="X48" s="99"/>
      <c r="Y48" s="99"/>
    </row>
    <row r="49" s="1" customFormat="1" ht="36" hidden="1" customHeight="1" spans="1:25">
      <c r="A49" s="62">
        <v>8</v>
      </c>
      <c r="B49" s="63" t="s">
        <v>2586</v>
      </c>
      <c r="C49" s="70" t="s">
        <v>2593</v>
      </c>
      <c r="D49" s="66">
        <v>2848.06</v>
      </c>
      <c r="E49" s="67">
        <f t="shared" si="19"/>
        <v>2848.06</v>
      </c>
      <c r="F49" s="71"/>
      <c r="G49" s="67"/>
      <c r="H49" s="67"/>
      <c r="I49" s="65">
        <f t="shared" si="9"/>
        <v>2848.06</v>
      </c>
      <c r="J49" s="82">
        <f t="shared" si="17"/>
        <v>0</v>
      </c>
      <c r="K49" s="83">
        <f t="shared" si="3"/>
        <v>1</v>
      </c>
      <c r="L49" s="84"/>
      <c r="M49" s="80">
        <f t="shared" si="4"/>
        <v>0.284806</v>
      </c>
      <c r="N49" s="80">
        <f t="shared" si="5"/>
        <v>0.284806</v>
      </c>
      <c r="O49" s="4" t="s">
        <v>84</v>
      </c>
      <c r="P49" s="47" t="s">
        <v>97</v>
      </c>
      <c r="Q49" s="47"/>
      <c r="R49" s="48"/>
      <c r="S49" s="48"/>
      <c r="T49" s="47" t="s">
        <v>76</v>
      </c>
      <c r="U49" s="99">
        <f t="shared" si="6"/>
        <v>0.284806</v>
      </c>
      <c r="V49" s="99">
        <f t="shared" si="20"/>
        <v>0.284806</v>
      </c>
      <c r="W49" s="99"/>
      <c r="X49" s="99"/>
      <c r="Y49" s="99"/>
    </row>
    <row r="50" s="1" customFormat="1" ht="36" hidden="1" customHeight="1" spans="1:25">
      <c r="A50" s="62">
        <v>9</v>
      </c>
      <c r="B50" s="63" t="s">
        <v>2586</v>
      </c>
      <c r="C50" s="70" t="s">
        <v>2594</v>
      </c>
      <c r="D50" s="66">
        <v>24910.3</v>
      </c>
      <c r="E50" s="67">
        <f t="shared" si="19"/>
        <v>24910.3</v>
      </c>
      <c r="F50" s="71"/>
      <c r="G50" s="67"/>
      <c r="H50" s="67"/>
      <c r="I50" s="65">
        <f t="shared" si="9"/>
        <v>24910.3</v>
      </c>
      <c r="J50" s="82">
        <f t="shared" si="17"/>
        <v>0</v>
      </c>
      <c r="K50" s="83">
        <f t="shared" si="3"/>
        <v>1</v>
      </c>
      <c r="L50" s="84"/>
      <c r="M50" s="80">
        <f t="shared" si="4"/>
        <v>2.49103</v>
      </c>
      <c r="N50" s="80">
        <f t="shared" si="5"/>
        <v>2.49103</v>
      </c>
      <c r="O50" s="4" t="s">
        <v>84</v>
      </c>
      <c r="P50" s="47" t="s">
        <v>97</v>
      </c>
      <c r="Q50" s="47"/>
      <c r="R50" s="48"/>
      <c r="S50" s="48"/>
      <c r="T50" s="47" t="s">
        <v>76</v>
      </c>
      <c r="U50" s="99">
        <f t="shared" si="6"/>
        <v>2.49103</v>
      </c>
      <c r="V50" s="99">
        <f t="shared" si="20"/>
        <v>2.49103</v>
      </c>
      <c r="W50" s="99"/>
      <c r="X50" s="99"/>
      <c r="Y50" s="99"/>
    </row>
    <row r="51" s="1" customFormat="1" ht="36" hidden="1" customHeight="1" spans="1:25">
      <c r="A51" s="62">
        <v>10</v>
      </c>
      <c r="B51" s="63" t="s">
        <v>2586</v>
      </c>
      <c r="C51" s="70" t="s">
        <v>2594</v>
      </c>
      <c r="D51" s="66">
        <v>51820.85</v>
      </c>
      <c r="E51" s="67">
        <f t="shared" si="19"/>
        <v>51820.85</v>
      </c>
      <c r="F51" s="71"/>
      <c r="G51" s="67"/>
      <c r="H51" s="67"/>
      <c r="I51" s="65">
        <f t="shared" si="9"/>
        <v>51820.85</v>
      </c>
      <c r="J51" s="82">
        <f t="shared" si="17"/>
        <v>0</v>
      </c>
      <c r="K51" s="83">
        <f t="shared" si="3"/>
        <v>1</v>
      </c>
      <c r="L51" s="84"/>
      <c r="M51" s="80">
        <f t="shared" si="4"/>
        <v>5.182085</v>
      </c>
      <c r="N51" s="80">
        <f t="shared" si="5"/>
        <v>5.182085</v>
      </c>
      <c r="O51" s="4" t="s">
        <v>84</v>
      </c>
      <c r="P51" s="47" t="s">
        <v>97</v>
      </c>
      <c r="Q51" s="47"/>
      <c r="R51" s="48"/>
      <c r="S51" s="48"/>
      <c r="T51" s="47" t="s">
        <v>76</v>
      </c>
      <c r="U51" s="99">
        <f t="shared" si="6"/>
        <v>5.182085</v>
      </c>
      <c r="V51" s="99">
        <f t="shared" si="20"/>
        <v>5.182085</v>
      </c>
      <c r="W51" s="99"/>
      <c r="X51" s="99"/>
      <c r="Y51" s="99"/>
    </row>
    <row r="52" s="1" customFormat="1" ht="36" hidden="1" customHeight="1" spans="1:25">
      <c r="A52" s="62">
        <v>11</v>
      </c>
      <c r="B52" s="63" t="s">
        <v>2586</v>
      </c>
      <c r="C52" s="70" t="s">
        <v>2565</v>
      </c>
      <c r="D52" s="66">
        <v>7366954</v>
      </c>
      <c r="E52" s="67">
        <f t="shared" si="19"/>
        <v>7366954</v>
      </c>
      <c r="F52" s="71"/>
      <c r="G52" s="67"/>
      <c r="H52" s="67"/>
      <c r="I52" s="65">
        <f t="shared" si="9"/>
        <v>7366954</v>
      </c>
      <c r="J52" s="82">
        <f t="shared" si="17"/>
        <v>0</v>
      </c>
      <c r="K52" s="83">
        <f t="shared" si="3"/>
        <v>1</v>
      </c>
      <c r="L52" s="84"/>
      <c r="M52" s="80">
        <f t="shared" si="4"/>
        <v>736.6954</v>
      </c>
      <c r="N52" s="80">
        <f t="shared" si="5"/>
        <v>736.6954</v>
      </c>
      <c r="O52" s="4" t="s">
        <v>84</v>
      </c>
      <c r="P52" s="47" t="s">
        <v>97</v>
      </c>
      <c r="Q52" s="47"/>
      <c r="R52" s="48"/>
      <c r="S52" s="48"/>
      <c r="T52" s="47" t="s">
        <v>76</v>
      </c>
      <c r="U52" s="99">
        <f t="shared" si="6"/>
        <v>736.6954</v>
      </c>
      <c r="V52" s="99">
        <f t="shared" si="20"/>
        <v>736.6954</v>
      </c>
      <c r="W52" s="99"/>
      <c r="X52" s="99"/>
      <c r="Y52" s="99"/>
    </row>
    <row r="53" s="1" customFormat="1" ht="36" hidden="1" customHeight="1" spans="1:25">
      <c r="A53" s="62">
        <v>12</v>
      </c>
      <c r="B53" s="63" t="s">
        <v>2586</v>
      </c>
      <c r="C53" s="70" t="s">
        <v>2595</v>
      </c>
      <c r="D53" s="66">
        <v>247200</v>
      </c>
      <c r="E53" s="67">
        <f t="shared" si="19"/>
        <v>247200</v>
      </c>
      <c r="F53" s="71"/>
      <c r="G53" s="67"/>
      <c r="H53" s="67"/>
      <c r="I53" s="65">
        <f t="shared" si="9"/>
        <v>247200</v>
      </c>
      <c r="J53" s="82">
        <f t="shared" si="17"/>
        <v>0</v>
      </c>
      <c r="K53" s="83">
        <f t="shared" si="3"/>
        <v>1</v>
      </c>
      <c r="L53" s="84"/>
      <c r="M53" s="80">
        <f t="shared" si="4"/>
        <v>24.72</v>
      </c>
      <c r="N53" s="80">
        <f t="shared" si="5"/>
        <v>24.72</v>
      </c>
      <c r="O53" s="4" t="s">
        <v>84</v>
      </c>
      <c r="P53" s="47" t="s">
        <v>97</v>
      </c>
      <c r="Q53" s="47"/>
      <c r="R53" s="48"/>
      <c r="S53" s="48"/>
      <c r="T53" s="47" t="s">
        <v>76</v>
      </c>
      <c r="U53" s="99">
        <f t="shared" si="6"/>
        <v>24.72</v>
      </c>
      <c r="V53" s="99">
        <f t="shared" si="20"/>
        <v>24.72</v>
      </c>
      <c r="W53" s="99"/>
      <c r="X53" s="99"/>
      <c r="Y53" s="99"/>
    </row>
    <row r="54" s="1" customFormat="1" ht="36" hidden="1" customHeight="1" spans="1:25">
      <c r="A54" s="62">
        <v>13</v>
      </c>
      <c r="B54" s="63" t="s">
        <v>2586</v>
      </c>
      <c r="C54" s="70" t="s">
        <v>2596</v>
      </c>
      <c r="D54" s="66">
        <v>87878</v>
      </c>
      <c r="E54" s="67">
        <f t="shared" si="19"/>
        <v>87878</v>
      </c>
      <c r="F54" s="71"/>
      <c r="G54" s="67"/>
      <c r="H54" s="67"/>
      <c r="I54" s="65">
        <f t="shared" si="9"/>
        <v>87878</v>
      </c>
      <c r="J54" s="82">
        <f t="shared" si="17"/>
        <v>0</v>
      </c>
      <c r="K54" s="83">
        <f t="shared" si="3"/>
        <v>1</v>
      </c>
      <c r="L54" s="84"/>
      <c r="M54" s="80">
        <f t="shared" si="4"/>
        <v>8.7878</v>
      </c>
      <c r="N54" s="80">
        <f t="shared" si="5"/>
        <v>8.7878</v>
      </c>
      <c r="O54" s="4" t="s">
        <v>84</v>
      </c>
      <c r="P54" s="47" t="s">
        <v>97</v>
      </c>
      <c r="Q54" s="47"/>
      <c r="R54" s="48"/>
      <c r="S54" s="48"/>
      <c r="T54" s="47" t="s">
        <v>76</v>
      </c>
      <c r="U54" s="99">
        <f t="shared" si="6"/>
        <v>8.7878</v>
      </c>
      <c r="V54" s="99">
        <f t="shared" si="20"/>
        <v>8.7878</v>
      </c>
      <c r="W54" s="99"/>
      <c r="X54" s="99"/>
      <c r="Y54" s="99"/>
    </row>
    <row r="55" s="1" customFormat="1" ht="36" hidden="1" customHeight="1" spans="1:25">
      <c r="A55" s="62">
        <v>14</v>
      </c>
      <c r="B55" s="63" t="s">
        <v>2586</v>
      </c>
      <c r="C55" s="70" t="s">
        <v>2597</v>
      </c>
      <c r="D55" s="66">
        <v>124400</v>
      </c>
      <c r="E55" s="67">
        <f t="shared" si="19"/>
        <v>124400</v>
      </c>
      <c r="F55" s="71"/>
      <c r="G55" s="67"/>
      <c r="H55" s="67"/>
      <c r="I55" s="65">
        <f t="shared" si="9"/>
        <v>124400</v>
      </c>
      <c r="J55" s="82">
        <f t="shared" si="17"/>
        <v>0</v>
      </c>
      <c r="K55" s="83">
        <f t="shared" si="3"/>
        <v>1</v>
      </c>
      <c r="L55" s="84"/>
      <c r="M55" s="80">
        <f t="shared" si="4"/>
        <v>12.44</v>
      </c>
      <c r="N55" s="80">
        <f t="shared" si="5"/>
        <v>12.44</v>
      </c>
      <c r="O55" s="4" t="s">
        <v>84</v>
      </c>
      <c r="P55" s="47" t="s">
        <v>97</v>
      </c>
      <c r="Q55" s="47"/>
      <c r="R55" s="48"/>
      <c r="S55" s="48"/>
      <c r="T55" s="47" t="s">
        <v>76</v>
      </c>
      <c r="U55" s="99">
        <f t="shared" si="6"/>
        <v>12.44</v>
      </c>
      <c r="V55" s="99">
        <f t="shared" si="20"/>
        <v>12.44</v>
      </c>
      <c r="W55" s="99"/>
      <c r="X55" s="99"/>
      <c r="Y55" s="99"/>
    </row>
    <row r="56" s="1" customFormat="1" ht="36" hidden="1" customHeight="1" spans="1:25">
      <c r="A56" s="62">
        <v>15</v>
      </c>
      <c r="B56" s="63" t="s">
        <v>2586</v>
      </c>
      <c r="C56" s="70" t="s">
        <v>2598</v>
      </c>
      <c r="D56" s="66">
        <v>68700</v>
      </c>
      <c r="E56" s="67">
        <f t="shared" si="19"/>
        <v>68700</v>
      </c>
      <c r="F56" s="71"/>
      <c r="G56" s="67"/>
      <c r="H56" s="67"/>
      <c r="I56" s="65">
        <f t="shared" si="9"/>
        <v>68700</v>
      </c>
      <c r="J56" s="82">
        <f t="shared" si="17"/>
        <v>0</v>
      </c>
      <c r="K56" s="83">
        <f t="shared" si="3"/>
        <v>1</v>
      </c>
      <c r="L56" s="84"/>
      <c r="M56" s="80">
        <f t="shared" si="4"/>
        <v>6.87</v>
      </c>
      <c r="N56" s="80">
        <f t="shared" si="5"/>
        <v>6.87</v>
      </c>
      <c r="O56" s="4" t="s">
        <v>84</v>
      </c>
      <c r="P56" s="47" t="s">
        <v>97</v>
      </c>
      <c r="Q56" s="47"/>
      <c r="R56" s="48"/>
      <c r="S56" s="48"/>
      <c r="T56" s="47" t="s">
        <v>76</v>
      </c>
      <c r="U56" s="99">
        <f t="shared" si="6"/>
        <v>6.87</v>
      </c>
      <c r="V56" s="99">
        <f t="shared" si="20"/>
        <v>6.87</v>
      </c>
      <c r="W56" s="99"/>
      <c r="X56" s="99"/>
      <c r="Y56" s="99"/>
    </row>
    <row r="57" s="1" customFormat="1" ht="36" hidden="1" customHeight="1" spans="1:25">
      <c r="A57" s="62">
        <v>16</v>
      </c>
      <c r="B57" s="63" t="s">
        <v>2586</v>
      </c>
      <c r="C57" s="70" t="s">
        <v>2590</v>
      </c>
      <c r="D57" s="66">
        <v>163600</v>
      </c>
      <c r="E57" s="67">
        <f t="shared" si="19"/>
        <v>163600</v>
      </c>
      <c r="F57" s="71"/>
      <c r="G57" s="67"/>
      <c r="H57" s="67"/>
      <c r="I57" s="65">
        <f t="shared" si="9"/>
        <v>163600</v>
      </c>
      <c r="J57" s="82">
        <f t="shared" si="17"/>
        <v>0</v>
      </c>
      <c r="K57" s="83">
        <f t="shared" si="3"/>
        <v>1</v>
      </c>
      <c r="L57" s="84"/>
      <c r="M57" s="80">
        <f t="shared" si="4"/>
        <v>16.36</v>
      </c>
      <c r="N57" s="80">
        <f t="shared" si="5"/>
        <v>16.36</v>
      </c>
      <c r="O57" s="4" t="s">
        <v>84</v>
      </c>
      <c r="P57" s="47" t="s">
        <v>97</v>
      </c>
      <c r="Q57" s="47"/>
      <c r="R57" s="48"/>
      <c r="S57" s="48"/>
      <c r="T57" s="47" t="s">
        <v>76</v>
      </c>
      <c r="U57" s="99">
        <f t="shared" si="6"/>
        <v>16.36</v>
      </c>
      <c r="V57" s="99">
        <f t="shared" si="20"/>
        <v>16.36</v>
      </c>
      <c r="W57" s="99"/>
      <c r="X57" s="99"/>
      <c r="Y57" s="99"/>
    </row>
    <row r="58" s="1" customFormat="1" ht="36" hidden="1" customHeight="1" spans="1:25">
      <c r="A58" s="62">
        <v>17</v>
      </c>
      <c r="B58" s="63" t="s">
        <v>2586</v>
      </c>
      <c r="C58" s="70" t="s">
        <v>2589</v>
      </c>
      <c r="D58" s="66">
        <v>112100</v>
      </c>
      <c r="E58" s="67">
        <f t="shared" si="19"/>
        <v>112100</v>
      </c>
      <c r="F58" s="71"/>
      <c r="G58" s="67"/>
      <c r="H58" s="67"/>
      <c r="I58" s="65">
        <f t="shared" si="9"/>
        <v>112100</v>
      </c>
      <c r="J58" s="82">
        <f t="shared" si="17"/>
        <v>0</v>
      </c>
      <c r="K58" s="83">
        <f t="shared" si="3"/>
        <v>1</v>
      </c>
      <c r="L58" s="84"/>
      <c r="M58" s="80">
        <f t="shared" si="4"/>
        <v>11.21</v>
      </c>
      <c r="N58" s="80">
        <f t="shared" si="5"/>
        <v>11.21</v>
      </c>
      <c r="O58" s="4" t="s">
        <v>84</v>
      </c>
      <c r="P58" s="47" t="s">
        <v>97</v>
      </c>
      <c r="Q58" s="47"/>
      <c r="R58" s="48"/>
      <c r="S58" s="48"/>
      <c r="T58" s="47" t="s">
        <v>76</v>
      </c>
      <c r="U58" s="99">
        <f t="shared" si="6"/>
        <v>11.21</v>
      </c>
      <c r="V58" s="99">
        <f t="shared" si="20"/>
        <v>11.21</v>
      </c>
      <c r="W58" s="99"/>
      <c r="X58" s="99"/>
      <c r="Y58" s="99"/>
    </row>
    <row r="59" s="1" customFormat="1" ht="36" hidden="1" customHeight="1" spans="1:25">
      <c r="A59" s="62">
        <v>18</v>
      </c>
      <c r="B59" s="63" t="s">
        <v>2586</v>
      </c>
      <c r="C59" s="70" t="s">
        <v>2599</v>
      </c>
      <c r="D59" s="66">
        <v>278500</v>
      </c>
      <c r="E59" s="67">
        <f t="shared" si="19"/>
        <v>278500</v>
      </c>
      <c r="F59" s="71"/>
      <c r="G59" s="67"/>
      <c r="H59" s="67"/>
      <c r="I59" s="65">
        <f t="shared" si="9"/>
        <v>278500</v>
      </c>
      <c r="J59" s="82">
        <f t="shared" si="17"/>
        <v>0</v>
      </c>
      <c r="K59" s="83">
        <f t="shared" si="3"/>
        <v>1</v>
      </c>
      <c r="L59" s="84"/>
      <c r="M59" s="80">
        <f t="shared" si="4"/>
        <v>27.85</v>
      </c>
      <c r="N59" s="80">
        <f t="shared" si="5"/>
        <v>27.85</v>
      </c>
      <c r="O59" s="4" t="s">
        <v>84</v>
      </c>
      <c r="P59" s="47" t="s">
        <v>97</v>
      </c>
      <c r="Q59" s="47"/>
      <c r="R59" s="48"/>
      <c r="S59" s="48"/>
      <c r="T59" s="47" t="s">
        <v>76</v>
      </c>
      <c r="U59" s="99">
        <f t="shared" si="6"/>
        <v>27.85</v>
      </c>
      <c r="V59" s="99">
        <f t="shared" si="20"/>
        <v>27.85</v>
      </c>
      <c r="W59" s="99"/>
      <c r="X59" s="99"/>
      <c r="Y59" s="99"/>
    </row>
    <row r="60" s="1" customFormat="1" ht="36" hidden="1" customHeight="1" spans="1:25">
      <c r="A60" s="62">
        <v>19</v>
      </c>
      <c r="B60" s="63" t="s">
        <v>2586</v>
      </c>
      <c r="C60" s="70" t="s">
        <v>2600</v>
      </c>
      <c r="D60" s="66">
        <v>296600</v>
      </c>
      <c r="E60" s="67">
        <f t="shared" si="19"/>
        <v>296600</v>
      </c>
      <c r="F60" s="71"/>
      <c r="G60" s="67"/>
      <c r="H60" s="67"/>
      <c r="I60" s="65">
        <f t="shared" si="9"/>
        <v>296600</v>
      </c>
      <c r="J60" s="82">
        <f t="shared" si="17"/>
        <v>0</v>
      </c>
      <c r="K60" s="83">
        <f t="shared" si="3"/>
        <v>1</v>
      </c>
      <c r="L60" s="84"/>
      <c r="M60" s="80">
        <f t="shared" si="4"/>
        <v>29.66</v>
      </c>
      <c r="N60" s="80">
        <f t="shared" si="5"/>
        <v>29.66</v>
      </c>
      <c r="O60" s="4" t="s">
        <v>84</v>
      </c>
      <c r="P60" s="47" t="s">
        <v>97</v>
      </c>
      <c r="Q60" s="47"/>
      <c r="R60" s="48"/>
      <c r="S60" s="48"/>
      <c r="T60" s="47" t="s">
        <v>76</v>
      </c>
      <c r="U60" s="99">
        <f t="shared" si="6"/>
        <v>29.66</v>
      </c>
      <c r="V60" s="99">
        <f t="shared" si="20"/>
        <v>29.66</v>
      </c>
      <c r="W60" s="99"/>
      <c r="X60" s="99"/>
      <c r="Y60" s="99"/>
    </row>
    <row r="61" s="1" customFormat="1" ht="36" hidden="1" customHeight="1" spans="1:25">
      <c r="A61" s="62">
        <v>20</v>
      </c>
      <c r="B61" s="63" t="s">
        <v>2586</v>
      </c>
      <c r="C61" s="70" t="s">
        <v>2601</v>
      </c>
      <c r="D61" s="66">
        <v>139100</v>
      </c>
      <c r="E61" s="67">
        <f t="shared" si="19"/>
        <v>139100</v>
      </c>
      <c r="F61" s="71"/>
      <c r="G61" s="67"/>
      <c r="H61" s="67"/>
      <c r="I61" s="65">
        <f t="shared" si="9"/>
        <v>139100</v>
      </c>
      <c r="J61" s="82">
        <f t="shared" si="17"/>
        <v>0</v>
      </c>
      <c r="K61" s="83">
        <f t="shared" si="3"/>
        <v>1</v>
      </c>
      <c r="L61" s="84"/>
      <c r="M61" s="80">
        <f t="shared" si="4"/>
        <v>13.91</v>
      </c>
      <c r="N61" s="80">
        <f t="shared" si="5"/>
        <v>13.91</v>
      </c>
      <c r="O61" s="4" t="s">
        <v>84</v>
      </c>
      <c r="P61" s="47" t="s">
        <v>97</v>
      </c>
      <c r="Q61" s="47"/>
      <c r="R61" s="48"/>
      <c r="S61" s="48"/>
      <c r="T61" s="47" t="s">
        <v>76</v>
      </c>
      <c r="U61" s="99">
        <f t="shared" si="6"/>
        <v>13.91</v>
      </c>
      <c r="V61" s="99">
        <f t="shared" si="20"/>
        <v>13.91</v>
      </c>
      <c r="W61" s="99"/>
      <c r="X61" s="99"/>
      <c r="Y61" s="99"/>
    </row>
    <row r="62" s="1" customFormat="1" ht="36" hidden="1" customHeight="1" spans="1:25">
      <c r="A62" s="62">
        <v>21</v>
      </c>
      <c r="B62" s="63" t="s">
        <v>2586</v>
      </c>
      <c r="C62" s="70" t="s">
        <v>2592</v>
      </c>
      <c r="D62" s="66">
        <v>222300</v>
      </c>
      <c r="E62" s="67">
        <f t="shared" si="19"/>
        <v>222300</v>
      </c>
      <c r="F62" s="71"/>
      <c r="G62" s="67"/>
      <c r="H62" s="67"/>
      <c r="I62" s="65">
        <f t="shared" si="9"/>
        <v>222300</v>
      </c>
      <c r="J62" s="82">
        <f t="shared" si="17"/>
        <v>0</v>
      </c>
      <c r="K62" s="83">
        <f t="shared" si="3"/>
        <v>1</v>
      </c>
      <c r="L62" s="84"/>
      <c r="M62" s="80">
        <f t="shared" si="4"/>
        <v>22.23</v>
      </c>
      <c r="N62" s="80">
        <f t="shared" si="5"/>
        <v>22.23</v>
      </c>
      <c r="O62" s="4" t="s">
        <v>84</v>
      </c>
      <c r="P62" s="47" t="s">
        <v>97</v>
      </c>
      <c r="Q62" s="47"/>
      <c r="R62" s="48"/>
      <c r="S62" s="48"/>
      <c r="T62" s="47" t="s">
        <v>76</v>
      </c>
      <c r="U62" s="99">
        <f t="shared" si="6"/>
        <v>22.23</v>
      </c>
      <c r="V62" s="99">
        <f t="shared" si="20"/>
        <v>22.23</v>
      </c>
      <c r="W62" s="99"/>
      <c r="X62" s="99"/>
      <c r="Y62" s="99"/>
    </row>
    <row r="63" s="1" customFormat="1" ht="36" hidden="1" customHeight="1" spans="1:25">
      <c r="A63" s="62">
        <v>22</v>
      </c>
      <c r="B63" s="63" t="s">
        <v>2586</v>
      </c>
      <c r="C63" s="70" t="s">
        <v>2602</v>
      </c>
      <c r="D63" s="66">
        <v>178100</v>
      </c>
      <c r="E63" s="67">
        <f t="shared" si="19"/>
        <v>178100</v>
      </c>
      <c r="F63" s="71"/>
      <c r="G63" s="67"/>
      <c r="H63" s="67"/>
      <c r="I63" s="65">
        <f t="shared" si="9"/>
        <v>178100</v>
      </c>
      <c r="J63" s="82">
        <f t="shared" si="17"/>
        <v>0</v>
      </c>
      <c r="K63" s="83">
        <f t="shared" si="3"/>
        <v>1</v>
      </c>
      <c r="L63" s="84"/>
      <c r="M63" s="80">
        <f t="shared" si="4"/>
        <v>17.81</v>
      </c>
      <c r="N63" s="80">
        <f t="shared" si="5"/>
        <v>17.81</v>
      </c>
      <c r="O63" s="4" t="s">
        <v>84</v>
      </c>
      <c r="P63" s="47" t="s">
        <v>97</v>
      </c>
      <c r="Q63" s="47"/>
      <c r="R63" s="48"/>
      <c r="S63" s="48"/>
      <c r="T63" s="47" t="s">
        <v>76</v>
      </c>
      <c r="U63" s="99">
        <f t="shared" si="6"/>
        <v>17.81</v>
      </c>
      <c r="V63" s="99">
        <f t="shared" si="20"/>
        <v>17.81</v>
      </c>
      <c r="W63" s="99"/>
      <c r="X63" s="99"/>
      <c r="Y63" s="99"/>
    </row>
    <row r="64" s="1" customFormat="1" ht="36" hidden="1" customHeight="1" spans="1:25">
      <c r="A64" s="62">
        <v>23</v>
      </c>
      <c r="B64" s="63" t="s">
        <v>2586</v>
      </c>
      <c r="C64" s="70" t="s">
        <v>2594</v>
      </c>
      <c r="D64" s="66">
        <v>239500</v>
      </c>
      <c r="E64" s="67">
        <f t="shared" si="19"/>
        <v>239500</v>
      </c>
      <c r="F64" s="71"/>
      <c r="G64" s="67"/>
      <c r="H64" s="67"/>
      <c r="I64" s="65">
        <f t="shared" si="9"/>
        <v>239500</v>
      </c>
      <c r="J64" s="82">
        <f t="shared" si="17"/>
        <v>0</v>
      </c>
      <c r="K64" s="83">
        <f t="shared" si="3"/>
        <v>1</v>
      </c>
      <c r="L64" s="84"/>
      <c r="M64" s="80">
        <f t="shared" si="4"/>
        <v>23.95</v>
      </c>
      <c r="N64" s="80">
        <f t="shared" si="5"/>
        <v>23.95</v>
      </c>
      <c r="O64" s="4" t="s">
        <v>84</v>
      </c>
      <c r="P64" s="47" t="s">
        <v>97</v>
      </c>
      <c r="Q64" s="47"/>
      <c r="R64" s="48"/>
      <c r="S64" s="48"/>
      <c r="T64" s="47" t="s">
        <v>76</v>
      </c>
      <c r="U64" s="99">
        <f t="shared" si="6"/>
        <v>23.95</v>
      </c>
      <c r="V64" s="99">
        <f t="shared" si="20"/>
        <v>23.95</v>
      </c>
      <c r="W64" s="99"/>
      <c r="X64" s="99"/>
      <c r="Y64" s="99"/>
    </row>
    <row r="65" s="1" customFormat="1" ht="36" hidden="1" customHeight="1" spans="1:25">
      <c r="A65" s="62">
        <v>24</v>
      </c>
      <c r="B65" s="63" t="s">
        <v>2586</v>
      </c>
      <c r="C65" s="70" t="s">
        <v>2603</v>
      </c>
      <c r="D65" s="66">
        <v>14917.78</v>
      </c>
      <c r="E65" s="67">
        <f t="shared" si="19"/>
        <v>14917.78</v>
      </c>
      <c r="F65" s="71"/>
      <c r="G65" s="67"/>
      <c r="H65" s="67"/>
      <c r="I65" s="65">
        <f t="shared" si="9"/>
        <v>14917.78</v>
      </c>
      <c r="J65" s="82">
        <f t="shared" si="17"/>
        <v>0</v>
      </c>
      <c r="K65" s="83">
        <f t="shared" si="3"/>
        <v>1</v>
      </c>
      <c r="L65" s="84"/>
      <c r="M65" s="80">
        <f t="shared" si="4"/>
        <v>1.491778</v>
      </c>
      <c r="N65" s="80">
        <f t="shared" si="5"/>
        <v>1.491778</v>
      </c>
      <c r="O65" s="4" t="s">
        <v>84</v>
      </c>
      <c r="P65" s="47" t="s">
        <v>97</v>
      </c>
      <c r="Q65" s="47"/>
      <c r="R65" s="48"/>
      <c r="S65" s="48"/>
      <c r="T65" s="47" t="s">
        <v>76</v>
      </c>
      <c r="U65" s="99">
        <f t="shared" si="6"/>
        <v>1.491778</v>
      </c>
      <c r="V65" s="99">
        <f t="shared" si="20"/>
        <v>1.491778</v>
      </c>
      <c r="W65" s="99"/>
      <c r="X65" s="99"/>
      <c r="Y65" s="99"/>
    </row>
    <row r="66" s="1" customFormat="1" ht="36" hidden="1" customHeight="1" spans="1:25">
      <c r="A66" s="62">
        <v>25</v>
      </c>
      <c r="B66" s="63" t="s">
        <v>2586</v>
      </c>
      <c r="C66" s="70" t="s">
        <v>2604</v>
      </c>
      <c r="D66" s="66">
        <v>312100</v>
      </c>
      <c r="E66" s="67">
        <f t="shared" si="19"/>
        <v>312100</v>
      </c>
      <c r="F66" s="71"/>
      <c r="G66" s="67"/>
      <c r="H66" s="67"/>
      <c r="I66" s="65">
        <f t="shared" si="9"/>
        <v>312100</v>
      </c>
      <c r="J66" s="82">
        <f t="shared" si="17"/>
        <v>0</v>
      </c>
      <c r="K66" s="83">
        <f t="shared" si="3"/>
        <v>1</v>
      </c>
      <c r="L66" s="84"/>
      <c r="M66" s="80">
        <f t="shared" si="4"/>
        <v>31.21</v>
      </c>
      <c r="N66" s="80">
        <f t="shared" si="5"/>
        <v>31.21</v>
      </c>
      <c r="O66" s="4" t="s">
        <v>84</v>
      </c>
      <c r="P66" s="47" t="s">
        <v>97</v>
      </c>
      <c r="Q66" s="47"/>
      <c r="R66" s="48"/>
      <c r="S66" s="48"/>
      <c r="T66" s="47" t="s">
        <v>76</v>
      </c>
      <c r="U66" s="99">
        <f t="shared" si="6"/>
        <v>31.21</v>
      </c>
      <c r="V66" s="99">
        <f t="shared" si="20"/>
        <v>31.21</v>
      </c>
      <c r="W66" s="99"/>
      <c r="X66" s="99"/>
      <c r="Y66" s="99"/>
    </row>
    <row r="67" s="1" customFormat="1" ht="36" hidden="1" customHeight="1" spans="1:25">
      <c r="A67" s="62">
        <v>26</v>
      </c>
      <c r="B67" s="63" t="s">
        <v>2586</v>
      </c>
      <c r="C67" s="70" t="s">
        <v>2605</v>
      </c>
      <c r="D67" s="66">
        <v>320379.15</v>
      </c>
      <c r="E67" s="67">
        <f t="shared" si="19"/>
        <v>320379.15</v>
      </c>
      <c r="F67" s="71"/>
      <c r="G67" s="67"/>
      <c r="H67" s="67"/>
      <c r="I67" s="65">
        <f t="shared" si="9"/>
        <v>320379.15</v>
      </c>
      <c r="J67" s="82">
        <f t="shared" si="17"/>
        <v>0</v>
      </c>
      <c r="K67" s="83">
        <f t="shared" si="3"/>
        <v>1</v>
      </c>
      <c r="L67" s="84"/>
      <c r="M67" s="80">
        <f t="shared" si="4"/>
        <v>32.037915</v>
      </c>
      <c r="N67" s="80">
        <f t="shared" si="5"/>
        <v>32.037915</v>
      </c>
      <c r="O67" s="4" t="s">
        <v>84</v>
      </c>
      <c r="P67" s="47" t="s">
        <v>97</v>
      </c>
      <c r="Q67" s="47"/>
      <c r="R67" s="48"/>
      <c r="S67" s="48"/>
      <c r="T67" s="47" t="s">
        <v>76</v>
      </c>
      <c r="U67" s="99">
        <f t="shared" si="6"/>
        <v>32.037915</v>
      </c>
      <c r="V67" s="99">
        <f t="shared" si="20"/>
        <v>32.037915</v>
      </c>
      <c r="W67" s="99"/>
      <c r="X67" s="99"/>
      <c r="Y67" s="99"/>
    </row>
    <row r="68" s="1" customFormat="1" ht="36" hidden="1" customHeight="1" spans="1:25">
      <c r="A68" s="62">
        <v>27</v>
      </c>
      <c r="B68" s="63" t="s">
        <v>2586</v>
      </c>
      <c r="C68" s="70" t="s">
        <v>2606</v>
      </c>
      <c r="D68" s="66">
        <v>195900</v>
      </c>
      <c r="E68" s="67">
        <f t="shared" si="19"/>
        <v>195900</v>
      </c>
      <c r="F68" s="71"/>
      <c r="G68" s="67"/>
      <c r="H68" s="67"/>
      <c r="I68" s="65">
        <f t="shared" si="9"/>
        <v>195900</v>
      </c>
      <c r="J68" s="82">
        <f t="shared" si="17"/>
        <v>0</v>
      </c>
      <c r="K68" s="83">
        <f t="shared" si="3"/>
        <v>1</v>
      </c>
      <c r="L68" s="84"/>
      <c r="M68" s="80">
        <f t="shared" si="4"/>
        <v>19.59</v>
      </c>
      <c r="N68" s="80">
        <f t="shared" si="5"/>
        <v>19.59</v>
      </c>
      <c r="O68" s="4" t="s">
        <v>84</v>
      </c>
      <c r="P68" s="47" t="s">
        <v>97</v>
      </c>
      <c r="Q68" s="47"/>
      <c r="R68" s="48"/>
      <c r="S68" s="48"/>
      <c r="T68" s="47" t="s">
        <v>76</v>
      </c>
      <c r="U68" s="99">
        <f t="shared" si="6"/>
        <v>19.59</v>
      </c>
      <c r="V68" s="99">
        <f t="shared" si="20"/>
        <v>19.59</v>
      </c>
      <c r="W68" s="99"/>
      <c r="X68" s="99"/>
      <c r="Y68" s="99"/>
    </row>
    <row r="69" s="1" customFormat="1" ht="36" hidden="1" customHeight="1" spans="1:25">
      <c r="A69" s="62">
        <v>28</v>
      </c>
      <c r="B69" s="63" t="s">
        <v>2586</v>
      </c>
      <c r="C69" s="70" t="s">
        <v>2607</v>
      </c>
      <c r="D69" s="66">
        <v>209300</v>
      </c>
      <c r="E69" s="67">
        <f t="shared" si="19"/>
        <v>209300</v>
      </c>
      <c r="F69" s="71"/>
      <c r="G69" s="67"/>
      <c r="H69" s="67"/>
      <c r="I69" s="65">
        <f t="shared" si="9"/>
        <v>209300</v>
      </c>
      <c r="J69" s="82">
        <f t="shared" si="17"/>
        <v>0</v>
      </c>
      <c r="K69" s="83">
        <f t="shared" ref="K69:K132" si="21">I69/D69</f>
        <v>1</v>
      </c>
      <c r="L69" s="84"/>
      <c r="M69" s="80">
        <f t="shared" ref="M69:M132" si="22">D69/10000</f>
        <v>20.93</v>
      </c>
      <c r="N69" s="80">
        <f t="shared" ref="N69:N132" si="23">I69/10000</f>
        <v>20.93</v>
      </c>
      <c r="O69" s="4" t="s">
        <v>2588</v>
      </c>
      <c r="P69" s="47" t="s">
        <v>530</v>
      </c>
      <c r="Q69" s="47"/>
      <c r="R69" s="48"/>
      <c r="S69" s="48"/>
      <c r="T69" s="47" t="s">
        <v>76</v>
      </c>
      <c r="U69" s="99">
        <f t="shared" ref="U69:U132" si="24">D69/10000</f>
        <v>20.93</v>
      </c>
      <c r="V69" s="99">
        <f t="shared" si="20"/>
        <v>20.93</v>
      </c>
      <c r="W69" s="99"/>
      <c r="X69" s="99"/>
      <c r="Y69" s="99"/>
    </row>
    <row r="70" s="1" customFormat="1" ht="36" hidden="1" customHeight="1" spans="1:25">
      <c r="A70" s="62">
        <v>29</v>
      </c>
      <c r="B70" s="63" t="s">
        <v>2586</v>
      </c>
      <c r="C70" s="70" t="s">
        <v>2608</v>
      </c>
      <c r="D70" s="66">
        <v>69100</v>
      </c>
      <c r="E70" s="67">
        <f t="shared" si="19"/>
        <v>69100</v>
      </c>
      <c r="F70" s="71"/>
      <c r="G70" s="67"/>
      <c r="H70" s="67"/>
      <c r="I70" s="65">
        <f t="shared" ref="I70:I133" si="25">D70</f>
        <v>69100</v>
      </c>
      <c r="J70" s="82">
        <f t="shared" si="17"/>
        <v>0</v>
      </c>
      <c r="K70" s="83">
        <f t="shared" si="21"/>
        <v>1</v>
      </c>
      <c r="L70" s="84"/>
      <c r="M70" s="80">
        <f t="shared" si="22"/>
        <v>6.91</v>
      </c>
      <c r="N70" s="80">
        <f t="shared" si="23"/>
        <v>6.91</v>
      </c>
      <c r="O70" s="4" t="s">
        <v>2588</v>
      </c>
      <c r="P70" s="47" t="s">
        <v>530</v>
      </c>
      <c r="Q70" s="47"/>
      <c r="R70" s="48"/>
      <c r="S70" s="48"/>
      <c r="T70" s="47" t="s">
        <v>76</v>
      </c>
      <c r="U70" s="99">
        <f t="shared" si="24"/>
        <v>6.91</v>
      </c>
      <c r="V70" s="99">
        <f t="shared" si="20"/>
        <v>6.91</v>
      </c>
      <c r="W70" s="99"/>
      <c r="X70" s="99"/>
      <c r="Y70" s="99"/>
    </row>
    <row r="71" s="1" customFormat="1" ht="36" hidden="1" customHeight="1" spans="1:25">
      <c r="A71" s="62">
        <v>30</v>
      </c>
      <c r="B71" s="63" t="s">
        <v>2586</v>
      </c>
      <c r="C71" s="70" t="s">
        <v>2609</v>
      </c>
      <c r="D71" s="66">
        <v>154705.78</v>
      </c>
      <c r="E71" s="67">
        <f t="shared" si="19"/>
        <v>154705.78</v>
      </c>
      <c r="F71" s="71"/>
      <c r="G71" s="67"/>
      <c r="H71" s="67"/>
      <c r="I71" s="65">
        <f t="shared" si="25"/>
        <v>154705.78</v>
      </c>
      <c r="J71" s="82">
        <f t="shared" si="17"/>
        <v>0</v>
      </c>
      <c r="K71" s="83">
        <f t="shared" si="21"/>
        <v>1</v>
      </c>
      <c r="L71" s="84"/>
      <c r="M71" s="80">
        <f t="shared" si="22"/>
        <v>15.470578</v>
      </c>
      <c r="N71" s="80">
        <f t="shared" si="23"/>
        <v>15.470578</v>
      </c>
      <c r="O71" s="4" t="s">
        <v>2588</v>
      </c>
      <c r="P71" s="47" t="s">
        <v>530</v>
      </c>
      <c r="Q71" s="47"/>
      <c r="R71" s="48"/>
      <c r="S71" s="48"/>
      <c r="T71" s="47" t="s">
        <v>76</v>
      </c>
      <c r="U71" s="99">
        <f t="shared" si="24"/>
        <v>15.470578</v>
      </c>
      <c r="V71" s="99">
        <f t="shared" si="20"/>
        <v>15.470578</v>
      </c>
      <c r="W71" s="99"/>
      <c r="X71" s="99"/>
      <c r="Y71" s="99"/>
    </row>
    <row r="72" s="1" customFormat="1" ht="36" hidden="1" customHeight="1" spans="1:25">
      <c r="A72" s="62">
        <v>31</v>
      </c>
      <c r="B72" s="63" t="s">
        <v>2586</v>
      </c>
      <c r="C72" s="70" t="s">
        <v>2610</v>
      </c>
      <c r="D72" s="66">
        <v>162576</v>
      </c>
      <c r="E72" s="67">
        <f t="shared" si="19"/>
        <v>162576</v>
      </c>
      <c r="F72" s="71"/>
      <c r="G72" s="67"/>
      <c r="H72" s="67"/>
      <c r="I72" s="65">
        <f t="shared" si="25"/>
        <v>162576</v>
      </c>
      <c r="J72" s="82">
        <f t="shared" si="17"/>
        <v>0</v>
      </c>
      <c r="K72" s="83">
        <f t="shared" si="21"/>
        <v>1</v>
      </c>
      <c r="L72" s="84"/>
      <c r="M72" s="80">
        <f t="shared" si="22"/>
        <v>16.2576</v>
      </c>
      <c r="N72" s="80">
        <f t="shared" si="23"/>
        <v>16.2576</v>
      </c>
      <c r="O72" s="4" t="s">
        <v>84</v>
      </c>
      <c r="P72" s="47" t="s">
        <v>97</v>
      </c>
      <c r="Q72" s="47"/>
      <c r="R72" s="48"/>
      <c r="S72" s="48"/>
      <c r="T72" s="47" t="s">
        <v>76</v>
      </c>
      <c r="U72" s="99">
        <f t="shared" si="24"/>
        <v>16.2576</v>
      </c>
      <c r="V72" s="99">
        <f t="shared" si="20"/>
        <v>16.2576</v>
      </c>
      <c r="W72" s="99"/>
      <c r="X72" s="99"/>
      <c r="Y72" s="99"/>
    </row>
    <row r="73" s="1" customFormat="1" ht="36" hidden="1" customHeight="1" spans="1:25">
      <c r="A73" s="62">
        <v>32</v>
      </c>
      <c r="B73" s="63" t="s">
        <v>2586</v>
      </c>
      <c r="C73" s="70" t="s">
        <v>2591</v>
      </c>
      <c r="D73" s="66">
        <v>117870</v>
      </c>
      <c r="E73" s="67">
        <f t="shared" si="19"/>
        <v>117870</v>
      </c>
      <c r="F73" s="71"/>
      <c r="G73" s="67"/>
      <c r="H73" s="67"/>
      <c r="I73" s="65">
        <f t="shared" si="25"/>
        <v>117870</v>
      </c>
      <c r="J73" s="82">
        <f t="shared" si="17"/>
        <v>0</v>
      </c>
      <c r="K73" s="83">
        <f t="shared" si="21"/>
        <v>1</v>
      </c>
      <c r="L73" s="84"/>
      <c r="M73" s="80">
        <f t="shared" si="22"/>
        <v>11.787</v>
      </c>
      <c r="N73" s="80">
        <f t="shared" si="23"/>
        <v>11.787</v>
      </c>
      <c r="O73" s="4" t="s">
        <v>84</v>
      </c>
      <c r="P73" s="47" t="s">
        <v>97</v>
      </c>
      <c r="Q73" s="47"/>
      <c r="R73" s="48"/>
      <c r="S73" s="48"/>
      <c r="T73" s="47" t="s">
        <v>76</v>
      </c>
      <c r="U73" s="99">
        <f t="shared" si="24"/>
        <v>11.787</v>
      </c>
      <c r="V73" s="99">
        <f t="shared" si="20"/>
        <v>11.787</v>
      </c>
      <c r="W73" s="99"/>
      <c r="X73" s="99"/>
      <c r="Y73" s="99"/>
    </row>
    <row r="74" s="1" customFormat="1" ht="36" hidden="1" customHeight="1" spans="1:25">
      <c r="A74" s="62">
        <v>33</v>
      </c>
      <c r="B74" s="63" t="s">
        <v>2586</v>
      </c>
      <c r="C74" s="70" t="s">
        <v>2593</v>
      </c>
      <c r="D74" s="66">
        <v>86811</v>
      </c>
      <c r="E74" s="67">
        <f t="shared" si="19"/>
        <v>86811</v>
      </c>
      <c r="F74" s="71"/>
      <c r="G74" s="67"/>
      <c r="H74" s="67"/>
      <c r="I74" s="65">
        <f t="shared" si="25"/>
        <v>86811</v>
      </c>
      <c r="J74" s="82">
        <f t="shared" si="17"/>
        <v>0</v>
      </c>
      <c r="K74" s="83">
        <f t="shared" si="21"/>
        <v>1</v>
      </c>
      <c r="L74" s="84"/>
      <c r="M74" s="80">
        <f t="shared" si="22"/>
        <v>8.6811</v>
      </c>
      <c r="N74" s="80">
        <f t="shared" si="23"/>
        <v>8.6811</v>
      </c>
      <c r="O74" s="4" t="s">
        <v>84</v>
      </c>
      <c r="P74" s="47" t="s">
        <v>97</v>
      </c>
      <c r="Q74" s="47"/>
      <c r="R74" s="48"/>
      <c r="S74" s="48"/>
      <c r="T74" s="47" t="s">
        <v>76</v>
      </c>
      <c r="U74" s="99">
        <f t="shared" si="24"/>
        <v>8.6811</v>
      </c>
      <c r="V74" s="99">
        <f t="shared" si="20"/>
        <v>8.6811</v>
      </c>
      <c r="W74" s="99"/>
      <c r="X74" s="99"/>
      <c r="Y74" s="99"/>
    </row>
    <row r="75" s="1" customFormat="1" ht="36" hidden="1" customHeight="1" spans="1:25">
      <c r="A75" s="62">
        <v>34</v>
      </c>
      <c r="B75" s="63" t="s">
        <v>2586</v>
      </c>
      <c r="C75" s="70" t="s">
        <v>2587</v>
      </c>
      <c r="D75" s="66">
        <v>51553</v>
      </c>
      <c r="E75" s="67">
        <f t="shared" si="19"/>
        <v>51553</v>
      </c>
      <c r="F75" s="71"/>
      <c r="G75" s="67"/>
      <c r="H75" s="67"/>
      <c r="I75" s="65">
        <f t="shared" si="25"/>
        <v>51553</v>
      </c>
      <c r="J75" s="82">
        <f t="shared" si="17"/>
        <v>0</v>
      </c>
      <c r="K75" s="83">
        <f t="shared" si="21"/>
        <v>1</v>
      </c>
      <c r="L75" s="84"/>
      <c r="M75" s="80">
        <f t="shared" si="22"/>
        <v>5.1553</v>
      </c>
      <c r="N75" s="80">
        <f t="shared" si="23"/>
        <v>5.1553</v>
      </c>
      <c r="O75" s="4" t="s">
        <v>2588</v>
      </c>
      <c r="P75" s="47" t="s">
        <v>530</v>
      </c>
      <c r="Q75" s="47"/>
      <c r="R75" s="48"/>
      <c r="S75" s="48"/>
      <c r="T75" s="47" t="s">
        <v>76</v>
      </c>
      <c r="U75" s="99">
        <f t="shared" si="24"/>
        <v>5.1553</v>
      </c>
      <c r="V75" s="99">
        <f t="shared" si="20"/>
        <v>5.1553</v>
      </c>
      <c r="W75" s="99"/>
      <c r="X75" s="99"/>
      <c r="Y75" s="99"/>
    </row>
    <row r="76" s="1" customFormat="1" ht="36" hidden="1" customHeight="1" spans="1:25">
      <c r="A76" s="62">
        <v>35</v>
      </c>
      <c r="B76" s="63" t="s">
        <v>2586</v>
      </c>
      <c r="C76" s="70" t="s">
        <v>2611</v>
      </c>
      <c r="D76" s="66">
        <v>88204</v>
      </c>
      <c r="E76" s="67">
        <f t="shared" si="19"/>
        <v>88204</v>
      </c>
      <c r="F76" s="71"/>
      <c r="G76" s="67"/>
      <c r="H76" s="67"/>
      <c r="I76" s="65">
        <f t="shared" si="25"/>
        <v>88204</v>
      </c>
      <c r="J76" s="82">
        <f t="shared" si="17"/>
        <v>0</v>
      </c>
      <c r="K76" s="83">
        <f t="shared" si="21"/>
        <v>1</v>
      </c>
      <c r="L76" s="84"/>
      <c r="M76" s="80">
        <f t="shared" si="22"/>
        <v>8.8204</v>
      </c>
      <c r="N76" s="80">
        <f t="shared" si="23"/>
        <v>8.8204</v>
      </c>
      <c r="O76" s="4" t="s">
        <v>2588</v>
      </c>
      <c r="P76" s="47" t="s">
        <v>530</v>
      </c>
      <c r="Q76" s="47"/>
      <c r="R76" s="48"/>
      <c r="S76" s="48"/>
      <c r="T76" s="47" t="s">
        <v>76</v>
      </c>
      <c r="U76" s="99">
        <f t="shared" si="24"/>
        <v>8.8204</v>
      </c>
      <c r="V76" s="99">
        <f t="shared" si="20"/>
        <v>8.8204</v>
      </c>
      <c r="W76" s="99"/>
      <c r="X76" s="99"/>
      <c r="Y76" s="99"/>
    </row>
    <row r="77" s="1" customFormat="1" ht="36" hidden="1" customHeight="1" spans="1:25">
      <c r="A77" s="62">
        <v>36</v>
      </c>
      <c r="B77" s="63" t="s">
        <v>2586</v>
      </c>
      <c r="C77" s="70" t="s">
        <v>2612</v>
      </c>
      <c r="D77" s="66">
        <v>78689</v>
      </c>
      <c r="E77" s="67">
        <f t="shared" si="19"/>
        <v>78689</v>
      </c>
      <c r="F77" s="67"/>
      <c r="G77" s="67"/>
      <c r="H77" s="67"/>
      <c r="I77" s="65">
        <f t="shared" si="25"/>
        <v>78689</v>
      </c>
      <c r="J77" s="82">
        <f t="shared" si="17"/>
        <v>0</v>
      </c>
      <c r="K77" s="83">
        <f t="shared" si="21"/>
        <v>1</v>
      </c>
      <c r="L77" s="84"/>
      <c r="M77" s="80">
        <f t="shared" si="22"/>
        <v>7.8689</v>
      </c>
      <c r="N77" s="80">
        <f t="shared" si="23"/>
        <v>7.8689</v>
      </c>
      <c r="O77" s="4" t="s">
        <v>84</v>
      </c>
      <c r="P77" s="47" t="s">
        <v>97</v>
      </c>
      <c r="Q77" s="47"/>
      <c r="R77" s="48"/>
      <c r="S77" s="48"/>
      <c r="T77" s="47" t="s">
        <v>76</v>
      </c>
      <c r="U77" s="99">
        <f t="shared" si="24"/>
        <v>7.8689</v>
      </c>
      <c r="V77" s="99">
        <f t="shared" si="20"/>
        <v>7.8689</v>
      </c>
      <c r="W77" s="99"/>
      <c r="X77" s="99"/>
      <c r="Y77" s="99"/>
    </row>
    <row r="78" s="1" customFormat="1" ht="36" hidden="1" customHeight="1" spans="1:25">
      <c r="A78" s="62">
        <v>37</v>
      </c>
      <c r="B78" s="63" t="s">
        <v>2586</v>
      </c>
      <c r="C78" s="70" t="s">
        <v>2613</v>
      </c>
      <c r="D78" s="66">
        <v>57527</v>
      </c>
      <c r="E78" s="67">
        <f t="shared" si="19"/>
        <v>57527</v>
      </c>
      <c r="F78" s="67"/>
      <c r="G78" s="67"/>
      <c r="H78" s="67"/>
      <c r="I78" s="65">
        <f t="shared" si="25"/>
        <v>57527</v>
      </c>
      <c r="J78" s="82">
        <f t="shared" si="17"/>
        <v>0</v>
      </c>
      <c r="K78" s="83">
        <f t="shared" si="21"/>
        <v>1</v>
      </c>
      <c r="L78" s="84"/>
      <c r="M78" s="80">
        <f t="shared" si="22"/>
        <v>5.7527</v>
      </c>
      <c r="N78" s="80">
        <f t="shared" si="23"/>
        <v>5.7527</v>
      </c>
      <c r="O78" s="4" t="s">
        <v>84</v>
      </c>
      <c r="P78" s="47" t="s">
        <v>97</v>
      </c>
      <c r="Q78" s="47"/>
      <c r="R78" s="48"/>
      <c r="S78" s="48"/>
      <c r="T78" s="47" t="s">
        <v>76</v>
      </c>
      <c r="U78" s="99">
        <f t="shared" si="24"/>
        <v>5.7527</v>
      </c>
      <c r="V78" s="99">
        <f t="shared" si="20"/>
        <v>5.7527</v>
      </c>
      <c r="W78" s="99"/>
      <c r="X78" s="99"/>
      <c r="Y78" s="99"/>
    </row>
    <row r="79" s="1" customFormat="1" ht="36" hidden="1" customHeight="1" spans="1:25">
      <c r="A79" s="62">
        <v>38</v>
      </c>
      <c r="B79" s="63" t="s">
        <v>2586</v>
      </c>
      <c r="C79" s="70" t="s">
        <v>2593</v>
      </c>
      <c r="D79" s="66">
        <v>37689</v>
      </c>
      <c r="E79" s="67">
        <f t="shared" si="19"/>
        <v>37689</v>
      </c>
      <c r="F79" s="71"/>
      <c r="G79" s="67"/>
      <c r="H79" s="67"/>
      <c r="I79" s="65">
        <f t="shared" si="25"/>
        <v>37689</v>
      </c>
      <c r="J79" s="82">
        <f t="shared" si="17"/>
        <v>0</v>
      </c>
      <c r="K79" s="83">
        <f t="shared" si="21"/>
        <v>1</v>
      </c>
      <c r="L79" s="84"/>
      <c r="M79" s="80">
        <f t="shared" si="22"/>
        <v>3.7689</v>
      </c>
      <c r="N79" s="80">
        <f t="shared" si="23"/>
        <v>3.7689</v>
      </c>
      <c r="O79" s="4" t="s">
        <v>84</v>
      </c>
      <c r="P79" s="47" t="s">
        <v>97</v>
      </c>
      <c r="Q79" s="47"/>
      <c r="R79" s="48"/>
      <c r="S79" s="48"/>
      <c r="T79" s="47" t="s">
        <v>76</v>
      </c>
      <c r="U79" s="99">
        <f t="shared" si="24"/>
        <v>3.7689</v>
      </c>
      <c r="V79" s="99">
        <f t="shared" si="20"/>
        <v>3.7689</v>
      </c>
      <c r="W79" s="99"/>
      <c r="X79" s="99"/>
      <c r="Y79" s="99"/>
    </row>
    <row r="80" s="1" customFormat="1" ht="36" hidden="1" customHeight="1" spans="1:25">
      <c r="A80" s="62">
        <v>39</v>
      </c>
      <c r="B80" s="63" t="s">
        <v>2586</v>
      </c>
      <c r="C80" s="70" t="s">
        <v>2613</v>
      </c>
      <c r="D80" s="66">
        <v>19173</v>
      </c>
      <c r="E80" s="67">
        <f t="shared" si="19"/>
        <v>19173</v>
      </c>
      <c r="F80" s="71"/>
      <c r="G80" s="67"/>
      <c r="H80" s="67"/>
      <c r="I80" s="65">
        <f t="shared" si="25"/>
        <v>19173</v>
      </c>
      <c r="J80" s="82">
        <f t="shared" si="17"/>
        <v>0</v>
      </c>
      <c r="K80" s="83">
        <f t="shared" si="21"/>
        <v>1</v>
      </c>
      <c r="L80" s="84"/>
      <c r="M80" s="80">
        <f t="shared" si="22"/>
        <v>1.9173</v>
      </c>
      <c r="N80" s="80">
        <f t="shared" si="23"/>
        <v>1.9173</v>
      </c>
      <c r="O80" s="4" t="s">
        <v>84</v>
      </c>
      <c r="P80" s="47" t="s">
        <v>97</v>
      </c>
      <c r="Q80" s="47"/>
      <c r="R80" s="48"/>
      <c r="S80" s="48"/>
      <c r="T80" s="47" t="s">
        <v>76</v>
      </c>
      <c r="U80" s="99">
        <f t="shared" si="24"/>
        <v>1.9173</v>
      </c>
      <c r="V80" s="99">
        <f t="shared" si="20"/>
        <v>1.9173</v>
      </c>
      <c r="W80" s="99"/>
      <c r="X80" s="99"/>
      <c r="Y80" s="99"/>
    </row>
    <row r="81" s="1" customFormat="1" ht="36" hidden="1" customHeight="1" spans="1:25">
      <c r="A81" s="62">
        <v>40</v>
      </c>
      <c r="B81" s="63" t="s">
        <v>2586</v>
      </c>
      <c r="C81" s="70" t="s">
        <v>2587</v>
      </c>
      <c r="D81" s="66">
        <v>163147</v>
      </c>
      <c r="E81" s="67">
        <f t="shared" si="19"/>
        <v>163147</v>
      </c>
      <c r="F81" s="71"/>
      <c r="G81" s="67"/>
      <c r="H81" s="67"/>
      <c r="I81" s="65">
        <f t="shared" si="25"/>
        <v>163147</v>
      </c>
      <c r="J81" s="82">
        <f t="shared" si="17"/>
        <v>0</v>
      </c>
      <c r="K81" s="83">
        <f t="shared" si="21"/>
        <v>1</v>
      </c>
      <c r="L81" s="84"/>
      <c r="M81" s="80">
        <f t="shared" si="22"/>
        <v>16.3147</v>
      </c>
      <c r="N81" s="80">
        <f t="shared" si="23"/>
        <v>16.3147</v>
      </c>
      <c r="O81" s="4" t="s">
        <v>2588</v>
      </c>
      <c r="P81" s="47" t="s">
        <v>530</v>
      </c>
      <c r="Q81" s="47"/>
      <c r="R81" s="48"/>
      <c r="S81" s="48"/>
      <c r="T81" s="47" t="s">
        <v>76</v>
      </c>
      <c r="U81" s="99">
        <f t="shared" si="24"/>
        <v>16.3147</v>
      </c>
      <c r="V81" s="99">
        <f t="shared" si="20"/>
        <v>16.3147</v>
      </c>
      <c r="W81" s="99"/>
      <c r="X81" s="99"/>
      <c r="Y81" s="99"/>
    </row>
    <row r="82" s="1" customFormat="1" ht="36" hidden="1" customHeight="1" spans="1:25">
      <c r="A82" s="62">
        <v>41</v>
      </c>
      <c r="B82" s="63" t="s">
        <v>2586</v>
      </c>
      <c r="C82" s="70" t="s">
        <v>2610</v>
      </c>
      <c r="D82" s="66">
        <v>42424</v>
      </c>
      <c r="E82" s="67">
        <f t="shared" si="19"/>
        <v>42424</v>
      </c>
      <c r="F82" s="71"/>
      <c r="G82" s="67"/>
      <c r="H82" s="67"/>
      <c r="I82" s="65">
        <f t="shared" si="25"/>
        <v>42424</v>
      </c>
      <c r="J82" s="82">
        <f t="shared" si="17"/>
        <v>0</v>
      </c>
      <c r="K82" s="83">
        <f t="shared" si="21"/>
        <v>1</v>
      </c>
      <c r="L82" s="84"/>
      <c r="M82" s="80">
        <f t="shared" si="22"/>
        <v>4.2424</v>
      </c>
      <c r="N82" s="80">
        <f t="shared" si="23"/>
        <v>4.2424</v>
      </c>
      <c r="O82" s="4" t="s">
        <v>84</v>
      </c>
      <c r="P82" s="47" t="s">
        <v>97</v>
      </c>
      <c r="Q82" s="47"/>
      <c r="R82" s="48"/>
      <c r="S82" s="48"/>
      <c r="T82" s="47" t="s">
        <v>76</v>
      </c>
      <c r="U82" s="99">
        <f t="shared" si="24"/>
        <v>4.2424</v>
      </c>
      <c r="V82" s="99">
        <f t="shared" si="20"/>
        <v>4.2424</v>
      </c>
      <c r="W82" s="99"/>
      <c r="X82" s="99"/>
      <c r="Y82" s="99"/>
    </row>
    <row r="83" s="1" customFormat="1" ht="36" hidden="1" customHeight="1" spans="1:25">
      <c r="A83" s="62">
        <v>42</v>
      </c>
      <c r="B83" s="63" t="s">
        <v>2586</v>
      </c>
      <c r="C83" s="70" t="s">
        <v>2611</v>
      </c>
      <c r="D83" s="66">
        <v>115396</v>
      </c>
      <c r="E83" s="67">
        <f t="shared" si="19"/>
        <v>115396</v>
      </c>
      <c r="F83" s="71"/>
      <c r="G83" s="67"/>
      <c r="H83" s="67"/>
      <c r="I83" s="65">
        <f t="shared" si="25"/>
        <v>115396</v>
      </c>
      <c r="J83" s="82">
        <f t="shared" si="17"/>
        <v>0</v>
      </c>
      <c r="K83" s="83">
        <f t="shared" si="21"/>
        <v>1</v>
      </c>
      <c r="L83" s="84"/>
      <c r="M83" s="80">
        <f t="shared" si="22"/>
        <v>11.5396</v>
      </c>
      <c r="N83" s="80">
        <f t="shared" si="23"/>
        <v>11.5396</v>
      </c>
      <c r="O83" s="4" t="s">
        <v>2588</v>
      </c>
      <c r="P83" s="47" t="s">
        <v>530</v>
      </c>
      <c r="Q83" s="47"/>
      <c r="R83" s="48"/>
      <c r="S83" s="48"/>
      <c r="T83" s="47" t="s">
        <v>76</v>
      </c>
      <c r="U83" s="99">
        <f t="shared" si="24"/>
        <v>11.5396</v>
      </c>
      <c r="V83" s="99">
        <f t="shared" si="20"/>
        <v>11.5396</v>
      </c>
      <c r="W83" s="99"/>
      <c r="X83" s="99"/>
      <c r="Y83" s="99"/>
    </row>
    <row r="84" s="1" customFormat="1" ht="36" hidden="1" customHeight="1" spans="1:25">
      <c r="A84" s="62">
        <v>43</v>
      </c>
      <c r="B84" s="63" t="s">
        <v>2586</v>
      </c>
      <c r="C84" s="70" t="s">
        <v>2591</v>
      </c>
      <c r="D84" s="66">
        <v>4030</v>
      </c>
      <c r="E84" s="67">
        <f t="shared" si="19"/>
        <v>4030</v>
      </c>
      <c r="F84" s="71"/>
      <c r="G84" s="67"/>
      <c r="H84" s="67"/>
      <c r="I84" s="65">
        <f t="shared" si="25"/>
        <v>4030</v>
      </c>
      <c r="J84" s="82">
        <f t="shared" si="17"/>
        <v>0</v>
      </c>
      <c r="K84" s="83">
        <f t="shared" si="21"/>
        <v>1</v>
      </c>
      <c r="L84" s="84"/>
      <c r="M84" s="80">
        <f t="shared" si="22"/>
        <v>0.403</v>
      </c>
      <c r="N84" s="80">
        <f t="shared" si="23"/>
        <v>0.403</v>
      </c>
      <c r="O84" s="4" t="s">
        <v>84</v>
      </c>
      <c r="P84" s="47" t="s">
        <v>97</v>
      </c>
      <c r="Q84" s="47"/>
      <c r="R84" s="48"/>
      <c r="S84" s="48"/>
      <c r="T84" s="47" t="s">
        <v>76</v>
      </c>
      <c r="U84" s="99">
        <f t="shared" si="24"/>
        <v>0.403</v>
      </c>
      <c r="V84" s="99">
        <f t="shared" si="20"/>
        <v>0.403</v>
      </c>
      <c r="W84" s="99"/>
      <c r="X84" s="99"/>
      <c r="Y84" s="99"/>
    </row>
    <row r="85" s="1" customFormat="1" ht="36" hidden="1" customHeight="1" spans="1:25">
      <c r="A85" s="62">
        <v>44</v>
      </c>
      <c r="B85" s="63" t="s">
        <v>2586</v>
      </c>
      <c r="C85" s="70" t="s">
        <v>2612</v>
      </c>
      <c r="D85" s="66">
        <v>26311</v>
      </c>
      <c r="E85" s="67">
        <f t="shared" si="19"/>
        <v>26311</v>
      </c>
      <c r="F85" s="71"/>
      <c r="G85" s="67"/>
      <c r="H85" s="67"/>
      <c r="I85" s="65">
        <f t="shared" si="25"/>
        <v>26311</v>
      </c>
      <c r="J85" s="82">
        <f t="shared" si="17"/>
        <v>0</v>
      </c>
      <c r="K85" s="83">
        <f t="shared" si="21"/>
        <v>1</v>
      </c>
      <c r="L85" s="84"/>
      <c r="M85" s="80">
        <f t="shared" si="22"/>
        <v>2.6311</v>
      </c>
      <c r="N85" s="80">
        <f t="shared" si="23"/>
        <v>2.6311</v>
      </c>
      <c r="O85" s="4" t="s">
        <v>84</v>
      </c>
      <c r="P85" s="47" t="s">
        <v>97</v>
      </c>
      <c r="Q85" s="47"/>
      <c r="R85" s="48"/>
      <c r="S85" s="48"/>
      <c r="T85" s="47" t="s">
        <v>76</v>
      </c>
      <c r="U85" s="99">
        <f t="shared" si="24"/>
        <v>2.6311</v>
      </c>
      <c r="V85" s="99">
        <f t="shared" si="20"/>
        <v>2.6311</v>
      </c>
      <c r="W85" s="99"/>
      <c r="X85" s="99"/>
      <c r="Y85" s="99"/>
    </row>
    <row r="86" s="1" customFormat="1" ht="36" hidden="1" customHeight="1" spans="1:25">
      <c r="A86" s="62">
        <v>45</v>
      </c>
      <c r="B86" s="63" t="s">
        <v>2586</v>
      </c>
      <c r="C86" s="70" t="s">
        <v>2614</v>
      </c>
      <c r="D86" s="66">
        <v>800000</v>
      </c>
      <c r="E86" s="67">
        <f t="shared" si="19"/>
        <v>800000</v>
      </c>
      <c r="F86" s="71"/>
      <c r="G86" s="67"/>
      <c r="H86" s="67"/>
      <c r="I86" s="65">
        <f t="shared" si="25"/>
        <v>800000</v>
      </c>
      <c r="J86" s="82">
        <f t="shared" si="17"/>
        <v>0</v>
      </c>
      <c r="K86" s="83">
        <f t="shared" si="21"/>
        <v>1</v>
      </c>
      <c r="L86" s="84"/>
      <c r="M86" s="80">
        <f t="shared" si="22"/>
        <v>80</v>
      </c>
      <c r="N86" s="80">
        <f t="shared" si="23"/>
        <v>80</v>
      </c>
      <c r="O86" s="4" t="s">
        <v>84</v>
      </c>
      <c r="P86" s="47" t="s">
        <v>2615</v>
      </c>
      <c r="Q86" s="47"/>
      <c r="R86" s="48"/>
      <c r="S86" s="48"/>
      <c r="T86" s="47" t="s">
        <v>76</v>
      </c>
      <c r="U86" s="99">
        <f t="shared" si="24"/>
        <v>80</v>
      </c>
      <c r="V86" s="99">
        <f t="shared" si="20"/>
        <v>80</v>
      </c>
      <c r="W86" s="99"/>
      <c r="X86" s="99"/>
      <c r="Y86" s="99"/>
    </row>
    <row r="87" s="1" customFormat="1" ht="36" hidden="1" customHeight="1" spans="1:25">
      <c r="A87" s="62">
        <v>46</v>
      </c>
      <c r="B87" s="63" t="s">
        <v>2586</v>
      </c>
      <c r="C87" s="70" t="s">
        <v>2616</v>
      </c>
      <c r="D87" s="66">
        <v>2383671.53</v>
      </c>
      <c r="E87" s="67">
        <f t="shared" si="19"/>
        <v>2383671.53</v>
      </c>
      <c r="F87" s="71"/>
      <c r="G87" s="67"/>
      <c r="H87" s="67"/>
      <c r="I87" s="65">
        <f t="shared" si="25"/>
        <v>2383671.53</v>
      </c>
      <c r="J87" s="82">
        <f t="shared" si="17"/>
        <v>0</v>
      </c>
      <c r="K87" s="83">
        <f t="shared" si="21"/>
        <v>1</v>
      </c>
      <c r="L87" s="84"/>
      <c r="M87" s="80">
        <f t="shared" si="22"/>
        <v>238.367153</v>
      </c>
      <c r="N87" s="80">
        <f t="shared" si="23"/>
        <v>238.367153</v>
      </c>
      <c r="O87" s="4" t="s">
        <v>2588</v>
      </c>
      <c r="P87" s="47" t="s">
        <v>530</v>
      </c>
      <c r="Q87" s="47"/>
      <c r="R87" s="48"/>
      <c r="S87" s="48"/>
      <c r="T87" s="47" t="s">
        <v>76</v>
      </c>
      <c r="U87" s="99">
        <f t="shared" si="24"/>
        <v>238.367153</v>
      </c>
      <c r="V87" s="99">
        <f t="shared" si="20"/>
        <v>238.367153</v>
      </c>
      <c r="W87" s="99"/>
      <c r="X87" s="99"/>
      <c r="Y87" s="99"/>
    </row>
    <row r="88" s="1" customFormat="1" ht="36" hidden="1" customHeight="1" spans="1:25">
      <c r="A88" s="62">
        <v>47</v>
      </c>
      <c r="B88" s="63" t="s">
        <v>2586</v>
      </c>
      <c r="C88" s="70" t="s">
        <v>2617</v>
      </c>
      <c r="D88" s="66">
        <v>175300</v>
      </c>
      <c r="E88" s="67">
        <f t="shared" si="19"/>
        <v>175300</v>
      </c>
      <c r="F88" s="71"/>
      <c r="G88" s="67"/>
      <c r="H88" s="67"/>
      <c r="I88" s="65">
        <f t="shared" si="25"/>
        <v>175300</v>
      </c>
      <c r="J88" s="82">
        <f t="shared" si="17"/>
        <v>0</v>
      </c>
      <c r="K88" s="83">
        <f t="shared" si="21"/>
        <v>1</v>
      </c>
      <c r="L88" s="84"/>
      <c r="M88" s="80">
        <f t="shared" si="22"/>
        <v>17.53</v>
      </c>
      <c r="N88" s="80">
        <f t="shared" si="23"/>
        <v>17.53</v>
      </c>
      <c r="O88" s="4" t="s">
        <v>2588</v>
      </c>
      <c r="P88" s="47" t="s">
        <v>530</v>
      </c>
      <c r="Q88" s="47"/>
      <c r="R88" s="48"/>
      <c r="S88" s="48"/>
      <c r="T88" s="47" t="s">
        <v>76</v>
      </c>
      <c r="U88" s="99">
        <f t="shared" si="24"/>
        <v>17.53</v>
      </c>
      <c r="V88" s="99">
        <f t="shared" si="20"/>
        <v>17.53</v>
      </c>
      <c r="W88" s="99"/>
      <c r="X88" s="99"/>
      <c r="Y88" s="99"/>
    </row>
    <row r="89" s="1" customFormat="1" ht="36" hidden="1" customHeight="1" spans="1:25">
      <c r="A89" s="62">
        <v>48</v>
      </c>
      <c r="B89" s="63" t="s">
        <v>2586</v>
      </c>
      <c r="C89" s="70" t="s">
        <v>2618</v>
      </c>
      <c r="D89" s="66">
        <v>3300000</v>
      </c>
      <c r="E89" s="67">
        <f t="shared" si="19"/>
        <v>3300000</v>
      </c>
      <c r="F89" s="71"/>
      <c r="G89" s="67"/>
      <c r="H89" s="67"/>
      <c r="I89" s="65">
        <f t="shared" si="25"/>
        <v>3300000</v>
      </c>
      <c r="J89" s="82">
        <f t="shared" si="17"/>
        <v>0</v>
      </c>
      <c r="K89" s="83">
        <f t="shared" si="21"/>
        <v>1</v>
      </c>
      <c r="L89" s="84"/>
      <c r="M89" s="80">
        <f t="shared" si="22"/>
        <v>330</v>
      </c>
      <c r="N89" s="80">
        <f t="shared" si="23"/>
        <v>330</v>
      </c>
      <c r="O89" s="4"/>
      <c r="P89" s="47"/>
      <c r="Q89" s="47"/>
      <c r="R89" s="48"/>
      <c r="S89" s="48"/>
      <c r="T89" s="47" t="s">
        <v>76</v>
      </c>
      <c r="U89" s="99">
        <f t="shared" si="24"/>
        <v>330</v>
      </c>
      <c r="V89" s="99">
        <f t="shared" si="20"/>
        <v>330</v>
      </c>
      <c r="W89" s="99"/>
      <c r="X89" s="99"/>
      <c r="Y89" s="99"/>
    </row>
    <row r="90" s="1" customFormat="1" ht="36" hidden="1" customHeight="1" spans="1:25">
      <c r="A90" s="62">
        <v>49</v>
      </c>
      <c r="B90" s="63" t="s">
        <v>2586</v>
      </c>
      <c r="C90" s="70" t="s">
        <v>2565</v>
      </c>
      <c r="D90" s="66">
        <v>16727712</v>
      </c>
      <c r="E90" s="67">
        <f t="shared" si="19"/>
        <v>16727712</v>
      </c>
      <c r="F90" s="71"/>
      <c r="G90" s="67"/>
      <c r="H90" s="67"/>
      <c r="I90" s="65">
        <f t="shared" si="25"/>
        <v>16727712</v>
      </c>
      <c r="J90" s="82">
        <f t="shared" si="17"/>
        <v>0</v>
      </c>
      <c r="K90" s="83">
        <f t="shared" si="21"/>
        <v>1</v>
      </c>
      <c r="L90" s="84"/>
      <c r="M90" s="80">
        <f t="shared" si="22"/>
        <v>1672.7712</v>
      </c>
      <c r="N90" s="80">
        <f t="shared" si="23"/>
        <v>1672.7712</v>
      </c>
      <c r="O90" s="4" t="s">
        <v>84</v>
      </c>
      <c r="P90" s="47" t="s">
        <v>97</v>
      </c>
      <c r="Q90" s="47"/>
      <c r="R90" s="48"/>
      <c r="S90" s="48"/>
      <c r="T90" s="47" t="s">
        <v>76</v>
      </c>
      <c r="U90" s="99">
        <f t="shared" si="24"/>
        <v>1672.7712</v>
      </c>
      <c r="V90" s="99">
        <f t="shared" si="20"/>
        <v>1672.7712</v>
      </c>
      <c r="W90" s="99"/>
      <c r="X90" s="99"/>
      <c r="Y90" s="99"/>
    </row>
    <row r="91" s="1" customFormat="1" ht="36" hidden="1" customHeight="1" spans="1:25">
      <c r="A91" s="62">
        <v>50</v>
      </c>
      <c r="B91" s="63" t="s">
        <v>2586</v>
      </c>
      <c r="C91" s="70" t="s">
        <v>2619</v>
      </c>
      <c r="D91" s="66">
        <v>715800</v>
      </c>
      <c r="E91" s="67">
        <f t="shared" si="19"/>
        <v>715800</v>
      </c>
      <c r="F91" s="71"/>
      <c r="G91" s="67"/>
      <c r="H91" s="67"/>
      <c r="I91" s="65">
        <f t="shared" si="25"/>
        <v>715800</v>
      </c>
      <c r="J91" s="82">
        <f t="shared" si="17"/>
        <v>0</v>
      </c>
      <c r="K91" s="83">
        <f t="shared" si="21"/>
        <v>1</v>
      </c>
      <c r="L91" s="84"/>
      <c r="M91" s="80">
        <f t="shared" si="22"/>
        <v>71.58</v>
      </c>
      <c r="N91" s="80">
        <f t="shared" si="23"/>
        <v>71.58</v>
      </c>
      <c r="O91" s="4" t="s">
        <v>187</v>
      </c>
      <c r="P91" s="47" t="s">
        <v>187</v>
      </c>
      <c r="Q91" s="47"/>
      <c r="R91" s="48"/>
      <c r="S91" s="48"/>
      <c r="T91" s="47" t="s">
        <v>76</v>
      </c>
      <c r="U91" s="99">
        <f t="shared" si="24"/>
        <v>71.58</v>
      </c>
      <c r="V91" s="99">
        <f t="shared" si="20"/>
        <v>71.58</v>
      </c>
      <c r="W91" s="99"/>
      <c r="X91" s="99"/>
      <c r="Y91" s="99"/>
    </row>
    <row r="92" s="1" customFormat="1" ht="36" hidden="1" customHeight="1" spans="1:25">
      <c r="A92" s="62">
        <v>51</v>
      </c>
      <c r="B92" s="63" t="s">
        <v>2586</v>
      </c>
      <c r="C92" s="70" t="s">
        <v>2614</v>
      </c>
      <c r="D92" s="66">
        <v>4200000</v>
      </c>
      <c r="E92" s="67">
        <f t="shared" si="19"/>
        <v>4200000</v>
      </c>
      <c r="F92" s="71"/>
      <c r="G92" s="67"/>
      <c r="H92" s="67"/>
      <c r="I92" s="65">
        <f t="shared" si="25"/>
        <v>4200000</v>
      </c>
      <c r="J92" s="82">
        <f t="shared" si="17"/>
        <v>0</v>
      </c>
      <c r="K92" s="83">
        <f t="shared" si="21"/>
        <v>1</v>
      </c>
      <c r="L92" s="84"/>
      <c r="M92" s="80">
        <f t="shared" si="22"/>
        <v>420</v>
      </c>
      <c r="N92" s="80">
        <f t="shared" si="23"/>
        <v>420</v>
      </c>
      <c r="O92" s="4" t="s">
        <v>84</v>
      </c>
      <c r="P92" s="47" t="s">
        <v>2615</v>
      </c>
      <c r="Q92" s="47"/>
      <c r="R92" s="48"/>
      <c r="S92" s="48"/>
      <c r="T92" s="47" t="s">
        <v>76</v>
      </c>
      <c r="U92" s="99">
        <f t="shared" si="24"/>
        <v>420</v>
      </c>
      <c r="V92" s="99">
        <f t="shared" si="20"/>
        <v>420</v>
      </c>
      <c r="W92" s="99"/>
      <c r="X92" s="99"/>
      <c r="Y92" s="99"/>
    </row>
    <row r="93" s="1" customFormat="1" ht="36" hidden="1" customHeight="1" spans="1:25">
      <c r="A93" s="62">
        <v>52</v>
      </c>
      <c r="B93" s="63" t="s">
        <v>2586</v>
      </c>
      <c r="C93" s="70" t="s">
        <v>2565</v>
      </c>
      <c r="D93" s="66">
        <v>162195.26</v>
      </c>
      <c r="E93" s="71"/>
      <c r="F93" s="67">
        <f t="shared" ref="F93:F114" si="26">D93</f>
        <v>162195.26</v>
      </c>
      <c r="G93" s="67"/>
      <c r="H93" s="67"/>
      <c r="I93" s="65">
        <f t="shared" si="25"/>
        <v>162195.26</v>
      </c>
      <c r="J93" s="82">
        <f t="shared" si="17"/>
        <v>0</v>
      </c>
      <c r="K93" s="83">
        <f t="shared" si="21"/>
        <v>1</v>
      </c>
      <c r="L93" s="84"/>
      <c r="M93" s="80">
        <f t="shared" si="22"/>
        <v>16.219526</v>
      </c>
      <c r="N93" s="80">
        <f t="shared" si="23"/>
        <v>16.219526</v>
      </c>
      <c r="O93" s="4" t="s">
        <v>84</v>
      </c>
      <c r="P93" s="47" t="s">
        <v>97</v>
      </c>
      <c r="Q93" s="47"/>
      <c r="R93" s="48"/>
      <c r="S93" s="48"/>
      <c r="T93" s="47" t="s">
        <v>77</v>
      </c>
      <c r="U93" s="99">
        <f t="shared" si="24"/>
        <v>16.219526</v>
      </c>
      <c r="V93" s="99"/>
      <c r="W93" s="99">
        <f t="shared" ref="W93:W114" si="27">F93/10000</f>
        <v>16.219526</v>
      </c>
      <c r="X93" s="99"/>
      <c r="Y93" s="99"/>
    </row>
    <row r="94" s="1" customFormat="1" ht="36" hidden="1" customHeight="1" spans="1:25">
      <c r="A94" s="62">
        <v>53</v>
      </c>
      <c r="B94" s="63" t="s">
        <v>2586</v>
      </c>
      <c r="C94" s="70" t="s">
        <v>2620</v>
      </c>
      <c r="D94" s="66">
        <v>1328.21</v>
      </c>
      <c r="E94" s="71"/>
      <c r="F94" s="67">
        <f t="shared" si="26"/>
        <v>1328.21</v>
      </c>
      <c r="G94" s="67"/>
      <c r="H94" s="67"/>
      <c r="I94" s="65">
        <f t="shared" si="25"/>
        <v>1328.21</v>
      </c>
      <c r="J94" s="82">
        <f t="shared" si="17"/>
        <v>0</v>
      </c>
      <c r="K94" s="83">
        <f t="shared" si="21"/>
        <v>1</v>
      </c>
      <c r="L94" s="84"/>
      <c r="M94" s="80">
        <f t="shared" si="22"/>
        <v>0.132821</v>
      </c>
      <c r="N94" s="80">
        <f t="shared" si="23"/>
        <v>0.132821</v>
      </c>
      <c r="O94" s="4"/>
      <c r="P94" s="47"/>
      <c r="Q94" s="47"/>
      <c r="R94" s="48"/>
      <c r="S94" s="48"/>
      <c r="T94" s="47" t="s">
        <v>77</v>
      </c>
      <c r="U94" s="99">
        <f t="shared" si="24"/>
        <v>0.132821</v>
      </c>
      <c r="V94" s="99"/>
      <c r="W94" s="99">
        <f t="shared" si="27"/>
        <v>0.132821</v>
      </c>
      <c r="X94" s="99"/>
      <c r="Y94" s="99"/>
    </row>
    <row r="95" s="1" customFormat="1" ht="36" hidden="1" customHeight="1" spans="1:25">
      <c r="A95" s="62">
        <v>54</v>
      </c>
      <c r="B95" s="63" t="s">
        <v>2586</v>
      </c>
      <c r="C95" s="70" t="s">
        <v>2621</v>
      </c>
      <c r="D95" s="66">
        <v>9000</v>
      </c>
      <c r="E95" s="71"/>
      <c r="F95" s="67">
        <f t="shared" si="26"/>
        <v>9000</v>
      </c>
      <c r="G95" s="67"/>
      <c r="H95" s="67"/>
      <c r="I95" s="65">
        <f t="shared" si="25"/>
        <v>9000</v>
      </c>
      <c r="J95" s="82">
        <f t="shared" si="17"/>
        <v>0</v>
      </c>
      <c r="K95" s="83">
        <f t="shared" si="21"/>
        <v>1</v>
      </c>
      <c r="L95" s="84"/>
      <c r="M95" s="80">
        <f t="shared" si="22"/>
        <v>0.9</v>
      </c>
      <c r="N95" s="80">
        <f t="shared" si="23"/>
        <v>0.9</v>
      </c>
      <c r="O95" s="4"/>
      <c r="P95" s="47"/>
      <c r="Q95" s="47"/>
      <c r="R95" s="48"/>
      <c r="S95" s="48"/>
      <c r="T95" s="47" t="s">
        <v>77</v>
      </c>
      <c r="U95" s="99">
        <f t="shared" si="24"/>
        <v>0.9</v>
      </c>
      <c r="V95" s="99"/>
      <c r="W95" s="99">
        <f t="shared" si="27"/>
        <v>0.9</v>
      </c>
      <c r="X95" s="99"/>
      <c r="Y95" s="99"/>
    </row>
    <row r="96" s="1" customFormat="1" ht="36" hidden="1" customHeight="1" spans="1:25">
      <c r="A96" s="62">
        <v>55</v>
      </c>
      <c r="B96" s="63" t="s">
        <v>2586</v>
      </c>
      <c r="C96" s="70" t="s">
        <v>2622</v>
      </c>
      <c r="D96" s="66">
        <v>33563.5</v>
      </c>
      <c r="E96" s="71"/>
      <c r="F96" s="67">
        <f t="shared" si="26"/>
        <v>33563.5</v>
      </c>
      <c r="G96" s="67"/>
      <c r="H96" s="67"/>
      <c r="I96" s="65">
        <f t="shared" si="25"/>
        <v>33563.5</v>
      </c>
      <c r="J96" s="82">
        <f t="shared" si="17"/>
        <v>0</v>
      </c>
      <c r="K96" s="83">
        <f t="shared" si="21"/>
        <v>1</v>
      </c>
      <c r="L96" s="84"/>
      <c r="M96" s="80">
        <f t="shared" si="22"/>
        <v>3.35635</v>
      </c>
      <c r="N96" s="80">
        <f t="shared" si="23"/>
        <v>3.35635</v>
      </c>
      <c r="O96" s="4"/>
      <c r="P96" s="47"/>
      <c r="Q96" s="47"/>
      <c r="R96" s="48"/>
      <c r="S96" s="48"/>
      <c r="T96" s="47" t="s">
        <v>77</v>
      </c>
      <c r="U96" s="99">
        <f t="shared" si="24"/>
        <v>3.35635</v>
      </c>
      <c r="V96" s="99"/>
      <c r="W96" s="99">
        <f t="shared" si="27"/>
        <v>3.35635</v>
      </c>
      <c r="X96" s="99"/>
      <c r="Y96" s="99"/>
    </row>
    <row r="97" s="1" customFormat="1" ht="36" hidden="1" customHeight="1" spans="1:25">
      <c r="A97" s="62">
        <v>56</v>
      </c>
      <c r="B97" s="63" t="s">
        <v>2586</v>
      </c>
      <c r="C97" s="70" t="s">
        <v>2623</v>
      </c>
      <c r="D97" s="66">
        <v>54636</v>
      </c>
      <c r="E97" s="71"/>
      <c r="F97" s="67">
        <f t="shared" si="26"/>
        <v>54636</v>
      </c>
      <c r="G97" s="67"/>
      <c r="H97" s="67"/>
      <c r="I97" s="65">
        <f t="shared" si="25"/>
        <v>54636</v>
      </c>
      <c r="J97" s="82">
        <v>0</v>
      </c>
      <c r="K97" s="83">
        <f t="shared" si="21"/>
        <v>1</v>
      </c>
      <c r="L97" s="84"/>
      <c r="M97" s="80">
        <f t="shared" si="22"/>
        <v>5.4636</v>
      </c>
      <c r="N97" s="80">
        <f t="shared" si="23"/>
        <v>5.4636</v>
      </c>
      <c r="O97" s="4" t="s">
        <v>2588</v>
      </c>
      <c r="P97" s="47" t="s">
        <v>530</v>
      </c>
      <c r="Q97" s="47"/>
      <c r="R97" s="48"/>
      <c r="S97" s="48"/>
      <c r="T97" s="47" t="s">
        <v>77</v>
      </c>
      <c r="U97" s="99">
        <f t="shared" si="24"/>
        <v>5.4636</v>
      </c>
      <c r="V97" s="99"/>
      <c r="W97" s="99">
        <f t="shared" si="27"/>
        <v>5.4636</v>
      </c>
      <c r="X97" s="99"/>
      <c r="Y97" s="99"/>
    </row>
    <row r="98" s="1" customFormat="1" ht="36" hidden="1" customHeight="1" spans="1:25">
      <c r="A98" s="62">
        <v>57</v>
      </c>
      <c r="B98" s="63" t="s">
        <v>2586</v>
      </c>
      <c r="C98" s="70" t="s">
        <v>2565</v>
      </c>
      <c r="D98" s="66">
        <v>52000</v>
      </c>
      <c r="E98" s="71"/>
      <c r="F98" s="67">
        <f t="shared" si="26"/>
        <v>52000</v>
      </c>
      <c r="G98" s="67"/>
      <c r="H98" s="67"/>
      <c r="I98" s="65">
        <f t="shared" si="25"/>
        <v>52000</v>
      </c>
      <c r="J98" s="82">
        <v>0</v>
      </c>
      <c r="K98" s="83">
        <f t="shared" si="21"/>
        <v>1</v>
      </c>
      <c r="L98" s="84"/>
      <c r="M98" s="80">
        <f t="shared" si="22"/>
        <v>5.2</v>
      </c>
      <c r="N98" s="80">
        <f t="shared" si="23"/>
        <v>5.2</v>
      </c>
      <c r="O98" s="4" t="s">
        <v>84</v>
      </c>
      <c r="P98" s="47" t="s">
        <v>97</v>
      </c>
      <c r="Q98" s="47"/>
      <c r="R98" s="48"/>
      <c r="S98" s="48"/>
      <c r="T98" s="47" t="s">
        <v>77</v>
      </c>
      <c r="U98" s="99">
        <f t="shared" si="24"/>
        <v>5.2</v>
      </c>
      <c r="V98" s="99"/>
      <c r="W98" s="99">
        <f t="shared" si="27"/>
        <v>5.2</v>
      </c>
      <c r="X98" s="99"/>
      <c r="Y98" s="99"/>
    </row>
    <row r="99" s="1" customFormat="1" ht="36" hidden="1" customHeight="1" spans="1:25">
      <c r="A99" s="62">
        <v>58</v>
      </c>
      <c r="B99" s="63" t="s">
        <v>2586</v>
      </c>
      <c r="C99" s="70" t="s">
        <v>2565</v>
      </c>
      <c r="D99" s="66">
        <v>60827.12</v>
      </c>
      <c r="E99" s="71"/>
      <c r="F99" s="67">
        <f t="shared" si="26"/>
        <v>60827.12</v>
      </c>
      <c r="G99" s="67"/>
      <c r="H99" s="67"/>
      <c r="I99" s="65">
        <f t="shared" si="25"/>
        <v>60827.12</v>
      </c>
      <c r="J99" s="82">
        <v>0</v>
      </c>
      <c r="K99" s="83">
        <f t="shared" si="21"/>
        <v>1</v>
      </c>
      <c r="L99" s="84"/>
      <c r="M99" s="80">
        <f t="shared" si="22"/>
        <v>6.082712</v>
      </c>
      <c r="N99" s="80">
        <f t="shared" si="23"/>
        <v>6.082712</v>
      </c>
      <c r="O99" s="4" t="s">
        <v>84</v>
      </c>
      <c r="P99" s="47" t="s">
        <v>97</v>
      </c>
      <c r="Q99" s="47"/>
      <c r="R99" s="48"/>
      <c r="S99" s="48"/>
      <c r="T99" s="47" t="s">
        <v>77</v>
      </c>
      <c r="U99" s="99">
        <f t="shared" si="24"/>
        <v>6.082712</v>
      </c>
      <c r="V99" s="99"/>
      <c r="W99" s="99">
        <f t="shared" si="27"/>
        <v>6.082712</v>
      </c>
      <c r="X99" s="99"/>
      <c r="Y99" s="99"/>
    </row>
    <row r="100" s="1" customFormat="1" ht="36" hidden="1" customHeight="1" spans="1:25">
      <c r="A100" s="62">
        <v>59</v>
      </c>
      <c r="B100" s="63" t="s">
        <v>2586</v>
      </c>
      <c r="C100" s="70" t="s">
        <v>2565</v>
      </c>
      <c r="D100" s="66">
        <v>1000000</v>
      </c>
      <c r="E100" s="71"/>
      <c r="F100" s="67">
        <f t="shared" si="26"/>
        <v>1000000</v>
      </c>
      <c r="G100" s="67"/>
      <c r="H100" s="67"/>
      <c r="I100" s="65">
        <f t="shared" si="25"/>
        <v>1000000</v>
      </c>
      <c r="J100" s="82">
        <v>0</v>
      </c>
      <c r="K100" s="83">
        <f t="shared" si="21"/>
        <v>1</v>
      </c>
      <c r="L100" s="84"/>
      <c r="M100" s="80">
        <f t="shared" si="22"/>
        <v>100</v>
      </c>
      <c r="N100" s="80">
        <f t="shared" si="23"/>
        <v>100</v>
      </c>
      <c r="O100" s="4" t="s">
        <v>84</v>
      </c>
      <c r="P100" s="47" t="s">
        <v>97</v>
      </c>
      <c r="Q100" s="47"/>
      <c r="R100" s="48"/>
      <c r="S100" s="48"/>
      <c r="T100" s="47" t="s">
        <v>77</v>
      </c>
      <c r="U100" s="99">
        <f t="shared" si="24"/>
        <v>100</v>
      </c>
      <c r="V100" s="99"/>
      <c r="W100" s="99">
        <f t="shared" si="27"/>
        <v>100</v>
      </c>
      <c r="X100" s="99"/>
      <c r="Y100" s="99"/>
    </row>
    <row r="101" s="1" customFormat="1" ht="36" hidden="1" customHeight="1" spans="1:25">
      <c r="A101" s="62">
        <v>60</v>
      </c>
      <c r="B101" s="63" t="s">
        <v>2586</v>
      </c>
      <c r="C101" s="70" t="s">
        <v>2565</v>
      </c>
      <c r="D101" s="66">
        <v>970866.41</v>
      </c>
      <c r="E101" s="71"/>
      <c r="F101" s="67">
        <f t="shared" si="26"/>
        <v>970866.41</v>
      </c>
      <c r="G101" s="67"/>
      <c r="H101" s="67"/>
      <c r="I101" s="65">
        <f t="shared" si="25"/>
        <v>970866.41</v>
      </c>
      <c r="J101" s="82">
        <v>0</v>
      </c>
      <c r="K101" s="83">
        <f t="shared" si="21"/>
        <v>1</v>
      </c>
      <c r="L101" s="84"/>
      <c r="M101" s="80">
        <f t="shared" si="22"/>
        <v>97.086641</v>
      </c>
      <c r="N101" s="80">
        <f t="shared" si="23"/>
        <v>97.086641</v>
      </c>
      <c r="O101" s="4" t="s">
        <v>84</v>
      </c>
      <c r="P101" s="47" t="s">
        <v>97</v>
      </c>
      <c r="Q101" s="47"/>
      <c r="R101" s="48"/>
      <c r="S101" s="48"/>
      <c r="T101" s="47" t="s">
        <v>77</v>
      </c>
      <c r="U101" s="99">
        <f t="shared" si="24"/>
        <v>97.086641</v>
      </c>
      <c r="V101" s="99"/>
      <c r="W101" s="99">
        <f t="shared" si="27"/>
        <v>97.086641</v>
      </c>
      <c r="X101" s="99"/>
      <c r="Y101" s="99"/>
    </row>
    <row r="102" s="1" customFormat="1" ht="36" hidden="1" customHeight="1" spans="1:25">
      <c r="A102" s="62">
        <v>61</v>
      </c>
      <c r="B102" s="63" t="s">
        <v>2586</v>
      </c>
      <c r="C102" s="70" t="s">
        <v>2565</v>
      </c>
      <c r="D102" s="66">
        <v>102917</v>
      </c>
      <c r="E102" s="71"/>
      <c r="F102" s="67">
        <f t="shared" si="26"/>
        <v>102917</v>
      </c>
      <c r="G102" s="67"/>
      <c r="H102" s="67"/>
      <c r="I102" s="65">
        <f t="shared" si="25"/>
        <v>102917</v>
      </c>
      <c r="J102" s="82">
        <v>0</v>
      </c>
      <c r="K102" s="83">
        <f t="shared" si="21"/>
        <v>1</v>
      </c>
      <c r="L102" s="84"/>
      <c r="M102" s="80">
        <f t="shared" si="22"/>
        <v>10.2917</v>
      </c>
      <c r="N102" s="80">
        <f t="shared" si="23"/>
        <v>10.2917</v>
      </c>
      <c r="O102" s="4" t="s">
        <v>84</v>
      </c>
      <c r="P102" s="47" t="s">
        <v>97</v>
      </c>
      <c r="Q102" s="47"/>
      <c r="R102" s="48"/>
      <c r="S102" s="48"/>
      <c r="T102" s="47" t="s">
        <v>77</v>
      </c>
      <c r="U102" s="99">
        <f t="shared" si="24"/>
        <v>10.2917</v>
      </c>
      <c r="V102" s="99"/>
      <c r="W102" s="99">
        <f t="shared" si="27"/>
        <v>10.2917</v>
      </c>
      <c r="X102" s="99"/>
      <c r="Y102" s="99"/>
    </row>
    <row r="103" s="1" customFormat="1" ht="36" hidden="1" customHeight="1" spans="1:25">
      <c r="A103" s="62">
        <v>62</v>
      </c>
      <c r="B103" s="63" t="s">
        <v>2586</v>
      </c>
      <c r="C103" s="70" t="s">
        <v>2624</v>
      </c>
      <c r="D103" s="66">
        <v>2000000</v>
      </c>
      <c r="E103" s="71"/>
      <c r="F103" s="67">
        <f t="shared" si="26"/>
        <v>2000000</v>
      </c>
      <c r="G103" s="67"/>
      <c r="H103" s="67"/>
      <c r="I103" s="65">
        <f t="shared" si="25"/>
        <v>2000000</v>
      </c>
      <c r="J103" s="82">
        <v>0</v>
      </c>
      <c r="K103" s="83">
        <f t="shared" si="21"/>
        <v>1</v>
      </c>
      <c r="L103" s="84"/>
      <c r="M103" s="80">
        <f t="shared" si="22"/>
        <v>200</v>
      </c>
      <c r="N103" s="80">
        <f t="shared" si="23"/>
        <v>200</v>
      </c>
      <c r="O103" s="4"/>
      <c r="P103" s="47"/>
      <c r="Q103" s="47"/>
      <c r="R103" s="48"/>
      <c r="S103" s="48"/>
      <c r="T103" s="47" t="s">
        <v>77</v>
      </c>
      <c r="U103" s="99">
        <f t="shared" si="24"/>
        <v>200</v>
      </c>
      <c r="V103" s="99"/>
      <c r="W103" s="99">
        <f t="shared" si="27"/>
        <v>200</v>
      </c>
      <c r="X103" s="99"/>
      <c r="Y103" s="99"/>
    </row>
    <row r="104" s="1" customFormat="1" ht="36" hidden="1" customHeight="1" spans="1:25">
      <c r="A104" s="62">
        <v>63</v>
      </c>
      <c r="B104" s="63" t="s">
        <v>2586</v>
      </c>
      <c r="C104" s="70" t="s">
        <v>2625</v>
      </c>
      <c r="D104" s="66">
        <v>1553009.53</v>
      </c>
      <c r="E104" s="71"/>
      <c r="F104" s="67">
        <f t="shared" si="26"/>
        <v>1553009.53</v>
      </c>
      <c r="G104" s="67"/>
      <c r="H104" s="67"/>
      <c r="I104" s="65">
        <f t="shared" si="25"/>
        <v>1553009.53</v>
      </c>
      <c r="J104" s="82">
        <v>0</v>
      </c>
      <c r="K104" s="83">
        <f t="shared" si="21"/>
        <v>1</v>
      </c>
      <c r="L104" s="84"/>
      <c r="M104" s="80">
        <f t="shared" si="22"/>
        <v>155.300953</v>
      </c>
      <c r="N104" s="80">
        <f t="shared" si="23"/>
        <v>155.300953</v>
      </c>
      <c r="O104" s="4"/>
      <c r="P104" s="47"/>
      <c r="Q104" s="47"/>
      <c r="R104" s="48"/>
      <c r="S104" s="48"/>
      <c r="T104" s="47" t="s">
        <v>77</v>
      </c>
      <c r="U104" s="99">
        <f t="shared" si="24"/>
        <v>155.300953</v>
      </c>
      <c r="V104" s="99"/>
      <c r="W104" s="99">
        <f t="shared" si="27"/>
        <v>155.300953</v>
      </c>
      <c r="X104" s="99"/>
      <c r="Y104" s="99"/>
    </row>
    <row r="105" s="1" customFormat="1" ht="36" hidden="1" customHeight="1" spans="1:25">
      <c r="A105" s="62">
        <v>64</v>
      </c>
      <c r="B105" s="63" t="s">
        <v>2586</v>
      </c>
      <c r="C105" s="70" t="s">
        <v>2565</v>
      </c>
      <c r="D105" s="66">
        <v>293411.36</v>
      </c>
      <c r="E105" s="71"/>
      <c r="F105" s="67">
        <f t="shared" si="26"/>
        <v>293411.36</v>
      </c>
      <c r="G105" s="67"/>
      <c r="H105" s="67"/>
      <c r="I105" s="65">
        <f t="shared" si="25"/>
        <v>293411.36</v>
      </c>
      <c r="J105" s="82">
        <v>0</v>
      </c>
      <c r="K105" s="83">
        <f t="shared" si="21"/>
        <v>1</v>
      </c>
      <c r="L105" s="84"/>
      <c r="M105" s="80">
        <f t="shared" si="22"/>
        <v>29.341136</v>
      </c>
      <c r="N105" s="80">
        <f t="shared" si="23"/>
        <v>29.341136</v>
      </c>
      <c r="O105" s="4" t="s">
        <v>84</v>
      </c>
      <c r="P105" s="47" t="s">
        <v>97</v>
      </c>
      <c r="Q105" s="47"/>
      <c r="R105" s="48"/>
      <c r="S105" s="48"/>
      <c r="T105" s="47" t="s">
        <v>77</v>
      </c>
      <c r="U105" s="99">
        <f t="shared" si="24"/>
        <v>29.341136</v>
      </c>
      <c r="V105" s="99"/>
      <c r="W105" s="99">
        <f t="shared" si="27"/>
        <v>29.341136</v>
      </c>
      <c r="X105" s="99"/>
      <c r="Y105" s="99"/>
    </row>
    <row r="106" s="1" customFormat="1" ht="36" hidden="1" customHeight="1" spans="1:25">
      <c r="A106" s="62">
        <v>65</v>
      </c>
      <c r="B106" s="63" t="s">
        <v>2586</v>
      </c>
      <c r="C106" s="70" t="s">
        <v>2614</v>
      </c>
      <c r="D106" s="66">
        <v>100000</v>
      </c>
      <c r="E106" s="71"/>
      <c r="F106" s="67">
        <f t="shared" si="26"/>
        <v>100000</v>
      </c>
      <c r="G106" s="67"/>
      <c r="H106" s="67"/>
      <c r="I106" s="65">
        <f t="shared" si="25"/>
        <v>100000</v>
      </c>
      <c r="J106" s="82">
        <v>0</v>
      </c>
      <c r="K106" s="83">
        <f t="shared" si="21"/>
        <v>1</v>
      </c>
      <c r="L106" s="84"/>
      <c r="M106" s="80">
        <f t="shared" si="22"/>
        <v>10</v>
      </c>
      <c r="N106" s="80">
        <f t="shared" si="23"/>
        <v>10</v>
      </c>
      <c r="O106" s="4" t="s">
        <v>84</v>
      </c>
      <c r="P106" s="47" t="s">
        <v>2615</v>
      </c>
      <c r="Q106" s="47"/>
      <c r="R106" s="48"/>
      <c r="S106" s="48"/>
      <c r="T106" s="47" t="s">
        <v>77</v>
      </c>
      <c r="U106" s="99">
        <f t="shared" si="24"/>
        <v>10</v>
      </c>
      <c r="V106" s="99"/>
      <c r="W106" s="99">
        <f t="shared" si="27"/>
        <v>10</v>
      </c>
      <c r="X106" s="99"/>
      <c r="Y106" s="99"/>
    </row>
    <row r="107" s="1" customFormat="1" ht="36" hidden="1" customHeight="1" spans="1:25">
      <c r="A107" s="62">
        <v>66</v>
      </c>
      <c r="B107" s="63" t="s">
        <v>2586</v>
      </c>
      <c r="C107" s="70" t="s">
        <v>2616</v>
      </c>
      <c r="D107" s="66">
        <v>388900</v>
      </c>
      <c r="E107" s="71"/>
      <c r="F107" s="67">
        <f t="shared" si="26"/>
        <v>388900</v>
      </c>
      <c r="G107" s="67"/>
      <c r="H107" s="67"/>
      <c r="I107" s="65">
        <f t="shared" si="25"/>
        <v>388900</v>
      </c>
      <c r="J107" s="82">
        <v>0</v>
      </c>
      <c r="K107" s="83">
        <f t="shared" si="21"/>
        <v>1</v>
      </c>
      <c r="L107" s="84"/>
      <c r="M107" s="80">
        <f t="shared" si="22"/>
        <v>38.89</v>
      </c>
      <c r="N107" s="80">
        <f t="shared" si="23"/>
        <v>38.89</v>
      </c>
      <c r="O107" s="4" t="s">
        <v>2588</v>
      </c>
      <c r="P107" s="47" t="s">
        <v>530</v>
      </c>
      <c r="Q107" s="47"/>
      <c r="R107" s="48"/>
      <c r="S107" s="48"/>
      <c r="T107" s="47" t="s">
        <v>77</v>
      </c>
      <c r="U107" s="99">
        <f t="shared" si="24"/>
        <v>38.89</v>
      </c>
      <c r="V107" s="99"/>
      <c r="W107" s="99">
        <f t="shared" si="27"/>
        <v>38.89</v>
      </c>
      <c r="X107" s="99"/>
      <c r="Y107" s="99"/>
    </row>
    <row r="108" s="1" customFormat="1" ht="36" hidden="1" customHeight="1" spans="1:25">
      <c r="A108" s="62">
        <v>67</v>
      </c>
      <c r="B108" s="63" t="s">
        <v>2586</v>
      </c>
      <c r="C108" s="70" t="s">
        <v>2565</v>
      </c>
      <c r="D108" s="66">
        <v>91716</v>
      </c>
      <c r="E108" s="71"/>
      <c r="F108" s="67">
        <f t="shared" si="26"/>
        <v>91716</v>
      </c>
      <c r="G108" s="67"/>
      <c r="H108" s="67"/>
      <c r="I108" s="65">
        <f t="shared" si="25"/>
        <v>91716</v>
      </c>
      <c r="J108" s="82">
        <v>0</v>
      </c>
      <c r="K108" s="83">
        <f t="shared" si="21"/>
        <v>1</v>
      </c>
      <c r="L108" s="84"/>
      <c r="M108" s="80">
        <f t="shared" si="22"/>
        <v>9.1716</v>
      </c>
      <c r="N108" s="80">
        <f t="shared" si="23"/>
        <v>9.1716</v>
      </c>
      <c r="O108" s="4" t="s">
        <v>84</v>
      </c>
      <c r="P108" s="47" t="s">
        <v>97</v>
      </c>
      <c r="Q108" s="47"/>
      <c r="R108" s="48"/>
      <c r="S108" s="48"/>
      <c r="T108" s="47" t="s">
        <v>77</v>
      </c>
      <c r="U108" s="99">
        <f t="shared" si="24"/>
        <v>9.1716</v>
      </c>
      <c r="V108" s="99"/>
      <c r="W108" s="99">
        <f t="shared" si="27"/>
        <v>9.1716</v>
      </c>
      <c r="X108" s="99"/>
      <c r="Y108" s="99"/>
    </row>
    <row r="109" s="1" customFormat="1" ht="36" hidden="1" customHeight="1" spans="1:25">
      <c r="A109" s="62">
        <v>68</v>
      </c>
      <c r="B109" s="63" t="s">
        <v>2586</v>
      </c>
      <c r="C109" s="70" t="s">
        <v>2617</v>
      </c>
      <c r="D109" s="66">
        <v>1074400</v>
      </c>
      <c r="E109" s="71"/>
      <c r="F109" s="67">
        <f t="shared" si="26"/>
        <v>1074400</v>
      </c>
      <c r="G109" s="67"/>
      <c r="H109" s="67"/>
      <c r="I109" s="65">
        <f t="shared" si="25"/>
        <v>1074400</v>
      </c>
      <c r="J109" s="82">
        <v>0</v>
      </c>
      <c r="K109" s="83">
        <f t="shared" si="21"/>
        <v>1</v>
      </c>
      <c r="L109" s="84"/>
      <c r="M109" s="80">
        <f t="shared" si="22"/>
        <v>107.44</v>
      </c>
      <c r="N109" s="80">
        <f t="shared" si="23"/>
        <v>107.44</v>
      </c>
      <c r="O109" s="4" t="s">
        <v>2588</v>
      </c>
      <c r="P109" s="47" t="s">
        <v>530</v>
      </c>
      <c r="Q109" s="47"/>
      <c r="R109" s="48"/>
      <c r="S109" s="48"/>
      <c r="T109" s="47" t="s">
        <v>77</v>
      </c>
      <c r="U109" s="99">
        <f t="shared" si="24"/>
        <v>107.44</v>
      </c>
      <c r="V109" s="99"/>
      <c r="W109" s="99">
        <f t="shared" si="27"/>
        <v>107.44</v>
      </c>
      <c r="X109" s="99"/>
      <c r="Y109" s="99"/>
    </row>
    <row r="110" s="1" customFormat="1" ht="36" hidden="1" customHeight="1" spans="1:25">
      <c r="A110" s="62">
        <v>69</v>
      </c>
      <c r="B110" s="63" t="s">
        <v>2586</v>
      </c>
      <c r="C110" s="70" t="s">
        <v>2623</v>
      </c>
      <c r="D110" s="66">
        <v>355200</v>
      </c>
      <c r="E110" s="71"/>
      <c r="F110" s="67">
        <f t="shared" si="26"/>
        <v>355200</v>
      </c>
      <c r="G110" s="67"/>
      <c r="H110" s="67"/>
      <c r="I110" s="65">
        <f t="shared" si="25"/>
        <v>355200</v>
      </c>
      <c r="J110" s="82">
        <v>0</v>
      </c>
      <c r="K110" s="83">
        <f t="shared" si="21"/>
        <v>1</v>
      </c>
      <c r="L110" s="84"/>
      <c r="M110" s="80">
        <f t="shared" si="22"/>
        <v>35.52</v>
      </c>
      <c r="N110" s="80">
        <f t="shared" si="23"/>
        <v>35.52</v>
      </c>
      <c r="O110" s="4" t="s">
        <v>2588</v>
      </c>
      <c r="P110" s="47" t="s">
        <v>530</v>
      </c>
      <c r="Q110" s="47"/>
      <c r="R110" s="48"/>
      <c r="S110" s="48"/>
      <c r="T110" s="47" t="s">
        <v>77</v>
      </c>
      <c r="U110" s="99">
        <f t="shared" si="24"/>
        <v>35.52</v>
      </c>
      <c r="V110" s="99"/>
      <c r="W110" s="99">
        <f t="shared" si="27"/>
        <v>35.52</v>
      </c>
      <c r="X110" s="99"/>
      <c r="Y110" s="99"/>
    </row>
    <row r="111" s="1" customFormat="1" ht="36" hidden="1" customHeight="1" spans="1:25">
      <c r="A111" s="62">
        <v>70</v>
      </c>
      <c r="B111" s="63" t="s">
        <v>2586</v>
      </c>
      <c r="C111" s="70" t="s">
        <v>2618</v>
      </c>
      <c r="D111" s="66">
        <v>364800</v>
      </c>
      <c r="E111" s="71"/>
      <c r="F111" s="67">
        <f t="shared" si="26"/>
        <v>364800</v>
      </c>
      <c r="G111" s="67"/>
      <c r="H111" s="67"/>
      <c r="I111" s="65">
        <f t="shared" si="25"/>
        <v>364800</v>
      </c>
      <c r="J111" s="82">
        <v>0</v>
      </c>
      <c r="K111" s="83">
        <f t="shared" si="21"/>
        <v>1</v>
      </c>
      <c r="L111" s="84"/>
      <c r="M111" s="80">
        <f t="shared" si="22"/>
        <v>36.48</v>
      </c>
      <c r="N111" s="80">
        <f t="shared" si="23"/>
        <v>36.48</v>
      </c>
      <c r="O111" s="4"/>
      <c r="P111" s="47"/>
      <c r="Q111" s="47"/>
      <c r="R111" s="48"/>
      <c r="S111" s="48"/>
      <c r="T111" s="47" t="s">
        <v>77</v>
      </c>
      <c r="U111" s="99">
        <f t="shared" si="24"/>
        <v>36.48</v>
      </c>
      <c r="V111" s="99"/>
      <c r="W111" s="99">
        <f t="shared" si="27"/>
        <v>36.48</v>
      </c>
      <c r="X111" s="99"/>
      <c r="Y111" s="99"/>
    </row>
    <row r="112" s="1" customFormat="1" ht="36" hidden="1" customHeight="1" spans="1:25">
      <c r="A112" s="62">
        <v>71</v>
      </c>
      <c r="B112" s="63" t="s">
        <v>2586</v>
      </c>
      <c r="C112" s="70" t="s">
        <v>2565</v>
      </c>
      <c r="D112" s="66">
        <v>866893</v>
      </c>
      <c r="E112" s="71"/>
      <c r="F112" s="67">
        <f t="shared" si="26"/>
        <v>866893</v>
      </c>
      <c r="G112" s="67"/>
      <c r="H112" s="67"/>
      <c r="I112" s="65">
        <f t="shared" si="25"/>
        <v>866893</v>
      </c>
      <c r="J112" s="82">
        <v>0</v>
      </c>
      <c r="K112" s="83">
        <f t="shared" si="21"/>
        <v>1</v>
      </c>
      <c r="L112" s="84"/>
      <c r="M112" s="80">
        <f t="shared" si="22"/>
        <v>86.6893</v>
      </c>
      <c r="N112" s="80">
        <f t="shared" si="23"/>
        <v>86.6893</v>
      </c>
      <c r="O112" s="4" t="s">
        <v>84</v>
      </c>
      <c r="P112" s="47" t="s">
        <v>97</v>
      </c>
      <c r="Q112" s="47"/>
      <c r="R112" s="48"/>
      <c r="S112" s="48"/>
      <c r="T112" s="47" t="s">
        <v>77</v>
      </c>
      <c r="U112" s="99">
        <f t="shared" si="24"/>
        <v>86.6893</v>
      </c>
      <c r="V112" s="99"/>
      <c r="W112" s="99">
        <f t="shared" si="27"/>
        <v>86.6893</v>
      </c>
      <c r="X112" s="99"/>
      <c r="Y112" s="99"/>
    </row>
    <row r="113" s="1" customFormat="1" ht="36" hidden="1" customHeight="1" spans="1:25">
      <c r="A113" s="62">
        <v>72</v>
      </c>
      <c r="B113" s="63" t="s">
        <v>2586</v>
      </c>
      <c r="C113" s="70" t="s">
        <v>2619</v>
      </c>
      <c r="D113" s="66">
        <v>456400</v>
      </c>
      <c r="E113" s="71"/>
      <c r="F113" s="67">
        <f t="shared" si="26"/>
        <v>456400</v>
      </c>
      <c r="G113" s="67"/>
      <c r="H113" s="67"/>
      <c r="I113" s="65">
        <f t="shared" si="25"/>
        <v>456400</v>
      </c>
      <c r="J113" s="82">
        <v>0</v>
      </c>
      <c r="K113" s="83">
        <f t="shared" si="21"/>
        <v>1</v>
      </c>
      <c r="L113" s="84"/>
      <c r="M113" s="80">
        <f t="shared" si="22"/>
        <v>45.64</v>
      </c>
      <c r="N113" s="80">
        <f t="shared" si="23"/>
        <v>45.64</v>
      </c>
      <c r="O113" s="4" t="s">
        <v>187</v>
      </c>
      <c r="P113" s="47" t="s">
        <v>187</v>
      </c>
      <c r="Q113" s="47"/>
      <c r="R113" s="48"/>
      <c r="S113" s="48"/>
      <c r="T113" s="47" t="s">
        <v>77</v>
      </c>
      <c r="U113" s="99">
        <f t="shared" si="24"/>
        <v>45.64</v>
      </c>
      <c r="V113" s="99"/>
      <c r="W113" s="99">
        <f t="shared" si="27"/>
        <v>45.64</v>
      </c>
      <c r="X113" s="99"/>
      <c r="Y113" s="99"/>
    </row>
    <row r="114" s="1" customFormat="1" ht="36" hidden="1" customHeight="1" spans="1:25">
      <c r="A114" s="62">
        <v>73</v>
      </c>
      <c r="B114" s="63" t="s">
        <v>2586</v>
      </c>
      <c r="C114" s="70" t="s">
        <v>2614</v>
      </c>
      <c r="D114" s="66">
        <v>491700</v>
      </c>
      <c r="E114" s="71"/>
      <c r="F114" s="67">
        <f t="shared" si="26"/>
        <v>491700</v>
      </c>
      <c r="G114" s="67"/>
      <c r="H114" s="67"/>
      <c r="I114" s="65">
        <f t="shared" si="25"/>
        <v>491700</v>
      </c>
      <c r="J114" s="82">
        <v>0</v>
      </c>
      <c r="K114" s="83">
        <f t="shared" si="21"/>
        <v>1</v>
      </c>
      <c r="L114" s="84"/>
      <c r="M114" s="80">
        <f t="shared" si="22"/>
        <v>49.17</v>
      </c>
      <c r="N114" s="80">
        <f t="shared" si="23"/>
        <v>49.17</v>
      </c>
      <c r="O114" s="4" t="s">
        <v>84</v>
      </c>
      <c r="P114" s="47" t="s">
        <v>2615</v>
      </c>
      <c r="Q114" s="47"/>
      <c r="R114" s="48"/>
      <c r="S114" s="48"/>
      <c r="T114" s="47" t="s">
        <v>77</v>
      </c>
      <c r="U114" s="99">
        <f t="shared" si="24"/>
        <v>49.17</v>
      </c>
      <c r="V114" s="99"/>
      <c r="W114" s="99">
        <f t="shared" si="27"/>
        <v>49.17</v>
      </c>
      <c r="X114" s="99"/>
      <c r="Y114" s="99"/>
    </row>
    <row r="115" s="1" customFormat="1" ht="36" hidden="1" customHeight="1" spans="1:25">
      <c r="A115" s="62">
        <v>74</v>
      </c>
      <c r="B115" s="63" t="s">
        <v>2586</v>
      </c>
      <c r="C115" s="70" t="s">
        <v>2626</v>
      </c>
      <c r="D115" s="66">
        <v>19013.79</v>
      </c>
      <c r="E115" s="71"/>
      <c r="F115" s="71"/>
      <c r="G115" s="66">
        <v>19013.79</v>
      </c>
      <c r="H115" s="67"/>
      <c r="I115" s="65">
        <f t="shared" si="25"/>
        <v>19013.79</v>
      </c>
      <c r="J115" s="82">
        <v>0</v>
      </c>
      <c r="K115" s="83">
        <f t="shared" si="21"/>
        <v>1</v>
      </c>
      <c r="L115" s="84"/>
      <c r="M115" s="80">
        <f t="shared" si="22"/>
        <v>1.901379</v>
      </c>
      <c r="N115" s="80">
        <f t="shared" si="23"/>
        <v>1.901379</v>
      </c>
      <c r="O115" s="4"/>
      <c r="P115" s="47"/>
      <c r="Q115" s="47"/>
      <c r="R115" s="48"/>
      <c r="S115" s="48"/>
      <c r="T115" s="47" t="s">
        <v>78</v>
      </c>
      <c r="U115" s="99">
        <f t="shared" si="24"/>
        <v>1.901379</v>
      </c>
      <c r="V115" s="99"/>
      <c r="W115" s="99"/>
      <c r="X115" s="99">
        <f>G115/10000</f>
        <v>1.901379</v>
      </c>
      <c r="Y115" s="99"/>
    </row>
    <row r="116" s="1" customFormat="1" ht="36" hidden="1" customHeight="1" spans="1:25">
      <c r="A116" s="62">
        <v>75</v>
      </c>
      <c r="B116" s="63" t="s">
        <v>2586</v>
      </c>
      <c r="C116" s="70" t="s">
        <v>2627</v>
      </c>
      <c r="D116" s="66">
        <v>12500</v>
      </c>
      <c r="E116" s="71"/>
      <c r="F116" s="71"/>
      <c r="G116" s="67"/>
      <c r="H116" s="67">
        <f t="shared" ref="H116:H131" si="28">D116</f>
        <v>12500</v>
      </c>
      <c r="I116" s="65">
        <f t="shared" si="25"/>
        <v>12500</v>
      </c>
      <c r="J116" s="82">
        <v>0</v>
      </c>
      <c r="K116" s="83">
        <f t="shared" si="21"/>
        <v>1</v>
      </c>
      <c r="L116" s="84"/>
      <c r="M116" s="80">
        <f t="shared" si="22"/>
        <v>1.25</v>
      </c>
      <c r="N116" s="80">
        <f t="shared" si="23"/>
        <v>1.25</v>
      </c>
      <c r="O116" s="4"/>
      <c r="P116" s="47"/>
      <c r="Q116" s="47"/>
      <c r="R116" s="48"/>
      <c r="S116" s="48"/>
      <c r="T116" s="47" t="s">
        <v>65</v>
      </c>
      <c r="U116" s="99">
        <f t="shared" si="24"/>
        <v>1.25</v>
      </c>
      <c r="V116" s="99"/>
      <c r="W116" s="99"/>
      <c r="X116" s="99"/>
      <c r="Y116" s="99">
        <f t="shared" ref="Y116:Y131" si="29">H116/10000</f>
        <v>1.25</v>
      </c>
    </row>
    <row r="117" s="1" customFormat="1" ht="36" hidden="1" customHeight="1" spans="1:25">
      <c r="A117" s="62">
        <v>76</v>
      </c>
      <c r="B117" s="63" t="s">
        <v>2586</v>
      </c>
      <c r="C117" s="70" t="s">
        <v>2628</v>
      </c>
      <c r="D117" s="66">
        <v>119704.87</v>
      </c>
      <c r="E117" s="71"/>
      <c r="F117" s="71"/>
      <c r="G117" s="67"/>
      <c r="H117" s="67">
        <f t="shared" si="28"/>
        <v>119704.87</v>
      </c>
      <c r="I117" s="65">
        <f t="shared" si="25"/>
        <v>119704.87</v>
      </c>
      <c r="J117" s="82">
        <v>0</v>
      </c>
      <c r="K117" s="83">
        <f t="shared" si="21"/>
        <v>1</v>
      </c>
      <c r="L117" s="84"/>
      <c r="M117" s="80">
        <f t="shared" si="22"/>
        <v>11.970487</v>
      </c>
      <c r="N117" s="80">
        <f t="shared" si="23"/>
        <v>11.970487</v>
      </c>
      <c r="O117" s="4" t="s">
        <v>187</v>
      </c>
      <c r="P117" s="47" t="s">
        <v>187</v>
      </c>
      <c r="Q117" s="47"/>
      <c r="R117" s="48"/>
      <c r="S117" s="48"/>
      <c r="T117" s="47" t="s">
        <v>65</v>
      </c>
      <c r="U117" s="99">
        <f t="shared" si="24"/>
        <v>11.970487</v>
      </c>
      <c r="V117" s="99"/>
      <c r="W117" s="99"/>
      <c r="X117" s="99"/>
      <c r="Y117" s="99">
        <f t="shared" si="29"/>
        <v>11.970487</v>
      </c>
    </row>
    <row r="118" s="1" customFormat="1" ht="36" hidden="1" customHeight="1" spans="1:25">
      <c r="A118" s="62">
        <v>77</v>
      </c>
      <c r="B118" s="63" t="s">
        <v>2586</v>
      </c>
      <c r="C118" s="70" t="s">
        <v>2629</v>
      </c>
      <c r="D118" s="66">
        <v>136533.92</v>
      </c>
      <c r="E118" s="71"/>
      <c r="F118" s="71"/>
      <c r="G118" s="67"/>
      <c r="H118" s="67">
        <f t="shared" si="28"/>
        <v>136533.92</v>
      </c>
      <c r="I118" s="65">
        <f t="shared" si="25"/>
        <v>136533.92</v>
      </c>
      <c r="J118" s="82">
        <v>0</v>
      </c>
      <c r="K118" s="83">
        <f t="shared" si="21"/>
        <v>1</v>
      </c>
      <c r="L118" s="84"/>
      <c r="M118" s="80">
        <f t="shared" si="22"/>
        <v>13.653392</v>
      </c>
      <c r="N118" s="80">
        <f t="shared" si="23"/>
        <v>13.653392</v>
      </c>
      <c r="O118" s="4"/>
      <c r="P118" s="47"/>
      <c r="Q118" s="47"/>
      <c r="R118" s="48"/>
      <c r="S118" s="48"/>
      <c r="T118" s="47" t="s">
        <v>65</v>
      </c>
      <c r="U118" s="99">
        <f t="shared" si="24"/>
        <v>13.653392</v>
      </c>
      <c r="V118" s="99"/>
      <c r="W118" s="99"/>
      <c r="X118" s="99"/>
      <c r="Y118" s="99">
        <f t="shared" si="29"/>
        <v>13.653392</v>
      </c>
    </row>
    <row r="119" s="1" customFormat="1" ht="36" hidden="1" customHeight="1" spans="1:25">
      <c r="A119" s="62">
        <v>78</v>
      </c>
      <c r="B119" s="63" t="s">
        <v>2586</v>
      </c>
      <c r="C119" s="70" t="s">
        <v>2630</v>
      </c>
      <c r="D119" s="66">
        <v>23984.61</v>
      </c>
      <c r="E119" s="71"/>
      <c r="F119" s="71"/>
      <c r="G119" s="67"/>
      <c r="H119" s="67">
        <f t="shared" si="28"/>
        <v>23984.61</v>
      </c>
      <c r="I119" s="65">
        <f t="shared" si="25"/>
        <v>23984.61</v>
      </c>
      <c r="J119" s="82">
        <v>0</v>
      </c>
      <c r="K119" s="83">
        <f t="shared" si="21"/>
        <v>1</v>
      </c>
      <c r="L119" s="84"/>
      <c r="M119" s="80">
        <f t="shared" si="22"/>
        <v>2.398461</v>
      </c>
      <c r="N119" s="80">
        <f t="shared" si="23"/>
        <v>2.398461</v>
      </c>
      <c r="O119" s="4"/>
      <c r="P119" s="47"/>
      <c r="Q119" s="47"/>
      <c r="R119" s="48"/>
      <c r="S119" s="48"/>
      <c r="T119" s="47" t="s">
        <v>65</v>
      </c>
      <c r="U119" s="99">
        <f t="shared" si="24"/>
        <v>2.398461</v>
      </c>
      <c r="V119" s="99"/>
      <c r="W119" s="99"/>
      <c r="X119" s="99"/>
      <c r="Y119" s="99">
        <f t="shared" si="29"/>
        <v>2.398461</v>
      </c>
    </row>
    <row r="120" s="1" customFormat="1" ht="36" hidden="1" customHeight="1" spans="1:25">
      <c r="A120" s="62">
        <v>79</v>
      </c>
      <c r="B120" s="63" t="s">
        <v>2586</v>
      </c>
      <c r="C120" s="70" t="s">
        <v>2631</v>
      </c>
      <c r="D120" s="66">
        <v>1449.81</v>
      </c>
      <c r="E120" s="71"/>
      <c r="F120" s="71"/>
      <c r="G120" s="67"/>
      <c r="H120" s="67">
        <f t="shared" si="28"/>
        <v>1449.81</v>
      </c>
      <c r="I120" s="65">
        <f t="shared" si="25"/>
        <v>1449.81</v>
      </c>
      <c r="J120" s="82">
        <v>0</v>
      </c>
      <c r="K120" s="83">
        <f t="shared" si="21"/>
        <v>1</v>
      </c>
      <c r="L120" s="84"/>
      <c r="M120" s="80">
        <f t="shared" si="22"/>
        <v>0.144981</v>
      </c>
      <c r="N120" s="80">
        <f t="shared" si="23"/>
        <v>0.144981</v>
      </c>
      <c r="O120" s="4"/>
      <c r="P120" s="47"/>
      <c r="Q120" s="47"/>
      <c r="R120" s="48"/>
      <c r="S120" s="48"/>
      <c r="T120" s="47" t="s">
        <v>65</v>
      </c>
      <c r="U120" s="99">
        <f t="shared" si="24"/>
        <v>0.144981</v>
      </c>
      <c r="V120" s="99"/>
      <c r="W120" s="99"/>
      <c r="X120" s="99"/>
      <c r="Y120" s="99">
        <f t="shared" si="29"/>
        <v>0.144981</v>
      </c>
    </row>
    <row r="121" s="1" customFormat="1" ht="36" hidden="1" customHeight="1" spans="1:25">
      <c r="A121" s="62">
        <v>80</v>
      </c>
      <c r="B121" s="63" t="s">
        <v>2586</v>
      </c>
      <c r="C121" s="70" t="s">
        <v>2632</v>
      </c>
      <c r="D121" s="66">
        <v>3227.25</v>
      </c>
      <c r="E121" s="71"/>
      <c r="F121" s="71"/>
      <c r="G121" s="67"/>
      <c r="H121" s="67">
        <f t="shared" si="28"/>
        <v>3227.25</v>
      </c>
      <c r="I121" s="65">
        <f t="shared" si="25"/>
        <v>3227.25</v>
      </c>
      <c r="J121" s="82">
        <v>0</v>
      </c>
      <c r="K121" s="83">
        <f t="shared" si="21"/>
        <v>1</v>
      </c>
      <c r="L121" s="84"/>
      <c r="M121" s="80">
        <f t="shared" si="22"/>
        <v>0.322725</v>
      </c>
      <c r="N121" s="80">
        <f t="shared" si="23"/>
        <v>0.322725</v>
      </c>
      <c r="O121" s="4"/>
      <c r="P121" s="47"/>
      <c r="Q121" s="47"/>
      <c r="R121" s="48"/>
      <c r="S121" s="48"/>
      <c r="T121" s="47" t="s">
        <v>65</v>
      </c>
      <c r="U121" s="99">
        <f t="shared" si="24"/>
        <v>0.322725</v>
      </c>
      <c r="V121" s="99"/>
      <c r="W121" s="99"/>
      <c r="X121" s="99"/>
      <c r="Y121" s="99">
        <f t="shared" si="29"/>
        <v>0.322725</v>
      </c>
    </row>
    <row r="122" s="1" customFormat="1" ht="36" hidden="1" customHeight="1" spans="1:25">
      <c r="A122" s="62">
        <v>81</v>
      </c>
      <c r="B122" s="63" t="s">
        <v>2586</v>
      </c>
      <c r="C122" s="70" t="s">
        <v>2631</v>
      </c>
      <c r="D122" s="66">
        <v>28401.76</v>
      </c>
      <c r="E122" s="71"/>
      <c r="F122" s="71"/>
      <c r="G122" s="67"/>
      <c r="H122" s="67">
        <f t="shared" si="28"/>
        <v>28401.76</v>
      </c>
      <c r="I122" s="65">
        <f t="shared" si="25"/>
        <v>28401.76</v>
      </c>
      <c r="J122" s="82">
        <v>0</v>
      </c>
      <c r="K122" s="83">
        <f t="shared" si="21"/>
        <v>1</v>
      </c>
      <c r="L122" s="84"/>
      <c r="M122" s="80">
        <f t="shared" si="22"/>
        <v>2.840176</v>
      </c>
      <c r="N122" s="80">
        <f t="shared" si="23"/>
        <v>2.840176</v>
      </c>
      <c r="O122" s="4"/>
      <c r="P122" s="47"/>
      <c r="Q122" s="47"/>
      <c r="R122" s="48"/>
      <c r="S122" s="48"/>
      <c r="T122" s="47" t="s">
        <v>65</v>
      </c>
      <c r="U122" s="99">
        <f t="shared" si="24"/>
        <v>2.840176</v>
      </c>
      <c r="V122" s="99"/>
      <c r="W122" s="99"/>
      <c r="X122" s="99"/>
      <c r="Y122" s="99">
        <f t="shared" si="29"/>
        <v>2.840176</v>
      </c>
    </row>
    <row r="123" s="1" customFormat="1" ht="36" hidden="1" customHeight="1" spans="1:25">
      <c r="A123" s="62">
        <v>82</v>
      </c>
      <c r="B123" s="63" t="s">
        <v>2586</v>
      </c>
      <c r="C123" s="70" t="s">
        <v>2633</v>
      </c>
      <c r="D123" s="66">
        <v>4777</v>
      </c>
      <c r="E123" s="71"/>
      <c r="F123" s="71"/>
      <c r="G123" s="67"/>
      <c r="H123" s="67">
        <f t="shared" si="28"/>
        <v>4777</v>
      </c>
      <c r="I123" s="65">
        <f t="shared" si="25"/>
        <v>4777</v>
      </c>
      <c r="J123" s="82">
        <v>0</v>
      </c>
      <c r="K123" s="83">
        <f t="shared" si="21"/>
        <v>1</v>
      </c>
      <c r="L123" s="84"/>
      <c r="M123" s="80">
        <f t="shared" si="22"/>
        <v>0.4777</v>
      </c>
      <c r="N123" s="80">
        <f t="shared" si="23"/>
        <v>0.4777</v>
      </c>
      <c r="O123" s="4"/>
      <c r="P123" s="47"/>
      <c r="Q123" s="47"/>
      <c r="R123" s="48"/>
      <c r="S123" s="48"/>
      <c r="T123" s="47" t="s">
        <v>65</v>
      </c>
      <c r="U123" s="99">
        <f t="shared" si="24"/>
        <v>0.4777</v>
      </c>
      <c r="V123" s="99"/>
      <c r="W123" s="99"/>
      <c r="X123" s="99"/>
      <c r="Y123" s="99">
        <f t="shared" si="29"/>
        <v>0.4777</v>
      </c>
    </row>
    <row r="124" s="1" customFormat="1" ht="36" hidden="1" customHeight="1" spans="1:25">
      <c r="A124" s="62">
        <v>83</v>
      </c>
      <c r="B124" s="63" t="s">
        <v>2586</v>
      </c>
      <c r="C124" s="70" t="s">
        <v>2634</v>
      </c>
      <c r="D124" s="66">
        <v>72276.63</v>
      </c>
      <c r="E124" s="71"/>
      <c r="F124" s="71"/>
      <c r="G124" s="67"/>
      <c r="H124" s="67">
        <f t="shared" si="28"/>
        <v>72276.63</v>
      </c>
      <c r="I124" s="65">
        <f t="shared" si="25"/>
        <v>72276.63</v>
      </c>
      <c r="J124" s="82">
        <v>0</v>
      </c>
      <c r="K124" s="83">
        <f t="shared" si="21"/>
        <v>1</v>
      </c>
      <c r="L124" s="84"/>
      <c r="M124" s="80">
        <f t="shared" si="22"/>
        <v>7.227663</v>
      </c>
      <c r="N124" s="80">
        <f t="shared" si="23"/>
        <v>7.227663</v>
      </c>
      <c r="O124" s="4"/>
      <c r="P124" s="47"/>
      <c r="Q124" s="47"/>
      <c r="R124" s="48"/>
      <c r="S124" s="48"/>
      <c r="T124" s="47" t="s">
        <v>65</v>
      </c>
      <c r="U124" s="99">
        <f t="shared" si="24"/>
        <v>7.227663</v>
      </c>
      <c r="V124" s="99"/>
      <c r="W124" s="99"/>
      <c r="X124" s="99"/>
      <c r="Y124" s="99">
        <f t="shared" si="29"/>
        <v>7.227663</v>
      </c>
    </row>
    <row r="125" s="1" customFormat="1" ht="36" hidden="1" customHeight="1" spans="1:25">
      <c r="A125" s="62">
        <v>84</v>
      </c>
      <c r="B125" s="63" t="s">
        <v>2586</v>
      </c>
      <c r="C125" s="70" t="s">
        <v>2635</v>
      </c>
      <c r="D125" s="66">
        <v>93181.53</v>
      </c>
      <c r="E125" s="71"/>
      <c r="F125" s="71"/>
      <c r="G125" s="67"/>
      <c r="H125" s="67">
        <f t="shared" si="28"/>
        <v>93181.53</v>
      </c>
      <c r="I125" s="65">
        <f t="shared" si="25"/>
        <v>93181.53</v>
      </c>
      <c r="J125" s="82">
        <v>0</v>
      </c>
      <c r="K125" s="83">
        <f t="shared" si="21"/>
        <v>1</v>
      </c>
      <c r="L125" s="84"/>
      <c r="M125" s="80">
        <f t="shared" si="22"/>
        <v>9.318153</v>
      </c>
      <c r="N125" s="80">
        <f t="shared" si="23"/>
        <v>9.318153</v>
      </c>
      <c r="O125" s="4"/>
      <c r="P125" s="47"/>
      <c r="Q125" s="47"/>
      <c r="R125" s="48"/>
      <c r="S125" s="48"/>
      <c r="T125" s="47" t="s">
        <v>65</v>
      </c>
      <c r="U125" s="99">
        <f t="shared" si="24"/>
        <v>9.318153</v>
      </c>
      <c r="V125" s="99"/>
      <c r="W125" s="99"/>
      <c r="X125" s="99"/>
      <c r="Y125" s="99">
        <f t="shared" si="29"/>
        <v>9.318153</v>
      </c>
    </row>
    <row r="126" s="1" customFormat="1" ht="36" hidden="1" customHeight="1" spans="1:25">
      <c r="A126" s="62">
        <v>85</v>
      </c>
      <c r="B126" s="63" t="s">
        <v>2586</v>
      </c>
      <c r="C126" s="70" t="s">
        <v>2634</v>
      </c>
      <c r="D126" s="66">
        <v>5170.79</v>
      </c>
      <c r="E126" s="71"/>
      <c r="F126" s="71"/>
      <c r="G126" s="67"/>
      <c r="H126" s="67">
        <f t="shared" si="28"/>
        <v>5170.79</v>
      </c>
      <c r="I126" s="65">
        <f t="shared" si="25"/>
        <v>5170.79</v>
      </c>
      <c r="J126" s="82">
        <v>0</v>
      </c>
      <c r="K126" s="83">
        <f t="shared" si="21"/>
        <v>1</v>
      </c>
      <c r="L126" s="84"/>
      <c r="M126" s="80">
        <f t="shared" si="22"/>
        <v>0.517079</v>
      </c>
      <c r="N126" s="80">
        <f t="shared" si="23"/>
        <v>0.517079</v>
      </c>
      <c r="O126" s="4"/>
      <c r="P126" s="47"/>
      <c r="Q126" s="47"/>
      <c r="R126" s="48"/>
      <c r="S126" s="48"/>
      <c r="T126" s="47" t="s">
        <v>65</v>
      </c>
      <c r="U126" s="99">
        <f t="shared" si="24"/>
        <v>0.517079</v>
      </c>
      <c r="V126" s="99"/>
      <c r="W126" s="99"/>
      <c r="X126" s="99"/>
      <c r="Y126" s="99">
        <f t="shared" si="29"/>
        <v>0.517079</v>
      </c>
    </row>
    <row r="127" s="1" customFormat="1" ht="36" hidden="1" customHeight="1" spans="1:25">
      <c r="A127" s="62">
        <v>86</v>
      </c>
      <c r="B127" s="63" t="s">
        <v>2586</v>
      </c>
      <c r="C127" s="70" t="s">
        <v>2631</v>
      </c>
      <c r="D127" s="66">
        <v>4212.79</v>
      </c>
      <c r="E127" s="71"/>
      <c r="F127" s="71"/>
      <c r="G127" s="67"/>
      <c r="H127" s="67">
        <f t="shared" si="28"/>
        <v>4212.79</v>
      </c>
      <c r="I127" s="65">
        <f t="shared" si="25"/>
        <v>4212.79</v>
      </c>
      <c r="J127" s="82">
        <v>0</v>
      </c>
      <c r="K127" s="83">
        <f t="shared" si="21"/>
        <v>1</v>
      </c>
      <c r="L127" s="84"/>
      <c r="M127" s="80">
        <f t="shared" si="22"/>
        <v>0.421279</v>
      </c>
      <c r="N127" s="80">
        <f t="shared" si="23"/>
        <v>0.421279</v>
      </c>
      <c r="O127" s="4"/>
      <c r="P127" s="47"/>
      <c r="Q127" s="47"/>
      <c r="R127" s="48"/>
      <c r="S127" s="48"/>
      <c r="T127" s="47" t="s">
        <v>65</v>
      </c>
      <c r="U127" s="99">
        <f t="shared" si="24"/>
        <v>0.421279</v>
      </c>
      <c r="V127" s="99"/>
      <c r="W127" s="99"/>
      <c r="X127" s="99"/>
      <c r="Y127" s="99">
        <f t="shared" si="29"/>
        <v>0.421279</v>
      </c>
    </row>
    <row r="128" s="1" customFormat="1" ht="36" hidden="1" customHeight="1" spans="1:25">
      <c r="A128" s="62">
        <v>87</v>
      </c>
      <c r="B128" s="63" t="s">
        <v>2586</v>
      </c>
      <c r="C128" s="70" t="s">
        <v>2636</v>
      </c>
      <c r="D128" s="66">
        <v>48199.93</v>
      </c>
      <c r="E128" s="71"/>
      <c r="F128" s="71"/>
      <c r="G128" s="67"/>
      <c r="H128" s="67">
        <f t="shared" si="28"/>
        <v>48199.93</v>
      </c>
      <c r="I128" s="65">
        <f t="shared" si="25"/>
        <v>48199.93</v>
      </c>
      <c r="J128" s="82">
        <v>0</v>
      </c>
      <c r="K128" s="83">
        <f t="shared" si="21"/>
        <v>1</v>
      </c>
      <c r="L128" s="84"/>
      <c r="M128" s="80">
        <f t="shared" si="22"/>
        <v>4.819993</v>
      </c>
      <c r="N128" s="80">
        <f t="shared" si="23"/>
        <v>4.819993</v>
      </c>
      <c r="O128" s="4" t="s">
        <v>2637</v>
      </c>
      <c r="P128" s="47" t="s">
        <v>2637</v>
      </c>
      <c r="Q128" s="47"/>
      <c r="R128" s="48"/>
      <c r="S128" s="48"/>
      <c r="T128" s="47" t="s">
        <v>65</v>
      </c>
      <c r="U128" s="99">
        <f t="shared" si="24"/>
        <v>4.819993</v>
      </c>
      <c r="V128" s="99"/>
      <c r="W128" s="99"/>
      <c r="X128" s="99"/>
      <c r="Y128" s="99">
        <f t="shared" si="29"/>
        <v>4.819993</v>
      </c>
    </row>
    <row r="129" s="1" customFormat="1" ht="36" hidden="1" customHeight="1" spans="1:25">
      <c r="A129" s="62">
        <v>88</v>
      </c>
      <c r="B129" s="63" t="s">
        <v>2586</v>
      </c>
      <c r="C129" s="70" t="s">
        <v>2638</v>
      </c>
      <c r="D129" s="66">
        <v>245200.07</v>
      </c>
      <c r="E129" s="71"/>
      <c r="F129" s="71"/>
      <c r="G129" s="67"/>
      <c r="H129" s="67">
        <f t="shared" si="28"/>
        <v>245200.07</v>
      </c>
      <c r="I129" s="65">
        <f t="shared" si="25"/>
        <v>245200.07</v>
      </c>
      <c r="J129" s="82">
        <v>0</v>
      </c>
      <c r="K129" s="83">
        <f t="shared" si="21"/>
        <v>1</v>
      </c>
      <c r="L129" s="84"/>
      <c r="M129" s="80">
        <f t="shared" si="22"/>
        <v>24.520007</v>
      </c>
      <c r="N129" s="80">
        <f t="shared" si="23"/>
        <v>24.520007</v>
      </c>
      <c r="O129" s="4" t="s">
        <v>2637</v>
      </c>
      <c r="P129" s="47" t="s">
        <v>2637</v>
      </c>
      <c r="Q129" s="47"/>
      <c r="R129" s="48"/>
      <c r="S129" s="48"/>
      <c r="T129" s="47" t="s">
        <v>65</v>
      </c>
      <c r="U129" s="99">
        <f t="shared" si="24"/>
        <v>24.520007</v>
      </c>
      <c r="V129" s="99"/>
      <c r="W129" s="99"/>
      <c r="X129" s="99"/>
      <c r="Y129" s="99">
        <f t="shared" si="29"/>
        <v>24.520007</v>
      </c>
    </row>
    <row r="130" s="1" customFormat="1" ht="36" hidden="1" customHeight="1" spans="1:25">
      <c r="A130" s="62">
        <v>89</v>
      </c>
      <c r="B130" s="63" t="s">
        <v>2586</v>
      </c>
      <c r="C130" s="70" t="s">
        <v>2639</v>
      </c>
      <c r="D130" s="66">
        <v>655511.2</v>
      </c>
      <c r="E130" s="71"/>
      <c r="F130" s="71"/>
      <c r="G130" s="67"/>
      <c r="H130" s="67">
        <f t="shared" si="28"/>
        <v>655511.2</v>
      </c>
      <c r="I130" s="65">
        <f t="shared" si="25"/>
        <v>655511.2</v>
      </c>
      <c r="J130" s="82">
        <v>0</v>
      </c>
      <c r="K130" s="83">
        <f t="shared" si="21"/>
        <v>1</v>
      </c>
      <c r="L130" s="84"/>
      <c r="M130" s="80">
        <f t="shared" si="22"/>
        <v>65.55112</v>
      </c>
      <c r="N130" s="80">
        <f t="shared" si="23"/>
        <v>65.55112</v>
      </c>
      <c r="O130" s="4" t="s">
        <v>187</v>
      </c>
      <c r="P130" s="47" t="s">
        <v>187</v>
      </c>
      <c r="Q130" s="47"/>
      <c r="R130" s="48"/>
      <c r="S130" s="48"/>
      <c r="T130" s="47" t="s">
        <v>65</v>
      </c>
      <c r="U130" s="99">
        <f t="shared" si="24"/>
        <v>65.55112</v>
      </c>
      <c r="V130" s="99"/>
      <c r="W130" s="99"/>
      <c r="X130" s="99"/>
      <c r="Y130" s="99">
        <f t="shared" si="29"/>
        <v>65.55112</v>
      </c>
    </row>
    <row r="131" s="1" customFormat="1" ht="36" hidden="1" customHeight="1" spans="1:25">
      <c r="A131" s="62">
        <v>90</v>
      </c>
      <c r="B131" s="63" t="s">
        <v>2586</v>
      </c>
      <c r="C131" s="70" t="s">
        <v>2639</v>
      </c>
      <c r="D131" s="66">
        <v>32583.93</v>
      </c>
      <c r="E131" s="71"/>
      <c r="F131" s="71"/>
      <c r="G131" s="67"/>
      <c r="H131" s="67">
        <f t="shared" si="28"/>
        <v>32583.93</v>
      </c>
      <c r="I131" s="65">
        <f t="shared" si="25"/>
        <v>32583.93</v>
      </c>
      <c r="J131" s="82">
        <v>0</v>
      </c>
      <c r="K131" s="83">
        <f t="shared" si="21"/>
        <v>1</v>
      </c>
      <c r="L131" s="84"/>
      <c r="M131" s="80">
        <f t="shared" si="22"/>
        <v>3.258393</v>
      </c>
      <c r="N131" s="80">
        <f t="shared" si="23"/>
        <v>3.258393</v>
      </c>
      <c r="O131" s="4" t="s">
        <v>187</v>
      </c>
      <c r="P131" s="47" t="s">
        <v>187</v>
      </c>
      <c r="Q131" s="47"/>
      <c r="R131" s="48"/>
      <c r="S131" s="48"/>
      <c r="T131" s="47" t="s">
        <v>65</v>
      </c>
      <c r="U131" s="99">
        <f t="shared" si="24"/>
        <v>3.258393</v>
      </c>
      <c r="V131" s="99"/>
      <c r="W131" s="99"/>
      <c r="X131" s="99"/>
      <c r="Y131" s="99">
        <f t="shared" si="29"/>
        <v>3.258393</v>
      </c>
    </row>
    <row r="132" s="40" customFormat="1" ht="36" hidden="1" customHeight="1" spans="1:25">
      <c r="A132" s="68" t="s">
        <v>2311</v>
      </c>
      <c r="B132" s="68"/>
      <c r="C132" s="68"/>
      <c r="D132" s="100">
        <f t="shared" ref="D132:H132" si="30">SUM(D133:D151)</f>
        <v>5019063.5</v>
      </c>
      <c r="E132" s="100">
        <f t="shared" si="30"/>
        <v>2692600.52</v>
      </c>
      <c r="F132" s="100">
        <f t="shared" si="30"/>
        <v>1487477.17</v>
      </c>
      <c r="G132" s="69">
        <f t="shared" si="30"/>
        <v>0</v>
      </c>
      <c r="H132" s="69">
        <f t="shared" si="30"/>
        <v>838985.81</v>
      </c>
      <c r="I132" s="61">
        <f t="shared" si="25"/>
        <v>5019063.5</v>
      </c>
      <c r="J132" s="89">
        <f t="shared" ref="J132:J138" si="31">D132-I132</f>
        <v>0</v>
      </c>
      <c r="K132" s="81">
        <f t="shared" si="21"/>
        <v>1</v>
      </c>
      <c r="L132" s="101"/>
      <c r="M132" s="80">
        <f t="shared" si="22"/>
        <v>501.90635</v>
      </c>
      <c r="N132" s="80">
        <f t="shared" si="23"/>
        <v>501.90635</v>
      </c>
      <c r="O132" s="4"/>
      <c r="P132" s="47"/>
      <c r="Q132" s="47"/>
      <c r="R132" s="48"/>
      <c r="S132" s="48"/>
      <c r="T132" s="47"/>
      <c r="U132" s="106">
        <f t="shared" si="24"/>
        <v>501.90635</v>
      </c>
      <c r="V132" s="106">
        <f t="shared" ref="V132:Y132" si="32">E132/10000</f>
        <v>269.260052</v>
      </c>
      <c r="W132" s="106">
        <f t="shared" si="32"/>
        <v>148.747717</v>
      </c>
      <c r="X132" s="106"/>
      <c r="Y132" s="106">
        <f t="shared" si="32"/>
        <v>83.898581</v>
      </c>
    </row>
    <row r="133" s="1" customFormat="1" ht="36" customHeight="1" spans="1:25">
      <c r="A133" s="62">
        <v>1</v>
      </c>
      <c r="B133" s="63" t="s">
        <v>680</v>
      </c>
      <c r="C133" s="70" t="s">
        <v>2640</v>
      </c>
      <c r="D133" s="66">
        <v>5943.01</v>
      </c>
      <c r="E133" s="71">
        <f t="shared" ref="E133:E138" si="33">D133</f>
        <v>5943.01</v>
      </c>
      <c r="F133" s="71"/>
      <c r="G133" s="67"/>
      <c r="H133" s="67"/>
      <c r="I133" s="65">
        <f t="shared" si="25"/>
        <v>5943.01</v>
      </c>
      <c r="J133" s="82">
        <f t="shared" si="31"/>
        <v>0</v>
      </c>
      <c r="K133" s="83">
        <f t="shared" ref="K133:K189" si="34">I133/D133</f>
        <v>1</v>
      </c>
      <c r="L133" s="84"/>
      <c r="M133" s="80">
        <f t="shared" ref="M133:M196" si="35">D133/10000</f>
        <v>0.594301</v>
      </c>
      <c r="N133" s="80">
        <f t="shared" ref="N133:N196" si="36">I133/10000</f>
        <v>0.594301</v>
      </c>
      <c r="O133" s="85" t="s">
        <v>135</v>
      </c>
      <c r="P133" s="97" t="s">
        <v>719</v>
      </c>
      <c r="Q133" s="47"/>
      <c r="R133" s="48"/>
      <c r="S133" s="48"/>
      <c r="T133" s="47" t="s">
        <v>76</v>
      </c>
      <c r="U133" s="99">
        <f t="shared" ref="U133:U196" si="37">D133/10000</f>
        <v>0.594301</v>
      </c>
      <c r="V133" s="99">
        <f t="shared" ref="V133:V138" si="38">E133/10000</f>
        <v>0.594301</v>
      </c>
      <c r="W133" s="99"/>
      <c r="X133" s="99"/>
      <c r="Y133" s="99"/>
    </row>
    <row r="134" s="1" customFormat="1" ht="36" customHeight="1" spans="1:25">
      <c r="A134" s="62">
        <v>2</v>
      </c>
      <c r="B134" s="63" t="s">
        <v>680</v>
      </c>
      <c r="C134" s="70" t="s">
        <v>2640</v>
      </c>
      <c r="D134" s="66">
        <v>433.05</v>
      </c>
      <c r="E134" s="71">
        <f t="shared" si="33"/>
        <v>433.05</v>
      </c>
      <c r="F134" s="71"/>
      <c r="G134" s="67"/>
      <c r="H134" s="67"/>
      <c r="I134" s="65">
        <f t="shared" ref="I134:I197" si="39">D134</f>
        <v>433.05</v>
      </c>
      <c r="J134" s="82">
        <f t="shared" si="31"/>
        <v>0</v>
      </c>
      <c r="K134" s="83">
        <f t="shared" si="34"/>
        <v>1</v>
      </c>
      <c r="L134" s="84"/>
      <c r="M134" s="80">
        <f t="shared" si="35"/>
        <v>0.043305</v>
      </c>
      <c r="N134" s="80">
        <f t="shared" si="36"/>
        <v>0.043305</v>
      </c>
      <c r="O134" s="85" t="s">
        <v>135</v>
      </c>
      <c r="P134" s="97" t="s">
        <v>719</v>
      </c>
      <c r="Q134" s="47"/>
      <c r="R134" s="48"/>
      <c r="S134" s="48"/>
      <c r="T134" s="47" t="s">
        <v>76</v>
      </c>
      <c r="U134" s="99">
        <f t="shared" si="37"/>
        <v>0.043305</v>
      </c>
      <c r="V134" s="99">
        <f t="shared" si="38"/>
        <v>0.043305</v>
      </c>
      <c r="W134" s="99"/>
      <c r="X134" s="99"/>
      <c r="Y134" s="99"/>
    </row>
    <row r="135" s="1" customFormat="1" ht="36" customHeight="1" spans="1:25">
      <c r="A135" s="62">
        <v>3</v>
      </c>
      <c r="B135" s="63" t="s">
        <v>680</v>
      </c>
      <c r="C135" s="70" t="s">
        <v>2641</v>
      </c>
      <c r="D135" s="66">
        <v>424400</v>
      </c>
      <c r="E135" s="71">
        <f t="shared" si="33"/>
        <v>424400</v>
      </c>
      <c r="F135" s="71"/>
      <c r="G135" s="67"/>
      <c r="H135" s="67"/>
      <c r="I135" s="65">
        <f t="shared" si="39"/>
        <v>424400</v>
      </c>
      <c r="J135" s="82">
        <f t="shared" si="31"/>
        <v>0</v>
      </c>
      <c r="K135" s="83">
        <f t="shared" si="34"/>
        <v>1</v>
      </c>
      <c r="L135" s="84"/>
      <c r="M135" s="80">
        <f t="shared" si="35"/>
        <v>42.44</v>
      </c>
      <c r="N135" s="80">
        <f t="shared" si="36"/>
        <v>42.44</v>
      </c>
      <c r="O135" s="85" t="s">
        <v>135</v>
      </c>
      <c r="P135" s="97" t="s">
        <v>719</v>
      </c>
      <c r="Q135" s="97" t="s">
        <v>2642</v>
      </c>
      <c r="R135" s="48"/>
      <c r="S135" s="48"/>
      <c r="T135" s="47" t="s">
        <v>76</v>
      </c>
      <c r="U135" s="99">
        <f t="shared" si="37"/>
        <v>42.44</v>
      </c>
      <c r="V135" s="99">
        <f t="shared" si="38"/>
        <v>42.44</v>
      </c>
      <c r="W135" s="99"/>
      <c r="X135" s="99"/>
      <c r="Y135" s="99"/>
    </row>
    <row r="136" s="1" customFormat="1" ht="36" customHeight="1" spans="1:25">
      <c r="A136" s="62">
        <v>4</v>
      </c>
      <c r="B136" s="63" t="s">
        <v>680</v>
      </c>
      <c r="C136" s="70" t="s">
        <v>2643</v>
      </c>
      <c r="D136" s="66">
        <v>420000</v>
      </c>
      <c r="E136" s="71">
        <f t="shared" si="33"/>
        <v>420000</v>
      </c>
      <c r="F136" s="71"/>
      <c r="G136" s="67"/>
      <c r="H136" s="67"/>
      <c r="I136" s="65">
        <f t="shared" si="39"/>
        <v>420000</v>
      </c>
      <c r="J136" s="82">
        <f t="shared" si="31"/>
        <v>0</v>
      </c>
      <c r="K136" s="83">
        <f t="shared" si="34"/>
        <v>1</v>
      </c>
      <c r="L136" s="84"/>
      <c r="M136" s="80">
        <f t="shared" si="35"/>
        <v>42</v>
      </c>
      <c r="N136" s="80">
        <f t="shared" si="36"/>
        <v>42</v>
      </c>
      <c r="O136" s="85" t="s">
        <v>135</v>
      </c>
      <c r="P136" s="86" t="s">
        <v>719</v>
      </c>
      <c r="Q136" s="97" t="s">
        <v>2644</v>
      </c>
      <c r="R136" s="48">
        <v>0</v>
      </c>
      <c r="S136" s="48"/>
      <c r="T136" s="47" t="s">
        <v>76</v>
      </c>
      <c r="U136" s="99">
        <f t="shared" si="37"/>
        <v>42</v>
      </c>
      <c r="V136" s="99">
        <f t="shared" si="38"/>
        <v>42</v>
      </c>
      <c r="W136" s="99"/>
      <c r="X136" s="99"/>
      <c r="Y136" s="99"/>
    </row>
    <row r="137" s="1" customFormat="1" ht="36" customHeight="1" spans="1:25">
      <c r="A137" s="62">
        <v>5</v>
      </c>
      <c r="B137" s="63" t="s">
        <v>680</v>
      </c>
      <c r="C137" s="70" t="s">
        <v>2641</v>
      </c>
      <c r="D137" s="66">
        <v>262300</v>
      </c>
      <c r="E137" s="71">
        <f t="shared" si="33"/>
        <v>262300</v>
      </c>
      <c r="F137" s="71"/>
      <c r="G137" s="67"/>
      <c r="H137" s="67"/>
      <c r="I137" s="65">
        <f t="shared" si="39"/>
        <v>262300</v>
      </c>
      <c r="J137" s="82">
        <f t="shared" si="31"/>
        <v>0</v>
      </c>
      <c r="K137" s="83">
        <f t="shared" si="34"/>
        <v>1</v>
      </c>
      <c r="L137" s="84"/>
      <c r="M137" s="80">
        <f t="shared" si="35"/>
        <v>26.23</v>
      </c>
      <c r="N137" s="80">
        <f t="shared" si="36"/>
        <v>26.23</v>
      </c>
      <c r="O137" s="85" t="s">
        <v>135</v>
      </c>
      <c r="P137" s="97" t="s">
        <v>719</v>
      </c>
      <c r="Q137" s="97" t="s">
        <v>2642</v>
      </c>
      <c r="R137" s="48"/>
      <c r="S137" s="48"/>
      <c r="T137" s="47" t="s">
        <v>76</v>
      </c>
      <c r="U137" s="99">
        <f t="shared" si="37"/>
        <v>26.23</v>
      </c>
      <c r="V137" s="99">
        <f t="shared" si="38"/>
        <v>26.23</v>
      </c>
      <c r="W137" s="99"/>
      <c r="X137" s="99"/>
      <c r="Y137" s="99"/>
    </row>
    <row r="138" s="1" customFormat="1" ht="36" customHeight="1" spans="1:25">
      <c r="A138" s="62">
        <v>6</v>
      </c>
      <c r="B138" s="63" t="s">
        <v>680</v>
      </c>
      <c r="C138" s="70" t="s">
        <v>2640</v>
      </c>
      <c r="D138" s="66">
        <v>1579524.46</v>
      </c>
      <c r="E138" s="71">
        <f t="shared" si="33"/>
        <v>1579524.46</v>
      </c>
      <c r="F138" s="71"/>
      <c r="G138" s="67"/>
      <c r="H138" s="67"/>
      <c r="I138" s="65">
        <f t="shared" si="39"/>
        <v>1579524.46</v>
      </c>
      <c r="J138" s="82">
        <f t="shared" si="31"/>
        <v>0</v>
      </c>
      <c r="K138" s="83">
        <f t="shared" si="34"/>
        <v>1</v>
      </c>
      <c r="L138" s="84"/>
      <c r="M138" s="80">
        <f t="shared" si="35"/>
        <v>157.952446</v>
      </c>
      <c r="N138" s="80">
        <f t="shared" si="36"/>
        <v>157.952446</v>
      </c>
      <c r="O138" s="85" t="s">
        <v>135</v>
      </c>
      <c r="P138" s="97" t="s">
        <v>719</v>
      </c>
      <c r="Q138" s="47" t="s">
        <v>2645</v>
      </c>
      <c r="R138" s="48"/>
      <c r="S138" s="48"/>
      <c r="T138" s="47" t="s">
        <v>76</v>
      </c>
      <c r="U138" s="99">
        <f t="shared" si="37"/>
        <v>157.952446</v>
      </c>
      <c r="V138" s="99">
        <f t="shared" si="38"/>
        <v>157.952446</v>
      </c>
      <c r="W138" s="99"/>
      <c r="X138" s="99"/>
      <c r="Y138" s="99"/>
    </row>
    <row r="139" s="1" customFormat="1" ht="36" customHeight="1" spans="1:25">
      <c r="A139" s="62">
        <v>7</v>
      </c>
      <c r="B139" s="63" t="s">
        <v>680</v>
      </c>
      <c r="C139" s="70" t="s">
        <v>2646</v>
      </c>
      <c r="D139" s="66">
        <v>1115977.17</v>
      </c>
      <c r="E139" s="71"/>
      <c r="F139" s="67">
        <f>D139</f>
        <v>1115977.17</v>
      </c>
      <c r="G139" s="67"/>
      <c r="H139" s="67"/>
      <c r="I139" s="65">
        <f t="shared" si="39"/>
        <v>1115977.17</v>
      </c>
      <c r="J139" s="82">
        <v>0</v>
      </c>
      <c r="K139" s="83">
        <f t="shared" si="34"/>
        <v>1</v>
      </c>
      <c r="L139" s="84"/>
      <c r="M139" s="80">
        <f t="shared" si="35"/>
        <v>111.597717</v>
      </c>
      <c r="N139" s="80">
        <f t="shared" si="36"/>
        <v>111.597717</v>
      </c>
      <c r="O139" s="85" t="s">
        <v>135</v>
      </c>
      <c r="P139" s="87" t="s">
        <v>719</v>
      </c>
      <c r="Q139" s="47" t="s">
        <v>2647</v>
      </c>
      <c r="R139" s="48">
        <v>1</v>
      </c>
      <c r="S139" s="48"/>
      <c r="T139" s="47" t="s">
        <v>77</v>
      </c>
      <c r="U139" s="99">
        <f t="shared" si="37"/>
        <v>111.597717</v>
      </c>
      <c r="V139" s="99"/>
      <c r="W139" s="99">
        <f>F139/10000</f>
        <v>111.597717</v>
      </c>
      <c r="X139" s="99"/>
      <c r="Y139" s="99"/>
    </row>
    <row r="140" s="1" customFormat="1" ht="36" customHeight="1" spans="1:25">
      <c r="A140" s="62">
        <v>8</v>
      </c>
      <c r="B140" s="63" t="s">
        <v>680</v>
      </c>
      <c r="C140" s="70" t="s">
        <v>2648</v>
      </c>
      <c r="D140" s="66">
        <v>371500</v>
      </c>
      <c r="E140" s="71"/>
      <c r="F140" s="67">
        <f>D140</f>
        <v>371500</v>
      </c>
      <c r="G140" s="67"/>
      <c r="H140" s="67"/>
      <c r="I140" s="65">
        <f t="shared" si="39"/>
        <v>371500</v>
      </c>
      <c r="J140" s="82">
        <v>0</v>
      </c>
      <c r="K140" s="83">
        <f t="shared" si="34"/>
        <v>1</v>
      </c>
      <c r="L140" s="84"/>
      <c r="M140" s="80">
        <f t="shared" si="35"/>
        <v>37.15</v>
      </c>
      <c r="N140" s="80">
        <f t="shared" si="36"/>
        <v>37.15</v>
      </c>
      <c r="O140" s="85" t="s">
        <v>135</v>
      </c>
      <c r="P140" s="86" t="s">
        <v>2649</v>
      </c>
      <c r="Q140" s="47" t="s">
        <v>2650</v>
      </c>
      <c r="R140" s="48">
        <v>0</v>
      </c>
      <c r="S140" s="48"/>
      <c r="T140" s="47" t="s">
        <v>77</v>
      </c>
      <c r="U140" s="99">
        <f t="shared" si="37"/>
        <v>37.15</v>
      </c>
      <c r="V140" s="99"/>
      <c r="W140" s="99">
        <f>F140/10000</f>
        <v>37.15</v>
      </c>
      <c r="X140" s="99"/>
      <c r="Y140" s="99"/>
    </row>
    <row r="141" s="1" customFormat="1" ht="36" customHeight="1" spans="1:25">
      <c r="A141" s="62">
        <v>9</v>
      </c>
      <c r="B141" s="63" t="s">
        <v>680</v>
      </c>
      <c r="C141" s="70" t="s">
        <v>2651</v>
      </c>
      <c r="D141" s="66">
        <v>595.03</v>
      </c>
      <c r="E141" s="71"/>
      <c r="F141" s="71"/>
      <c r="G141" s="67"/>
      <c r="H141" s="67">
        <f t="shared" ref="H141:H151" si="40">D141</f>
        <v>595.03</v>
      </c>
      <c r="I141" s="65">
        <f t="shared" si="39"/>
        <v>595.03</v>
      </c>
      <c r="J141" s="82">
        <v>0</v>
      </c>
      <c r="K141" s="83">
        <f t="shared" si="34"/>
        <v>1</v>
      </c>
      <c r="L141" s="84"/>
      <c r="M141" s="80">
        <f t="shared" si="35"/>
        <v>0.059503</v>
      </c>
      <c r="N141" s="80">
        <f t="shared" si="36"/>
        <v>0.059503</v>
      </c>
      <c r="O141" s="85" t="s">
        <v>135</v>
      </c>
      <c r="P141" s="86" t="s">
        <v>719</v>
      </c>
      <c r="Q141" s="97" t="s">
        <v>2652</v>
      </c>
      <c r="R141" s="48">
        <v>0</v>
      </c>
      <c r="S141" s="48"/>
      <c r="T141" s="47" t="s">
        <v>65</v>
      </c>
      <c r="U141" s="99">
        <f t="shared" si="37"/>
        <v>0.059503</v>
      </c>
      <c r="V141" s="99"/>
      <c r="W141" s="99"/>
      <c r="X141" s="99"/>
      <c r="Y141" s="99">
        <f t="shared" ref="Y141:Y151" si="41">H141/10000</f>
        <v>0.059503</v>
      </c>
    </row>
    <row r="142" s="1" customFormat="1" ht="36" customHeight="1" spans="1:25">
      <c r="A142" s="62">
        <v>10</v>
      </c>
      <c r="B142" s="63" t="s">
        <v>680</v>
      </c>
      <c r="C142" s="70" t="s">
        <v>2651</v>
      </c>
      <c r="D142" s="66">
        <v>79727.16</v>
      </c>
      <c r="E142" s="71"/>
      <c r="F142" s="71"/>
      <c r="G142" s="67"/>
      <c r="H142" s="67">
        <f t="shared" si="40"/>
        <v>79727.16</v>
      </c>
      <c r="I142" s="65">
        <f t="shared" si="39"/>
        <v>79727.16</v>
      </c>
      <c r="J142" s="82">
        <v>0</v>
      </c>
      <c r="K142" s="83">
        <f t="shared" si="34"/>
        <v>1</v>
      </c>
      <c r="L142" s="84"/>
      <c r="M142" s="80">
        <f t="shared" si="35"/>
        <v>7.972716</v>
      </c>
      <c r="N142" s="80">
        <f t="shared" si="36"/>
        <v>7.972716</v>
      </c>
      <c r="O142" s="85" t="s">
        <v>135</v>
      </c>
      <c r="P142" s="86" t="s">
        <v>719</v>
      </c>
      <c r="Q142" s="97" t="s">
        <v>2652</v>
      </c>
      <c r="R142" s="48">
        <v>0</v>
      </c>
      <c r="S142" s="48"/>
      <c r="T142" s="47" t="s">
        <v>65</v>
      </c>
      <c r="U142" s="99">
        <f t="shared" si="37"/>
        <v>7.972716</v>
      </c>
      <c r="V142" s="99"/>
      <c r="W142" s="99"/>
      <c r="X142" s="99"/>
      <c r="Y142" s="99">
        <f t="shared" si="41"/>
        <v>7.972716</v>
      </c>
    </row>
    <row r="143" s="1" customFormat="1" ht="36" customHeight="1" spans="1:25">
      <c r="A143" s="62">
        <v>11</v>
      </c>
      <c r="B143" s="63" t="s">
        <v>680</v>
      </c>
      <c r="C143" s="70" t="s">
        <v>2651</v>
      </c>
      <c r="D143" s="66">
        <v>17227.39</v>
      </c>
      <c r="E143" s="71"/>
      <c r="F143" s="71"/>
      <c r="G143" s="67"/>
      <c r="H143" s="67">
        <f t="shared" si="40"/>
        <v>17227.39</v>
      </c>
      <c r="I143" s="65">
        <f t="shared" si="39"/>
        <v>17227.39</v>
      </c>
      <c r="J143" s="82">
        <v>0</v>
      </c>
      <c r="K143" s="83">
        <f t="shared" si="34"/>
        <v>1</v>
      </c>
      <c r="L143" s="84"/>
      <c r="M143" s="80">
        <f t="shared" si="35"/>
        <v>1.722739</v>
      </c>
      <c r="N143" s="80">
        <f t="shared" si="36"/>
        <v>1.722739</v>
      </c>
      <c r="O143" s="85" t="s">
        <v>135</v>
      </c>
      <c r="P143" s="86" t="s">
        <v>719</v>
      </c>
      <c r="Q143" s="97" t="s">
        <v>2652</v>
      </c>
      <c r="R143" s="48">
        <v>0</v>
      </c>
      <c r="S143" s="48"/>
      <c r="T143" s="47" t="s">
        <v>65</v>
      </c>
      <c r="U143" s="99">
        <f t="shared" si="37"/>
        <v>1.722739</v>
      </c>
      <c r="V143" s="99"/>
      <c r="W143" s="99"/>
      <c r="X143" s="99"/>
      <c r="Y143" s="99">
        <f t="shared" si="41"/>
        <v>1.722739</v>
      </c>
    </row>
    <row r="144" s="1" customFormat="1" ht="36" customHeight="1" spans="1:25">
      <c r="A144" s="62">
        <v>12</v>
      </c>
      <c r="B144" s="63" t="s">
        <v>680</v>
      </c>
      <c r="C144" s="70" t="s">
        <v>2651</v>
      </c>
      <c r="D144" s="66">
        <v>7036.66</v>
      </c>
      <c r="E144" s="71"/>
      <c r="F144" s="71"/>
      <c r="G144" s="67"/>
      <c r="H144" s="67">
        <f t="shared" si="40"/>
        <v>7036.66</v>
      </c>
      <c r="I144" s="65">
        <f t="shared" si="39"/>
        <v>7036.66</v>
      </c>
      <c r="J144" s="82">
        <v>0</v>
      </c>
      <c r="K144" s="83">
        <f t="shared" si="34"/>
        <v>1</v>
      </c>
      <c r="L144" s="84"/>
      <c r="M144" s="80">
        <f t="shared" si="35"/>
        <v>0.703666</v>
      </c>
      <c r="N144" s="80">
        <f t="shared" si="36"/>
        <v>0.703666</v>
      </c>
      <c r="O144" s="85" t="s">
        <v>135</v>
      </c>
      <c r="P144" s="86" t="s">
        <v>719</v>
      </c>
      <c r="Q144" s="97" t="s">
        <v>2652</v>
      </c>
      <c r="R144" s="48">
        <v>0</v>
      </c>
      <c r="S144" s="48"/>
      <c r="T144" s="47" t="s">
        <v>65</v>
      </c>
      <c r="U144" s="99">
        <f t="shared" si="37"/>
        <v>0.703666</v>
      </c>
      <c r="V144" s="99"/>
      <c r="W144" s="99"/>
      <c r="X144" s="99"/>
      <c r="Y144" s="99">
        <f t="shared" si="41"/>
        <v>0.703666</v>
      </c>
    </row>
    <row r="145" s="1" customFormat="1" ht="36" customHeight="1" spans="1:25">
      <c r="A145" s="62">
        <v>13</v>
      </c>
      <c r="B145" s="63" t="s">
        <v>680</v>
      </c>
      <c r="C145" s="70" t="s">
        <v>2651</v>
      </c>
      <c r="D145" s="66">
        <v>168786.68</v>
      </c>
      <c r="E145" s="71"/>
      <c r="F145" s="71"/>
      <c r="G145" s="67"/>
      <c r="H145" s="67">
        <f t="shared" si="40"/>
        <v>168786.68</v>
      </c>
      <c r="I145" s="65">
        <f t="shared" si="39"/>
        <v>168786.68</v>
      </c>
      <c r="J145" s="82">
        <v>0</v>
      </c>
      <c r="K145" s="83">
        <f t="shared" si="34"/>
        <v>1</v>
      </c>
      <c r="L145" s="84"/>
      <c r="M145" s="80">
        <f t="shared" si="35"/>
        <v>16.878668</v>
      </c>
      <c r="N145" s="80">
        <f t="shared" si="36"/>
        <v>16.878668</v>
      </c>
      <c r="O145" s="85" t="s">
        <v>135</v>
      </c>
      <c r="P145" s="86" t="s">
        <v>719</v>
      </c>
      <c r="Q145" s="97" t="s">
        <v>2652</v>
      </c>
      <c r="R145" s="48">
        <v>0</v>
      </c>
      <c r="S145" s="48"/>
      <c r="T145" s="47" t="s">
        <v>65</v>
      </c>
      <c r="U145" s="99">
        <f t="shared" si="37"/>
        <v>16.878668</v>
      </c>
      <c r="V145" s="99"/>
      <c r="W145" s="99"/>
      <c r="X145" s="99"/>
      <c r="Y145" s="99">
        <f t="shared" si="41"/>
        <v>16.878668</v>
      </c>
    </row>
    <row r="146" s="1" customFormat="1" ht="36" customHeight="1" spans="1:25">
      <c r="A146" s="62">
        <v>14</v>
      </c>
      <c r="B146" s="63" t="s">
        <v>680</v>
      </c>
      <c r="C146" s="70" t="s">
        <v>2651</v>
      </c>
      <c r="D146" s="66">
        <v>34938</v>
      </c>
      <c r="E146" s="71"/>
      <c r="F146" s="71"/>
      <c r="G146" s="67"/>
      <c r="H146" s="67">
        <f t="shared" si="40"/>
        <v>34938</v>
      </c>
      <c r="I146" s="65">
        <f t="shared" si="39"/>
        <v>34938</v>
      </c>
      <c r="J146" s="82">
        <v>0</v>
      </c>
      <c r="K146" s="83">
        <f t="shared" si="34"/>
        <v>1</v>
      </c>
      <c r="L146" s="84"/>
      <c r="M146" s="80">
        <f t="shared" si="35"/>
        <v>3.4938</v>
      </c>
      <c r="N146" s="80">
        <f t="shared" si="36"/>
        <v>3.4938</v>
      </c>
      <c r="O146" s="85" t="s">
        <v>135</v>
      </c>
      <c r="P146" s="86" t="s">
        <v>719</v>
      </c>
      <c r="Q146" s="97" t="s">
        <v>2652</v>
      </c>
      <c r="R146" s="48">
        <v>0</v>
      </c>
      <c r="S146" s="48"/>
      <c r="T146" s="47" t="s">
        <v>65</v>
      </c>
      <c r="U146" s="99">
        <f t="shared" si="37"/>
        <v>3.4938</v>
      </c>
      <c r="V146" s="99"/>
      <c r="W146" s="99"/>
      <c r="X146" s="99"/>
      <c r="Y146" s="99">
        <f t="shared" si="41"/>
        <v>3.4938</v>
      </c>
    </row>
    <row r="147" s="1" customFormat="1" ht="36" customHeight="1" spans="1:25">
      <c r="A147" s="62">
        <v>15</v>
      </c>
      <c r="B147" s="63" t="s">
        <v>680</v>
      </c>
      <c r="C147" s="70" t="s">
        <v>2651</v>
      </c>
      <c r="D147" s="66">
        <v>47149.61</v>
      </c>
      <c r="E147" s="71"/>
      <c r="F147" s="71"/>
      <c r="G147" s="67"/>
      <c r="H147" s="67">
        <f t="shared" si="40"/>
        <v>47149.61</v>
      </c>
      <c r="I147" s="65">
        <f t="shared" si="39"/>
        <v>47149.61</v>
      </c>
      <c r="J147" s="82">
        <v>0</v>
      </c>
      <c r="K147" s="83">
        <f t="shared" si="34"/>
        <v>1</v>
      </c>
      <c r="L147" s="84"/>
      <c r="M147" s="80">
        <f t="shared" si="35"/>
        <v>4.714961</v>
      </c>
      <c r="N147" s="80">
        <f t="shared" si="36"/>
        <v>4.714961</v>
      </c>
      <c r="O147" s="85" t="s">
        <v>135</v>
      </c>
      <c r="P147" s="86" t="s">
        <v>719</v>
      </c>
      <c r="Q147" s="97" t="s">
        <v>2652</v>
      </c>
      <c r="R147" s="48">
        <v>0</v>
      </c>
      <c r="S147" s="48"/>
      <c r="T147" s="47" t="s">
        <v>65</v>
      </c>
      <c r="U147" s="99">
        <f t="shared" si="37"/>
        <v>4.714961</v>
      </c>
      <c r="V147" s="99"/>
      <c r="W147" s="99"/>
      <c r="X147" s="99"/>
      <c r="Y147" s="99">
        <f t="shared" si="41"/>
        <v>4.714961</v>
      </c>
    </row>
    <row r="148" s="1" customFormat="1" ht="36" customHeight="1" spans="1:25">
      <c r="A148" s="62">
        <v>16</v>
      </c>
      <c r="B148" s="63" t="s">
        <v>680</v>
      </c>
      <c r="C148" s="70" t="s">
        <v>2651</v>
      </c>
      <c r="D148" s="66">
        <v>1822.46</v>
      </c>
      <c r="E148" s="71"/>
      <c r="F148" s="71"/>
      <c r="G148" s="67"/>
      <c r="H148" s="67">
        <f t="shared" si="40"/>
        <v>1822.46</v>
      </c>
      <c r="I148" s="65">
        <f t="shared" si="39"/>
        <v>1822.46</v>
      </c>
      <c r="J148" s="82">
        <v>0</v>
      </c>
      <c r="K148" s="83">
        <f t="shared" si="34"/>
        <v>1</v>
      </c>
      <c r="L148" s="84"/>
      <c r="M148" s="80">
        <f t="shared" si="35"/>
        <v>0.182246</v>
      </c>
      <c r="N148" s="80">
        <f t="shared" si="36"/>
        <v>0.182246</v>
      </c>
      <c r="O148" s="85" t="s">
        <v>135</v>
      </c>
      <c r="P148" s="86" t="s">
        <v>719</v>
      </c>
      <c r="Q148" s="97" t="s">
        <v>2652</v>
      </c>
      <c r="R148" s="48">
        <v>0</v>
      </c>
      <c r="S148" s="48"/>
      <c r="T148" s="47" t="s">
        <v>65</v>
      </c>
      <c r="U148" s="99">
        <f t="shared" si="37"/>
        <v>0.182246</v>
      </c>
      <c r="V148" s="99"/>
      <c r="W148" s="99"/>
      <c r="X148" s="99"/>
      <c r="Y148" s="99">
        <f t="shared" si="41"/>
        <v>0.182246</v>
      </c>
    </row>
    <row r="149" s="1" customFormat="1" ht="36" customHeight="1" spans="1:25">
      <c r="A149" s="62">
        <v>17</v>
      </c>
      <c r="B149" s="63" t="s">
        <v>680</v>
      </c>
      <c r="C149" s="70" t="s">
        <v>2653</v>
      </c>
      <c r="D149" s="66">
        <v>14043.81</v>
      </c>
      <c r="E149" s="71"/>
      <c r="F149" s="71"/>
      <c r="G149" s="67"/>
      <c r="H149" s="67">
        <f t="shared" si="40"/>
        <v>14043.81</v>
      </c>
      <c r="I149" s="65">
        <f t="shared" si="39"/>
        <v>14043.81</v>
      </c>
      <c r="J149" s="82">
        <v>0</v>
      </c>
      <c r="K149" s="83">
        <f t="shared" si="34"/>
        <v>1</v>
      </c>
      <c r="L149" s="84"/>
      <c r="M149" s="80">
        <f t="shared" si="35"/>
        <v>1.404381</v>
      </c>
      <c r="N149" s="80">
        <f t="shared" si="36"/>
        <v>1.404381</v>
      </c>
      <c r="O149" s="85" t="s">
        <v>135</v>
      </c>
      <c r="P149" s="86" t="s">
        <v>719</v>
      </c>
      <c r="Q149" s="97" t="s">
        <v>2652</v>
      </c>
      <c r="R149" s="48">
        <v>0</v>
      </c>
      <c r="S149" s="48"/>
      <c r="T149" s="47" t="s">
        <v>65</v>
      </c>
      <c r="U149" s="99">
        <f t="shared" si="37"/>
        <v>1.404381</v>
      </c>
      <c r="V149" s="99"/>
      <c r="W149" s="99"/>
      <c r="X149" s="99"/>
      <c r="Y149" s="99">
        <f t="shared" si="41"/>
        <v>1.404381</v>
      </c>
    </row>
    <row r="150" s="1" customFormat="1" ht="36" customHeight="1" spans="1:25">
      <c r="A150" s="62">
        <v>18</v>
      </c>
      <c r="B150" s="63" t="s">
        <v>680</v>
      </c>
      <c r="C150" s="70" t="s">
        <v>2582</v>
      </c>
      <c r="D150" s="66">
        <v>456000</v>
      </c>
      <c r="E150" s="71"/>
      <c r="F150" s="71"/>
      <c r="G150" s="67"/>
      <c r="H150" s="67">
        <f t="shared" si="40"/>
        <v>456000</v>
      </c>
      <c r="I150" s="65">
        <f t="shared" si="39"/>
        <v>456000</v>
      </c>
      <c r="J150" s="82">
        <v>0</v>
      </c>
      <c r="K150" s="83">
        <f t="shared" si="34"/>
        <v>1</v>
      </c>
      <c r="L150" s="84"/>
      <c r="M150" s="80">
        <f t="shared" si="35"/>
        <v>45.6</v>
      </c>
      <c r="N150" s="80">
        <f t="shared" si="36"/>
        <v>45.6</v>
      </c>
      <c r="O150" s="85" t="s">
        <v>187</v>
      </c>
      <c r="P150" s="86" t="s">
        <v>2583</v>
      </c>
      <c r="Q150" s="47" t="s">
        <v>2654</v>
      </c>
      <c r="R150" s="48">
        <v>0</v>
      </c>
      <c r="S150" s="48"/>
      <c r="T150" s="47" t="s">
        <v>65</v>
      </c>
      <c r="U150" s="99">
        <f t="shared" si="37"/>
        <v>45.6</v>
      </c>
      <c r="V150" s="99"/>
      <c r="W150" s="99"/>
      <c r="X150" s="99"/>
      <c r="Y150" s="99">
        <f t="shared" si="41"/>
        <v>45.6</v>
      </c>
    </row>
    <row r="151" s="1" customFormat="1" ht="36" customHeight="1" spans="1:25">
      <c r="A151" s="62">
        <v>19</v>
      </c>
      <c r="B151" s="63" t="s">
        <v>680</v>
      </c>
      <c r="C151" s="70" t="s">
        <v>2653</v>
      </c>
      <c r="D151" s="66">
        <v>11659.01</v>
      </c>
      <c r="E151" s="71"/>
      <c r="F151" s="71"/>
      <c r="G151" s="67"/>
      <c r="H151" s="67">
        <f t="shared" si="40"/>
        <v>11659.01</v>
      </c>
      <c r="I151" s="65">
        <f t="shared" si="39"/>
        <v>11659.01</v>
      </c>
      <c r="J151" s="102">
        <v>0</v>
      </c>
      <c r="K151" s="83">
        <f t="shared" si="34"/>
        <v>1</v>
      </c>
      <c r="L151" s="84"/>
      <c r="M151" s="80">
        <f t="shared" si="35"/>
        <v>1.165901</v>
      </c>
      <c r="N151" s="80">
        <f t="shared" si="36"/>
        <v>1.165901</v>
      </c>
      <c r="O151" s="85" t="s">
        <v>135</v>
      </c>
      <c r="P151" s="86" t="s">
        <v>719</v>
      </c>
      <c r="Q151" s="47" t="s">
        <v>2655</v>
      </c>
      <c r="R151" s="48">
        <v>0</v>
      </c>
      <c r="S151" s="48"/>
      <c r="T151" s="47" t="s">
        <v>65</v>
      </c>
      <c r="U151" s="99">
        <f t="shared" si="37"/>
        <v>1.165901</v>
      </c>
      <c r="V151" s="99"/>
      <c r="W151" s="99"/>
      <c r="X151" s="99"/>
      <c r="Y151" s="99">
        <f t="shared" si="41"/>
        <v>1.165901</v>
      </c>
    </row>
    <row r="152" s="40" customFormat="1" ht="36" hidden="1" customHeight="1" spans="1:25">
      <c r="A152" s="68" t="s">
        <v>2656</v>
      </c>
      <c r="B152" s="68"/>
      <c r="C152" s="68"/>
      <c r="D152" s="100">
        <f t="shared" ref="D152:H152" si="42">SUM(D153:D155)</f>
        <v>4590000</v>
      </c>
      <c r="E152" s="100">
        <f>SUM(E154:E155)</f>
        <v>4500000</v>
      </c>
      <c r="F152" s="100">
        <f t="shared" si="42"/>
        <v>0</v>
      </c>
      <c r="G152" s="69">
        <f t="shared" si="42"/>
        <v>0</v>
      </c>
      <c r="H152" s="69">
        <f t="shared" si="42"/>
        <v>90000</v>
      </c>
      <c r="I152" s="61">
        <f t="shared" si="39"/>
        <v>4590000</v>
      </c>
      <c r="J152" s="89">
        <v>0</v>
      </c>
      <c r="K152" s="81">
        <f t="shared" si="34"/>
        <v>1</v>
      </c>
      <c r="L152" s="103"/>
      <c r="M152" s="80">
        <f t="shared" si="35"/>
        <v>459</v>
      </c>
      <c r="N152" s="80">
        <f t="shared" si="36"/>
        <v>459</v>
      </c>
      <c r="O152" s="4"/>
      <c r="P152" s="47"/>
      <c r="Q152" s="47"/>
      <c r="R152" s="48"/>
      <c r="S152" s="48"/>
      <c r="T152" s="47"/>
      <c r="U152" s="106">
        <f t="shared" si="37"/>
        <v>459</v>
      </c>
      <c r="V152" s="106">
        <f t="shared" ref="V152:Y152" si="43">E152/10000</f>
        <v>450</v>
      </c>
      <c r="W152" s="106"/>
      <c r="X152" s="106"/>
      <c r="Y152" s="106">
        <f t="shared" si="43"/>
        <v>9</v>
      </c>
    </row>
    <row r="153" s="1" customFormat="1" ht="36" hidden="1" customHeight="1" spans="1:25">
      <c r="A153" s="62">
        <v>1</v>
      </c>
      <c r="B153" s="63" t="s">
        <v>662</v>
      </c>
      <c r="C153" s="63" t="s">
        <v>2582</v>
      </c>
      <c r="D153" s="71">
        <v>90000</v>
      </c>
      <c r="E153" s="71"/>
      <c r="F153" s="71"/>
      <c r="G153" s="67"/>
      <c r="H153" s="67">
        <f>D153</f>
        <v>90000</v>
      </c>
      <c r="I153" s="65">
        <f t="shared" si="39"/>
        <v>90000</v>
      </c>
      <c r="J153" s="104">
        <f t="shared" ref="J153:J166" si="44">D153-I153</f>
        <v>0</v>
      </c>
      <c r="K153" s="83">
        <f t="shared" si="34"/>
        <v>1</v>
      </c>
      <c r="L153" s="84"/>
      <c r="M153" s="80">
        <f t="shared" si="35"/>
        <v>9</v>
      </c>
      <c r="N153" s="80">
        <f t="shared" si="36"/>
        <v>9</v>
      </c>
      <c r="O153" s="4" t="s">
        <v>187</v>
      </c>
      <c r="P153" s="47" t="s">
        <v>187</v>
      </c>
      <c r="Q153" s="47"/>
      <c r="R153" s="48"/>
      <c r="S153" s="48"/>
      <c r="T153" s="47" t="s">
        <v>65</v>
      </c>
      <c r="U153" s="107">
        <f t="shared" si="37"/>
        <v>9</v>
      </c>
      <c r="V153" s="107"/>
      <c r="W153" s="107"/>
      <c r="X153" s="107"/>
      <c r="Y153" s="107">
        <f>H153/10000</f>
        <v>9</v>
      </c>
    </row>
    <row r="154" s="1" customFormat="1" ht="36" hidden="1" customHeight="1" spans="1:25">
      <c r="A154" s="62">
        <v>2</v>
      </c>
      <c r="B154" s="63" t="s">
        <v>662</v>
      </c>
      <c r="C154" s="63" t="s">
        <v>2657</v>
      </c>
      <c r="D154" s="71">
        <v>45000</v>
      </c>
      <c r="E154" s="71">
        <v>45000</v>
      </c>
      <c r="F154" s="71"/>
      <c r="G154" s="67"/>
      <c r="H154" s="67"/>
      <c r="I154" s="65">
        <f t="shared" si="39"/>
        <v>45000</v>
      </c>
      <c r="J154" s="82">
        <f t="shared" si="44"/>
        <v>0</v>
      </c>
      <c r="K154" s="83">
        <f t="shared" si="34"/>
        <v>1</v>
      </c>
      <c r="L154" s="84"/>
      <c r="M154" s="80">
        <f t="shared" si="35"/>
        <v>4.5</v>
      </c>
      <c r="N154" s="80">
        <f t="shared" si="36"/>
        <v>4.5</v>
      </c>
      <c r="O154" s="4"/>
      <c r="P154" s="47"/>
      <c r="Q154" s="47"/>
      <c r="R154" s="48"/>
      <c r="S154" s="48"/>
      <c r="T154" s="47" t="s">
        <v>76</v>
      </c>
      <c r="U154" s="107">
        <f t="shared" si="37"/>
        <v>4.5</v>
      </c>
      <c r="V154" s="107">
        <f>E154/10000</f>
        <v>4.5</v>
      </c>
      <c r="W154" s="107"/>
      <c r="X154" s="107"/>
      <c r="Y154" s="107"/>
    </row>
    <row r="155" s="1" customFormat="1" ht="36" hidden="1" customHeight="1" spans="1:25">
      <c r="A155" s="62">
        <v>3</v>
      </c>
      <c r="B155" s="63" t="s">
        <v>662</v>
      </c>
      <c r="C155" s="63" t="s">
        <v>2658</v>
      </c>
      <c r="D155" s="71">
        <v>4455000</v>
      </c>
      <c r="E155" s="71">
        <v>4455000</v>
      </c>
      <c r="F155" s="71"/>
      <c r="G155" s="67"/>
      <c r="H155" s="67"/>
      <c r="I155" s="65">
        <f t="shared" si="39"/>
        <v>4455000</v>
      </c>
      <c r="J155" s="82">
        <f t="shared" si="44"/>
        <v>0</v>
      </c>
      <c r="K155" s="83">
        <f t="shared" si="34"/>
        <v>1</v>
      </c>
      <c r="L155" s="84"/>
      <c r="M155" s="80">
        <f t="shared" si="35"/>
        <v>445.5</v>
      </c>
      <c r="N155" s="80">
        <f t="shared" si="36"/>
        <v>445.5</v>
      </c>
      <c r="O155" s="4" t="s">
        <v>84</v>
      </c>
      <c r="P155" s="47" t="s">
        <v>97</v>
      </c>
      <c r="Q155" s="47"/>
      <c r="R155" s="48"/>
      <c r="S155" s="48"/>
      <c r="T155" s="47" t="s">
        <v>76</v>
      </c>
      <c r="U155" s="107">
        <f t="shared" si="37"/>
        <v>445.5</v>
      </c>
      <c r="V155" s="107">
        <f>E155/10000</f>
        <v>445.5</v>
      </c>
      <c r="W155" s="107"/>
      <c r="X155" s="107"/>
      <c r="Y155" s="107"/>
    </row>
    <row r="156" s="40" customFormat="1" ht="36" hidden="1" customHeight="1" spans="1:25">
      <c r="A156" s="68" t="s">
        <v>2323</v>
      </c>
      <c r="B156" s="68"/>
      <c r="C156" s="68"/>
      <c r="D156" s="100">
        <f t="shared" ref="D156:H156" si="45">SUM(D157:D191)</f>
        <v>4703145.82</v>
      </c>
      <c r="E156" s="100">
        <f t="shared" si="45"/>
        <v>1413000</v>
      </c>
      <c r="F156" s="100">
        <f t="shared" si="45"/>
        <v>3086195.75</v>
      </c>
      <c r="G156" s="69">
        <f t="shared" si="45"/>
        <v>0</v>
      </c>
      <c r="H156" s="69">
        <f t="shared" si="45"/>
        <v>203950.07</v>
      </c>
      <c r="I156" s="61">
        <f t="shared" si="39"/>
        <v>4703145.82</v>
      </c>
      <c r="J156" s="89">
        <f t="shared" si="44"/>
        <v>0</v>
      </c>
      <c r="K156" s="81">
        <f t="shared" si="34"/>
        <v>1</v>
      </c>
      <c r="L156" s="101"/>
      <c r="M156" s="80">
        <f t="shared" si="35"/>
        <v>470.314582</v>
      </c>
      <c r="N156" s="80">
        <f t="shared" si="36"/>
        <v>470.314582</v>
      </c>
      <c r="O156" s="4"/>
      <c r="P156" s="47"/>
      <c r="Q156" s="47"/>
      <c r="R156" s="48"/>
      <c r="S156" s="48"/>
      <c r="T156" s="47"/>
      <c r="U156" s="106">
        <f t="shared" si="37"/>
        <v>470.314582</v>
      </c>
      <c r="V156" s="106">
        <f t="shared" ref="V156:Y156" si="46">E156/10000</f>
        <v>141.3</v>
      </c>
      <c r="W156" s="106">
        <f t="shared" si="46"/>
        <v>308.619575</v>
      </c>
      <c r="X156" s="106"/>
      <c r="Y156" s="106">
        <f t="shared" si="46"/>
        <v>20.395007</v>
      </c>
    </row>
    <row r="157" s="1" customFormat="1" ht="36" hidden="1" customHeight="1" spans="1:25">
      <c r="A157" s="62">
        <v>1</v>
      </c>
      <c r="B157" s="63" t="s">
        <v>1046</v>
      </c>
      <c r="C157" s="70" t="s">
        <v>2659</v>
      </c>
      <c r="D157" s="66">
        <v>7000</v>
      </c>
      <c r="E157" s="71">
        <f t="shared" ref="E157:E171" si="47">D157</f>
        <v>7000</v>
      </c>
      <c r="F157" s="71"/>
      <c r="G157" s="67"/>
      <c r="H157" s="67"/>
      <c r="I157" s="65">
        <f t="shared" si="39"/>
        <v>7000</v>
      </c>
      <c r="J157" s="82">
        <f t="shared" si="44"/>
        <v>0</v>
      </c>
      <c r="K157" s="83">
        <f t="shared" si="34"/>
        <v>1</v>
      </c>
      <c r="L157" s="84"/>
      <c r="M157" s="80">
        <f t="shared" si="35"/>
        <v>0.7</v>
      </c>
      <c r="N157" s="80">
        <f t="shared" si="36"/>
        <v>0.7</v>
      </c>
      <c r="O157" s="4"/>
      <c r="P157" s="47"/>
      <c r="Q157" s="47"/>
      <c r="R157" s="48"/>
      <c r="S157" s="48"/>
      <c r="T157" s="47" t="s">
        <v>76</v>
      </c>
      <c r="U157" s="99">
        <f t="shared" si="37"/>
        <v>0.7</v>
      </c>
      <c r="V157" s="99">
        <f t="shared" ref="V157:V171" si="48">E157/10000</f>
        <v>0.7</v>
      </c>
      <c r="W157" s="99"/>
      <c r="X157" s="99"/>
      <c r="Y157" s="99"/>
    </row>
    <row r="158" s="1" customFormat="1" ht="36" hidden="1" customHeight="1" spans="1:25">
      <c r="A158" s="62">
        <v>2</v>
      </c>
      <c r="B158" s="63" t="s">
        <v>1046</v>
      </c>
      <c r="C158" s="70" t="s">
        <v>2660</v>
      </c>
      <c r="D158" s="66">
        <v>129.16</v>
      </c>
      <c r="E158" s="71">
        <f t="shared" si="47"/>
        <v>129.16</v>
      </c>
      <c r="F158" s="71"/>
      <c r="G158" s="67"/>
      <c r="H158" s="67"/>
      <c r="I158" s="65">
        <f t="shared" si="39"/>
        <v>129.16</v>
      </c>
      <c r="J158" s="82">
        <f t="shared" si="44"/>
        <v>0</v>
      </c>
      <c r="K158" s="83">
        <f t="shared" si="34"/>
        <v>1</v>
      </c>
      <c r="L158" s="84"/>
      <c r="M158" s="80">
        <f t="shared" si="35"/>
        <v>0.012916</v>
      </c>
      <c r="N158" s="80">
        <f t="shared" si="36"/>
        <v>0.012916</v>
      </c>
      <c r="O158" s="4" t="s">
        <v>2661</v>
      </c>
      <c r="P158" s="47" t="s">
        <v>2661</v>
      </c>
      <c r="Q158" s="47"/>
      <c r="R158" s="48"/>
      <c r="S158" s="48"/>
      <c r="T158" s="47" t="s">
        <v>76</v>
      </c>
      <c r="U158" s="99">
        <f t="shared" si="37"/>
        <v>0.012916</v>
      </c>
      <c r="V158" s="99">
        <f t="shared" si="48"/>
        <v>0.012916</v>
      </c>
      <c r="W158" s="99"/>
      <c r="X158" s="99"/>
      <c r="Y158" s="99"/>
    </row>
    <row r="159" s="1" customFormat="1" ht="36" hidden="1" customHeight="1" spans="1:25">
      <c r="A159" s="62">
        <v>3</v>
      </c>
      <c r="B159" s="63" t="s">
        <v>1046</v>
      </c>
      <c r="C159" s="70" t="s">
        <v>2660</v>
      </c>
      <c r="D159" s="66">
        <v>290.49</v>
      </c>
      <c r="E159" s="71">
        <f t="shared" si="47"/>
        <v>290.49</v>
      </c>
      <c r="F159" s="71"/>
      <c r="G159" s="67"/>
      <c r="H159" s="67"/>
      <c r="I159" s="65">
        <f t="shared" si="39"/>
        <v>290.49</v>
      </c>
      <c r="J159" s="82">
        <f t="shared" si="44"/>
        <v>0</v>
      </c>
      <c r="K159" s="83">
        <f t="shared" si="34"/>
        <v>1</v>
      </c>
      <c r="L159" s="84"/>
      <c r="M159" s="80">
        <f t="shared" si="35"/>
        <v>0.029049</v>
      </c>
      <c r="N159" s="80">
        <f t="shared" si="36"/>
        <v>0.029049</v>
      </c>
      <c r="O159" s="4" t="s">
        <v>2661</v>
      </c>
      <c r="P159" s="47" t="s">
        <v>2661</v>
      </c>
      <c r="Q159" s="47"/>
      <c r="R159" s="48"/>
      <c r="S159" s="48"/>
      <c r="T159" s="47" t="s">
        <v>76</v>
      </c>
      <c r="U159" s="99">
        <f t="shared" si="37"/>
        <v>0.029049</v>
      </c>
      <c r="V159" s="99">
        <f t="shared" si="48"/>
        <v>0.029049</v>
      </c>
      <c r="W159" s="99"/>
      <c r="X159" s="99"/>
      <c r="Y159" s="99"/>
    </row>
    <row r="160" s="1" customFormat="1" ht="36" hidden="1" customHeight="1" spans="1:25">
      <c r="A160" s="62">
        <v>4</v>
      </c>
      <c r="B160" s="63" t="s">
        <v>1046</v>
      </c>
      <c r="C160" s="70" t="s">
        <v>2662</v>
      </c>
      <c r="D160" s="66">
        <v>5000</v>
      </c>
      <c r="E160" s="71">
        <f t="shared" si="47"/>
        <v>5000</v>
      </c>
      <c r="F160" s="71"/>
      <c r="G160" s="67"/>
      <c r="H160" s="67"/>
      <c r="I160" s="65">
        <f t="shared" si="39"/>
        <v>5000</v>
      </c>
      <c r="J160" s="82">
        <f t="shared" si="44"/>
        <v>0</v>
      </c>
      <c r="K160" s="83">
        <f t="shared" si="34"/>
        <v>1</v>
      </c>
      <c r="L160" s="84"/>
      <c r="M160" s="80">
        <f t="shared" si="35"/>
        <v>0.5</v>
      </c>
      <c r="N160" s="80">
        <f t="shared" si="36"/>
        <v>0.5</v>
      </c>
      <c r="O160" s="4" t="s">
        <v>2663</v>
      </c>
      <c r="P160" s="88" t="s">
        <v>1792</v>
      </c>
      <c r="Q160" s="47" t="s">
        <v>2664</v>
      </c>
      <c r="R160" s="108">
        <v>0</v>
      </c>
      <c r="S160" s="108" t="s">
        <v>2665</v>
      </c>
      <c r="T160" s="47" t="s">
        <v>76</v>
      </c>
      <c r="U160" s="99">
        <f t="shared" si="37"/>
        <v>0.5</v>
      </c>
      <c r="V160" s="99">
        <f t="shared" si="48"/>
        <v>0.5</v>
      </c>
      <c r="W160" s="99"/>
      <c r="X160" s="99"/>
      <c r="Y160" s="99"/>
    </row>
    <row r="161" s="1" customFormat="1" ht="36" hidden="1" customHeight="1" spans="1:25">
      <c r="A161" s="62">
        <v>5</v>
      </c>
      <c r="B161" s="63" t="s">
        <v>1046</v>
      </c>
      <c r="C161" s="70" t="s">
        <v>2666</v>
      </c>
      <c r="D161" s="66">
        <v>15000</v>
      </c>
      <c r="E161" s="71">
        <f t="shared" si="47"/>
        <v>15000</v>
      </c>
      <c r="F161" s="71"/>
      <c r="G161" s="67"/>
      <c r="H161" s="67"/>
      <c r="I161" s="65">
        <f t="shared" si="39"/>
        <v>15000</v>
      </c>
      <c r="J161" s="82">
        <f t="shared" si="44"/>
        <v>0</v>
      </c>
      <c r="K161" s="83">
        <f t="shared" si="34"/>
        <v>1</v>
      </c>
      <c r="L161" s="84"/>
      <c r="M161" s="80">
        <f t="shared" si="35"/>
        <v>1.5</v>
      </c>
      <c r="N161" s="80">
        <f t="shared" si="36"/>
        <v>1.5</v>
      </c>
      <c r="O161" s="4" t="s">
        <v>2663</v>
      </c>
      <c r="P161" s="88" t="s">
        <v>1792</v>
      </c>
      <c r="Q161" s="47" t="s">
        <v>2664</v>
      </c>
      <c r="R161" s="108">
        <v>0</v>
      </c>
      <c r="S161" s="108" t="s">
        <v>2665</v>
      </c>
      <c r="T161" s="47" t="s">
        <v>76</v>
      </c>
      <c r="U161" s="99">
        <f t="shared" si="37"/>
        <v>1.5</v>
      </c>
      <c r="V161" s="99">
        <f t="shared" si="48"/>
        <v>1.5</v>
      </c>
      <c r="W161" s="99"/>
      <c r="X161" s="99"/>
      <c r="Y161" s="99"/>
    </row>
    <row r="162" s="1" customFormat="1" ht="36" hidden="1" customHeight="1" spans="1:25">
      <c r="A162" s="62">
        <v>6</v>
      </c>
      <c r="B162" s="63" t="s">
        <v>1046</v>
      </c>
      <c r="C162" s="70" t="s">
        <v>2667</v>
      </c>
      <c r="D162" s="66">
        <v>10000</v>
      </c>
      <c r="E162" s="71">
        <f t="shared" si="47"/>
        <v>10000</v>
      </c>
      <c r="F162" s="71"/>
      <c r="G162" s="67"/>
      <c r="H162" s="67"/>
      <c r="I162" s="65">
        <f t="shared" si="39"/>
        <v>10000</v>
      </c>
      <c r="J162" s="82">
        <f t="shared" si="44"/>
        <v>0</v>
      </c>
      <c r="K162" s="83">
        <f t="shared" si="34"/>
        <v>1</v>
      </c>
      <c r="L162" s="84"/>
      <c r="M162" s="80">
        <f t="shared" si="35"/>
        <v>1</v>
      </c>
      <c r="N162" s="80">
        <f t="shared" si="36"/>
        <v>1</v>
      </c>
      <c r="O162" s="4" t="s">
        <v>2663</v>
      </c>
      <c r="P162" s="88" t="s">
        <v>1792</v>
      </c>
      <c r="Q162" s="47" t="s">
        <v>2664</v>
      </c>
      <c r="R162" s="108">
        <v>0</v>
      </c>
      <c r="S162" s="108" t="s">
        <v>2665</v>
      </c>
      <c r="T162" s="47" t="s">
        <v>76</v>
      </c>
      <c r="U162" s="99">
        <f t="shared" si="37"/>
        <v>1</v>
      </c>
      <c r="V162" s="99">
        <f t="shared" si="48"/>
        <v>1</v>
      </c>
      <c r="W162" s="99"/>
      <c r="X162" s="99"/>
      <c r="Y162" s="99"/>
    </row>
    <row r="163" s="1" customFormat="1" ht="36" hidden="1" customHeight="1" spans="1:25">
      <c r="A163" s="62">
        <v>7</v>
      </c>
      <c r="B163" s="63" t="s">
        <v>1046</v>
      </c>
      <c r="C163" s="70" t="s">
        <v>2668</v>
      </c>
      <c r="D163" s="66">
        <v>20000</v>
      </c>
      <c r="E163" s="71">
        <f t="shared" si="47"/>
        <v>20000</v>
      </c>
      <c r="F163" s="71"/>
      <c r="G163" s="67"/>
      <c r="H163" s="67"/>
      <c r="I163" s="65">
        <f t="shared" si="39"/>
        <v>20000</v>
      </c>
      <c r="J163" s="82">
        <f t="shared" si="44"/>
        <v>0</v>
      </c>
      <c r="K163" s="83">
        <f t="shared" si="34"/>
        <v>1</v>
      </c>
      <c r="L163" s="84"/>
      <c r="M163" s="80">
        <f t="shared" si="35"/>
        <v>2</v>
      </c>
      <c r="N163" s="80">
        <f t="shared" si="36"/>
        <v>2</v>
      </c>
      <c r="O163" s="4" t="s">
        <v>2663</v>
      </c>
      <c r="P163" s="88" t="s">
        <v>1792</v>
      </c>
      <c r="Q163" s="47" t="s">
        <v>2664</v>
      </c>
      <c r="R163" s="108">
        <v>0</v>
      </c>
      <c r="S163" s="108" t="s">
        <v>2665</v>
      </c>
      <c r="T163" s="47" t="s">
        <v>76</v>
      </c>
      <c r="U163" s="99">
        <f t="shared" si="37"/>
        <v>2</v>
      </c>
      <c r="V163" s="99">
        <f t="shared" si="48"/>
        <v>2</v>
      </c>
      <c r="W163" s="99"/>
      <c r="X163" s="99"/>
      <c r="Y163" s="99"/>
    </row>
    <row r="164" s="1" customFormat="1" ht="36" hidden="1" customHeight="1" spans="1:25">
      <c r="A164" s="62">
        <v>8</v>
      </c>
      <c r="B164" s="63" t="s">
        <v>1046</v>
      </c>
      <c r="C164" s="70" t="s">
        <v>2669</v>
      </c>
      <c r="D164" s="66">
        <v>21000</v>
      </c>
      <c r="E164" s="71">
        <f t="shared" si="47"/>
        <v>21000</v>
      </c>
      <c r="F164" s="71"/>
      <c r="G164" s="67"/>
      <c r="H164" s="67"/>
      <c r="I164" s="65">
        <f t="shared" si="39"/>
        <v>21000</v>
      </c>
      <c r="J164" s="82">
        <f t="shared" si="44"/>
        <v>0</v>
      </c>
      <c r="K164" s="83">
        <f t="shared" si="34"/>
        <v>1</v>
      </c>
      <c r="L164" s="84"/>
      <c r="M164" s="80">
        <f t="shared" si="35"/>
        <v>2.1</v>
      </c>
      <c r="N164" s="80">
        <f t="shared" si="36"/>
        <v>2.1</v>
      </c>
      <c r="O164" s="4" t="s">
        <v>2663</v>
      </c>
      <c r="P164" s="88" t="s">
        <v>1792</v>
      </c>
      <c r="Q164" s="47" t="s">
        <v>2664</v>
      </c>
      <c r="R164" s="108">
        <v>0</v>
      </c>
      <c r="S164" s="108" t="s">
        <v>2665</v>
      </c>
      <c r="T164" s="47" t="s">
        <v>76</v>
      </c>
      <c r="U164" s="99">
        <f t="shared" si="37"/>
        <v>2.1</v>
      </c>
      <c r="V164" s="99">
        <f t="shared" si="48"/>
        <v>2.1</v>
      </c>
      <c r="W164" s="99"/>
      <c r="X164" s="99"/>
      <c r="Y164" s="99"/>
    </row>
    <row r="165" s="1" customFormat="1" ht="36" hidden="1" customHeight="1" spans="1:25">
      <c r="A165" s="62">
        <v>9</v>
      </c>
      <c r="B165" s="63" t="s">
        <v>1046</v>
      </c>
      <c r="C165" s="70" t="s">
        <v>2670</v>
      </c>
      <c r="D165" s="66">
        <v>49170.84</v>
      </c>
      <c r="E165" s="71">
        <f t="shared" si="47"/>
        <v>49170.84</v>
      </c>
      <c r="F165" s="71"/>
      <c r="G165" s="67"/>
      <c r="H165" s="67"/>
      <c r="I165" s="65">
        <f t="shared" si="39"/>
        <v>49170.84</v>
      </c>
      <c r="J165" s="82">
        <f t="shared" si="44"/>
        <v>0</v>
      </c>
      <c r="K165" s="83">
        <f t="shared" si="34"/>
        <v>1</v>
      </c>
      <c r="L165" s="84"/>
      <c r="M165" s="80">
        <f t="shared" si="35"/>
        <v>4.917084</v>
      </c>
      <c r="N165" s="80">
        <f t="shared" si="36"/>
        <v>4.917084</v>
      </c>
      <c r="O165" s="4" t="s">
        <v>2661</v>
      </c>
      <c r="P165" s="47" t="s">
        <v>2661</v>
      </c>
      <c r="Q165" s="47"/>
      <c r="R165" s="48"/>
      <c r="S165" s="48"/>
      <c r="T165" s="47" t="s">
        <v>76</v>
      </c>
      <c r="U165" s="99">
        <f t="shared" si="37"/>
        <v>4.917084</v>
      </c>
      <c r="V165" s="99">
        <f t="shared" si="48"/>
        <v>4.917084</v>
      </c>
      <c r="W165" s="99"/>
      <c r="X165" s="99"/>
      <c r="Y165" s="99"/>
    </row>
    <row r="166" s="1" customFormat="1" ht="36" hidden="1" customHeight="1" spans="1:25">
      <c r="A166" s="62">
        <v>10</v>
      </c>
      <c r="B166" s="63" t="s">
        <v>1046</v>
      </c>
      <c r="C166" s="70" t="s">
        <v>2671</v>
      </c>
      <c r="D166" s="66">
        <v>154509.51</v>
      </c>
      <c r="E166" s="71">
        <f t="shared" si="47"/>
        <v>154509.51</v>
      </c>
      <c r="F166" s="71"/>
      <c r="G166" s="67"/>
      <c r="H166" s="67"/>
      <c r="I166" s="65">
        <f t="shared" si="39"/>
        <v>154509.51</v>
      </c>
      <c r="J166" s="82">
        <f t="shared" si="44"/>
        <v>0</v>
      </c>
      <c r="K166" s="83">
        <f t="shared" si="34"/>
        <v>1</v>
      </c>
      <c r="L166" s="84"/>
      <c r="M166" s="80">
        <f t="shared" si="35"/>
        <v>15.450951</v>
      </c>
      <c r="N166" s="80">
        <f t="shared" si="36"/>
        <v>15.450951</v>
      </c>
      <c r="O166" s="4" t="s">
        <v>2661</v>
      </c>
      <c r="P166" s="47" t="s">
        <v>2661</v>
      </c>
      <c r="Q166" s="47"/>
      <c r="R166" s="48"/>
      <c r="S166" s="48"/>
      <c r="T166" s="47" t="s">
        <v>76</v>
      </c>
      <c r="U166" s="99">
        <f t="shared" si="37"/>
        <v>15.450951</v>
      </c>
      <c r="V166" s="99">
        <f t="shared" si="48"/>
        <v>15.450951</v>
      </c>
      <c r="W166" s="99"/>
      <c r="X166" s="99"/>
      <c r="Y166" s="99"/>
    </row>
    <row r="167" s="1" customFormat="1" ht="36" hidden="1" customHeight="1" spans="1:25">
      <c r="A167" s="62"/>
      <c r="B167" s="63" t="s">
        <v>1046</v>
      </c>
      <c r="C167" s="70" t="s">
        <v>2660</v>
      </c>
      <c r="D167" s="66">
        <v>288000</v>
      </c>
      <c r="E167" s="71">
        <f t="shared" si="47"/>
        <v>288000</v>
      </c>
      <c r="F167" s="71"/>
      <c r="G167" s="67"/>
      <c r="H167" s="67"/>
      <c r="I167" s="65">
        <f t="shared" si="39"/>
        <v>288000</v>
      </c>
      <c r="J167" s="82"/>
      <c r="K167" s="83">
        <f t="shared" si="34"/>
        <v>1</v>
      </c>
      <c r="L167" s="84"/>
      <c r="M167" s="80">
        <f t="shared" si="35"/>
        <v>28.8</v>
      </c>
      <c r="N167" s="80">
        <f t="shared" si="36"/>
        <v>28.8</v>
      </c>
      <c r="O167" s="4" t="s">
        <v>2661</v>
      </c>
      <c r="P167" s="47" t="s">
        <v>2661</v>
      </c>
      <c r="Q167" s="47"/>
      <c r="R167" s="48"/>
      <c r="S167" s="48"/>
      <c r="T167" s="47" t="s">
        <v>76</v>
      </c>
      <c r="U167" s="99">
        <f t="shared" si="37"/>
        <v>28.8</v>
      </c>
      <c r="V167" s="99">
        <f t="shared" si="48"/>
        <v>28.8</v>
      </c>
      <c r="W167" s="99"/>
      <c r="X167" s="99"/>
      <c r="Y167" s="99"/>
    </row>
    <row r="168" s="1" customFormat="1" ht="36" hidden="1" customHeight="1" spans="1:25">
      <c r="A168" s="62">
        <v>11</v>
      </c>
      <c r="B168" s="63" t="s">
        <v>1046</v>
      </c>
      <c r="C168" s="70" t="s">
        <v>2672</v>
      </c>
      <c r="D168" s="66">
        <v>625800</v>
      </c>
      <c r="E168" s="71">
        <f t="shared" si="47"/>
        <v>625800</v>
      </c>
      <c r="F168" s="71"/>
      <c r="G168" s="67"/>
      <c r="H168" s="67"/>
      <c r="I168" s="65">
        <f t="shared" si="39"/>
        <v>625800</v>
      </c>
      <c r="J168" s="82">
        <f t="shared" ref="J168:J181" si="49">D168-I168</f>
        <v>0</v>
      </c>
      <c r="K168" s="83">
        <f t="shared" si="34"/>
        <v>1</v>
      </c>
      <c r="L168" s="84"/>
      <c r="M168" s="80">
        <f t="shared" si="35"/>
        <v>62.58</v>
      </c>
      <c r="N168" s="80">
        <f t="shared" si="36"/>
        <v>62.58</v>
      </c>
      <c r="O168" s="4" t="s">
        <v>2661</v>
      </c>
      <c r="P168" s="47" t="s">
        <v>2661</v>
      </c>
      <c r="Q168" s="47"/>
      <c r="R168" s="48"/>
      <c r="S168" s="48"/>
      <c r="T168" s="47" t="s">
        <v>76</v>
      </c>
      <c r="U168" s="99">
        <f t="shared" si="37"/>
        <v>62.58</v>
      </c>
      <c r="V168" s="99">
        <f t="shared" si="48"/>
        <v>62.58</v>
      </c>
      <c r="W168" s="99"/>
      <c r="X168" s="99"/>
      <c r="Y168" s="99"/>
    </row>
    <row r="169" s="1" customFormat="1" ht="36" hidden="1" customHeight="1" spans="1:25">
      <c r="A169" s="62">
        <v>12</v>
      </c>
      <c r="B169" s="63" t="s">
        <v>1046</v>
      </c>
      <c r="C169" s="70" t="s">
        <v>2670</v>
      </c>
      <c r="D169" s="66">
        <v>24000</v>
      </c>
      <c r="E169" s="71">
        <f t="shared" si="47"/>
        <v>24000</v>
      </c>
      <c r="F169" s="71"/>
      <c r="G169" s="67"/>
      <c r="H169" s="67"/>
      <c r="I169" s="65">
        <f t="shared" si="39"/>
        <v>24000</v>
      </c>
      <c r="J169" s="82">
        <f t="shared" si="49"/>
        <v>0</v>
      </c>
      <c r="K169" s="83">
        <f t="shared" si="34"/>
        <v>1</v>
      </c>
      <c r="L169" s="84"/>
      <c r="M169" s="80">
        <f t="shared" si="35"/>
        <v>2.4</v>
      </c>
      <c r="N169" s="80">
        <f t="shared" si="36"/>
        <v>2.4</v>
      </c>
      <c r="O169" s="4" t="s">
        <v>2661</v>
      </c>
      <c r="P169" s="47" t="s">
        <v>2661</v>
      </c>
      <c r="Q169" s="47"/>
      <c r="R169" s="48"/>
      <c r="S169" s="48"/>
      <c r="T169" s="47" t="s">
        <v>76</v>
      </c>
      <c r="U169" s="99">
        <f t="shared" si="37"/>
        <v>2.4</v>
      </c>
      <c r="V169" s="99">
        <f t="shared" si="48"/>
        <v>2.4</v>
      </c>
      <c r="W169" s="99"/>
      <c r="X169" s="99"/>
      <c r="Y169" s="99"/>
    </row>
    <row r="170" s="1" customFormat="1" ht="36" hidden="1" customHeight="1" spans="1:25">
      <c r="A170" s="62">
        <v>13</v>
      </c>
      <c r="B170" s="63" t="s">
        <v>1046</v>
      </c>
      <c r="C170" s="70" t="s">
        <v>2671</v>
      </c>
      <c r="D170" s="66">
        <v>66700</v>
      </c>
      <c r="E170" s="71">
        <f t="shared" si="47"/>
        <v>66700</v>
      </c>
      <c r="F170" s="71"/>
      <c r="G170" s="67"/>
      <c r="H170" s="67"/>
      <c r="I170" s="65">
        <f t="shared" si="39"/>
        <v>66700</v>
      </c>
      <c r="J170" s="82">
        <f t="shared" si="49"/>
        <v>0</v>
      </c>
      <c r="K170" s="83">
        <f t="shared" si="34"/>
        <v>1</v>
      </c>
      <c r="L170" s="84"/>
      <c r="M170" s="80">
        <f t="shared" si="35"/>
        <v>6.67</v>
      </c>
      <c r="N170" s="80">
        <f t="shared" si="36"/>
        <v>6.67</v>
      </c>
      <c r="O170" s="4" t="s">
        <v>2661</v>
      </c>
      <c r="P170" s="47" t="s">
        <v>2661</v>
      </c>
      <c r="Q170" s="47"/>
      <c r="R170" s="48"/>
      <c r="S170" s="48"/>
      <c r="T170" s="47" t="s">
        <v>76</v>
      </c>
      <c r="U170" s="99">
        <f t="shared" si="37"/>
        <v>6.67</v>
      </c>
      <c r="V170" s="99">
        <f t="shared" si="48"/>
        <v>6.67</v>
      </c>
      <c r="W170" s="99"/>
      <c r="X170" s="99"/>
      <c r="Y170" s="99"/>
    </row>
    <row r="171" s="1" customFormat="1" ht="36" hidden="1" customHeight="1" spans="1:25">
      <c r="A171" s="62">
        <v>14</v>
      </c>
      <c r="B171" s="63" t="s">
        <v>1046</v>
      </c>
      <c r="C171" s="70" t="s">
        <v>2660</v>
      </c>
      <c r="D171" s="66">
        <v>126400</v>
      </c>
      <c r="E171" s="71">
        <f t="shared" si="47"/>
        <v>126400</v>
      </c>
      <c r="F171" s="71"/>
      <c r="G171" s="67"/>
      <c r="H171" s="67"/>
      <c r="I171" s="65">
        <f t="shared" si="39"/>
        <v>126400</v>
      </c>
      <c r="J171" s="82">
        <f t="shared" si="49"/>
        <v>0</v>
      </c>
      <c r="K171" s="83">
        <f t="shared" si="34"/>
        <v>1</v>
      </c>
      <c r="L171" s="84"/>
      <c r="M171" s="80">
        <f t="shared" si="35"/>
        <v>12.64</v>
      </c>
      <c r="N171" s="80">
        <f t="shared" si="36"/>
        <v>12.64</v>
      </c>
      <c r="O171" s="4" t="s">
        <v>2661</v>
      </c>
      <c r="P171" s="47" t="s">
        <v>2661</v>
      </c>
      <c r="Q171" s="47"/>
      <c r="R171" s="48"/>
      <c r="S171" s="48"/>
      <c r="T171" s="47" t="s">
        <v>76</v>
      </c>
      <c r="U171" s="99">
        <f t="shared" si="37"/>
        <v>12.64</v>
      </c>
      <c r="V171" s="99">
        <f t="shared" si="48"/>
        <v>12.64</v>
      </c>
      <c r="W171" s="99"/>
      <c r="X171" s="99"/>
      <c r="Y171" s="99"/>
    </row>
    <row r="172" s="1" customFormat="1" ht="36" hidden="1" customHeight="1" spans="1:25">
      <c r="A172" s="62">
        <v>15</v>
      </c>
      <c r="B172" s="63" t="s">
        <v>1046</v>
      </c>
      <c r="C172" s="70" t="s">
        <v>2673</v>
      </c>
      <c r="D172" s="66">
        <v>485000</v>
      </c>
      <c r="E172" s="71"/>
      <c r="F172" s="67">
        <f t="shared" ref="F172:F184" si="50">D172</f>
        <v>485000</v>
      </c>
      <c r="G172" s="67"/>
      <c r="H172" s="67"/>
      <c r="I172" s="65">
        <f t="shared" si="39"/>
        <v>485000</v>
      </c>
      <c r="J172" s="82">
        <f t="shared" si="49"/>
        <v>0</v>
      </c>
      <c r="K172" s="83">
        <f t="shared" si="34"/>
        <v>1</v>
      </c>
      <c r="L172" s="84"/>
      <c r="M172" s="80">
        <f t="shared" si="35"/>
        <v>48.5</v>
      </c>
      <c r="N172" s="80">
        <f t="shared" si="36"/>
        <v>48.5</v>
      </c>
      <c r="O172" s="4" t="s">
        <v>2663</v>
      </c>
      <c r="P172" s="88" t="s">
        <v>1792</v>
      </c>
      <c r="Q172" s="47" t="s">
        <v>2664</v>
      </c>
      <c r="R172" s="108">
        <v>0</v>
      </c>
      <c r="S172" s="108" t="s">
        <v>2665</v>
      </c>
      <c r="T172" s="47" t="s">
        <v>77</v>
      </c>
      <c r="U172" s="99">
        <f t="shared" si="37"/>
        <v>48.5</v>
      </c>
      <c r="V172" s="99"/>
      <c r="W172" s="99">
        <f t="shared" ref="W172:W184" si="51">F172/10000</f>
        <v>48.5</v>
      </c>
      <c r="X172" s="99"/>
      <c r="Y172" s="99"/>
    </row>
    <row r="173" s="1" customFormat="1" ht="36" hidden="1" customHeight="1" spans="1:25">
      <c r="A173" s="62">
        <v>16</v>
      </c>
      <c r="B173" s="63" t="s">
        <v>1046</v>
      </c>
      <c r="C173" s="70" t="s">
        <v>2674</v>
      </c>
      <c r="D173" s="66">
        <v>28000</v>
      </c>
      <c r="E173" s="71"/>
      <c r="F173" s="67">
        <f t="shared" si="50"/>
        <v>28000</v>
      </c>
      <c r="G173" s="67"/>
      <c r="H173" s="67"/>
      <c r="I173" s="65">
        <f t="shared" si="39"/>
        <v>28000</v>
      </c>
      <c r="J173" s="82">
        <f t="shared" si="49"/>
        <v>0</v>
      </c>
      <c r="K173" s="83">
        <f t="shared" si="34"/>
        <v>1</v>
      </c>
      <c r="L173" s="84"/>
      <c r="M173" s="80">
        <f t="shared" si="35"/>
        <v>2.8</v>
      </c>
      <c r="N173" s="80">
        <f t="shared" si="36"/>
        <v>2.8</v>
      </c>
      <c r="O173" s="4" t="s">
        <v>2663</v>
      </c>
      <c r="P173" s="88" t="s">
        <v>1792</v>
      </c>
      <c r="Q173" s="47" t="s">
        <v>2664</v>
      </c>
      <c r="R173" s="108">
        <v>0</v>
      </c>
      <c r="S173" s="108" t="s">
        <v>2665</v>
      </c>
      <c r="T173" s="47" t="s">
        <v>77</v>
      </c>
      <c r="U173" s="99">
        <f t="shared" si="37"/>
        <v>2.8</v>
      </c>
      <c r="V173" s="99"/>
      <c r="W173" s="99">
        <f t="shared" si="51"/>
        <v>2.8</v>
      </c>
      <c r="X173" s="99"/>
      <c r="Y173" s="99"/>
    </row>
    <row r="174" s="1" customFormat="1" ht="36" hidden="1" customHeight="1" spans="1:25">
      <c r="A174" s="62">
        <v>17</v>
      </c>
      <c r="B174" s="63" t="s">
        <v>1046</v>
      </c>
      <c r="C174" s="70" t="s">
        <v>2675</v>
      </c>
      <c r="D174" s="66">
        <v>7000</v>
      </c>
      <c r="E174" s="71"/>
      <c r="F174" s="67">
        <f t="shared" si="50"/>
        <v>7000</v>
      </c>
      <c r="G174" s="67"/>
      <c r="H174" s="67"/>
      <c r="I174" s="65">
        <f t="shared" si="39"/>
        <v>7000</v>
      </c>
      <c r="J174" s="82">
        <f t="shared" si="49"/>
        <v>0</v>
      </c>
      <c r="K174" s="83">
        <f t="shared" si="34"/>
        <v>1</v>
      </c>
      <c r="L174" s="84"/>
      <c r="M174" s="80">
        <f t="shared" si="35"/>
        <v>0.7</v>
      </c>
      <c r="N174" s="80">
        <f t="shared" si="36"/>
        <v>0.7</v>
      </c>
      <c r="O174" s="4" t="s">
        <v>2663</v>
      </c>
      <c r="P174" s="105" t="s">
        <v>1792</v>
      </c>
      <c r="Q174" s="47" t="s">
        <v>2664</v>
      </c>
      <c r="R174" s="48">
        <v>1</v>
      </c>
      <c r="S174" s="108" t="s">
        <v>2665</v>
      </c>
      <c r="T174" s="47" t="s">
        <v>77</v>
      </c>
      <c r="U174" s="99">
        <f t="shared" si="37"/>
        <v>0.7</v>
      </c>
      <c r="V174" s="99"/>
      <c r="W174" s="109">
        <f t="shared" si="51"/>
        <v>0.7</v>
      </c>
      <c r="X174" s="99"/>
      <c r="Y174" s="99"/>
    </row>
    <row r="175" s="1" customFormat="1" ht="36" hidden="1" customHeight="1" spans="1:25">
      <c r="A175" s="62">
        <v>18</v>
      </c>
      <c r="B175" s="63" t="s">
        <v>1046</v>
      </c>
      <c r="C175" s="70" t="s">
        <v>2676</v>
      </c>
      <c r="D175" s="66">
        <v>130489.65</v>
      </c>
      <c r="E175" s="71"/>
      <c r="F175" s="67">
        <f t="shared" si="50"/>
        <v>130489.65</v>
      </c>
      <c r="G175" s="67"/>
      <c r="H175" s="67"/>
      <c r="I175" s="65">
        <f t="shared" si="39"/>
        <v>130489.65</v>
      </c>
      <c r="J175" s="82">
        <f t="shared" si="49"/>
        <v>0</v>
      </c>
      <c r="K175" s="83">
        <f t="shared" si="34"/>
        <v>1</v>
      </c>
      <c r="L175" s="84"/>
      <c r="M175" s="80">
        <f t="shared" si="35"/>
        <v>13.048965</v>
      </c>
      <c r="N175" s="80">
        <f t="shared" si="36"/>
        <v>13.048965</v>
      </c>
      <c r="O175" s="4" t="s">
        <v>2661</v>
      </c>
      <c r="P175" s="47" t="s">
        <v>2661</v>
      </c>
      <c r="Q175" s="47"/>
      <c r="R175" s="48"/>
      <c r="S175" s="48"/>
      <c r="T175" s="47" t="s">
        <v>77</v>
      </c>
      <c r="U175" s="99">
        <f t="shared" si="37"/>
        <v>13.048965</v>
      </c>
      <c r="V175" s="99"/>
      <c r="W175" s="99">
        <f t="shared" si="51"/>
        <v>13.048965</v>
      </c>
      <c r="X175" s="99"/>
      <c r="Y175" s="99"/>
    </row>
    <row r="176" s="1" customFormat="1" ht="36" hidden="1" customHeight="1" spans="1:25">
      <c r="A176" s="62">
        <v>19</v>
      </c>
      <c r="B176" s="63" t="s">
        <v>1046</v>
      </c>
      <c r="C176" s="70" t="s">
        <v>2677</v>
      </c>
      <c r="D176" s="66">
        <v>20000</v>
      </c>
      <c r="E176" s="71"/>
      <c r="F176" s="67">
        <f t="shared" si="50"/>
        <v>20000</v>
      </c>
      <c r="G176" s="67"/>
      <c r="H176" s="67"/>
      <c r="I176" s="65">
        <f t="shared" si="39"/>
        <v>20000</v>
      </c>
      <c r="J176" s="82">
        <f t="shared" si="49"/>
        <v>0</v>
      </c>
      <c r="K176" s="83">
        <f t="shared" si="34"/>
        <v>1</v>
      </c>
      <c r="L176" s="84"/>
      <c r="M176" s="80">
        <f t="shared" si="35"/>
        <v>2</v>
      </c>
      <c r="N176" s="80">
        <f t="shared" si="36"/>
        <v>2</v>
      </c>
      <c r="O176" s="4" t="s">
        <v>2663</v>
      </c>
      <c r="P176" s="88" t="s">
        <v>1792</v>
      </c>
      <c r="Q176" s="47" t="s">
        <v>2664</v>
      </c>
      <c r="R176" s="108">
        <v>0</v>
      </c>
      <c r="S176" s="108" t="s">
        <v>2665</v>
      </c>
      <c r="T176" s="47" t="s">
        <v>77</v>
      </c>
      <c r="U176" s="99">
        <f t="shared" si="37"/>
        <v>2</v>
      </c>
      <c r="V176" s="99"/>
      <c r="W176" s="99">
        <f t="shared" si="51"/>
        <v>2</v>
      </c>
      <c r="X176" s="99"/>
      <c r="Y176" s="99"/>
    </row>
    <row r="177" s="1" customFormat="1" ht="36" hidden="1" customHeight="1" spans="1:25">
      <c r="A177" s="62">
        <v>20</v>
      </c>
      <c r="B177" s="63" t="s">
        <v>1046</v>
      </c>
      <c r="C177" s="70" t="s">
        <v>2678</v>
      </c>
      <c r="D177" s="66">
        <v>12000</v>
      </c>
      <c r="E177" s="71"/>
      <c r="F177" s="67">
        <f t="shared" si="50"/>
        <v>12000</v>
      </c>
      <c r="G177" s="67"/>
      <c r="H177" s="67"/>
      <c r="I177" s="65">
        <f t="shared" si="39"/>
        <v>12000</v>
      </c>
      <c r="J177" s="82">
        <f t="shared" si="49"/>
        <v>0</v>
      </c>
      <c r="K177" s="83">
        <f t="shared" si="34"/>
        <v>1</v>
      </c>
      <c r="L177" s="84"/>
      <c r="M177" s="80">
        <f t="shared" si="35"/>
        <v>1.2</v>
      </c>
      <c r="N177" s="80">
        <f t="shared" si="36"/>
        <v>1.2</v>
      </c>
      <c r="O177" s="4" t="s">
        <v>2663</v>
      </c>
      <c r="P177" s="88" t="s">
        <v>1792</v>
      </c>
      <c r="Q177" s="47" t="s">
        <v>2664</v>
      </c>
      <c r="R177" s="108">
        <v>0</v>
      </c>
      <c r="S177" s="108" t="s">
        <v>2665</v>
      </c>
      <c r="T177" s="47" t="s">
        <v>77</v>
      </c>
      <c r="U177" s="99">
        <f t="shared" si="37"/>
        <v>1.2</v>
      </c>
      <c r="V177" s="99"/>
      <c r="W177" s="99">
        <f t="shared" si="51"/>
        <v>1.2</v>
      </c>
      <c r="X177" s="99"/>
      <c r="Y177" s="99"/>
    </row>
    <row r="178" s="1" customFormat="1" ht="36" hidden="1" customHeight="1" spans="1:25">
      <c r="A178" s="62">
        <v>21</v>
      </c>
      <c r="B178" s="63" t="s">
        <v>1046</v>
      </c>
      <c r="C178" s="70" t="s">
        <v>2678</v>
      </c>
      <c r="D178" s="66">
        <v>28000</v>
      </c>
      <c r="E178" s="71"/>
      <c r="F178" s="67">
        <f t="shared" si="50"/>
        <v>28000</v>
      </c>
      <c r="G178" s="67"/>
      <c r="H178" s="67"/>
      <c r="I178" s="65">
        <f t="shared" si="39"/>
        <v>28000</v>
      </c>
      <c r="J178" s="82">
        <f t="shared" si="49"/>
        <v>0</v>
      </c>
      <c r="K178" s="83">
        <f t="shared" si="34"/>
        <v>1</v>
      </c>
      <c r="L178" s="84"/>
      <c r="M178" s="80">
        <f t="shared" si="35"/>
        <v>2.8</v>
      </c>
      <c r="N178" s="80">
        <f t="shared" si="36"/>
        <v>2.8</v>
      </c>
      <c r="O178" s="4" t="s">
        <v>2663</v>
      </c>
      <c r="P178" s="88" t="s">
        <v>1792</v>
      </c>
      <c r="Q178" s="47" t="s">
        <v>2664</v>
      </c>
      <c r="R178" s="108">
        <v>0</v>
      </c>
      <c r="S178" s="108" t="s">
        <v>2665</v>
      </c>
      <c r="T178" s="47" t="s">
        <v>77</v>
      </c>
      <c r="U178" s="99">
        <f t="shared" si="37"/>
        <v>2.8</v>
      </c>
      <c r="V178" s="99"/>
      <c r="W178" s="99">
        <f t="shared" si="51"/>
        <v>2.8</v>
      </c>
      <c r="X178" s="99"/>
      <c r="Y178" s="99"/>
    </row>
    <row r="179" s="1" customFormat="1" ht="36" hidden="1" customHeight="1" spans="1:25">
      <c r="A179" s="62">
        <v>22</v>
      </c>
      <c r="B179" s="63" t="s">
        <v>1046</v>
      </c>
      <c r="C179" s="70" t="s">
        <v>2678</v>
      </c>
      <c r="D179" s="66">
        <v>8000</v>
      </c>
      <c r="E179" s="71"/>
      <c r="F179" s="67">
        <f t="shared" si="50"/>
        <v>8000</v>
      </c>
      <c r="G179" s="67"/>
      <c r="H179" s="67"/>
      <c r="I179" s="65">
        <f t="shared" si="39"/>
        <v>8000</v>
      </c>
      <c r="J179" s="82">
        <f t="shared" si="49"/>
        <v>0</v>
      </c>
      <c r="K179" s="83">
        <f t="shared" si="34"/>
        <v>1</v>
      </c>
      <c r="L179" s="84"/>
      <c r="M179" s="80">
        <f t="shared" si="35"/>
        <v>0.8</v>
      </c>
      <c r="N179" s="80">
        <f t="shared" si="36"/>
        <v>0.8</v>
      </c>
      <c r="O179" s="4" t="s">
        <v>2663</v>
      </c>
      <c r="P179" s="88" t="s">
        <v>1792</v>
      </c>
      <c r="Q179" s="47" t="s">
        <v>2664</v>
      </c>
      <c r="R179" s="108">
        <v>0</v>
      </c>
      <c r="S179" s="108" t="s">
        <v>2665</v>
      </c>
      <c r="T179" s="47" t="s">
        <v>77</v>
      </c>
      <c r="U179" s="99">
        <f t="shared" si="37"/>
        <v>0.8</v>
      </c>
      <c r="V179" s="99"/>
      <c r="W179" s="99">
        <f t="shared" si="51"/>
        <v>0.8</v>
      </c>
      <c r="X179" s="99"/>
      <c r="Y179" s="99"/>
    </row>
    <row r="180" s="1" customFormat="1" ht="36" hidden="1" customHeight="1" spans="1:25">
      <c r="A180" s="62">
        <v>23</v>
      </c>
      <c r="B180" s="63" t="s">
        <v>1046</v>
      </c>
      <c r="C180" s="70" t="s">
        <v>2678</v>
      </c>
      <c r="D180" s="66">
        <v>6000</v>
      </c>
      <c r="E180" s="71"/>
      <c r="F180" s="67">
        <f t="shared" si="50"/>
        <v>6000</v>
      </c>
      <c r="G180" s="67"/>
      <c r="H180" s="67"/>
      <c r="I180" s="65">
        <f t="shared" si="39"/>
        <v>6000</v>
      </c>
      <c r="J180" s="82">
        <f t="shared" si="49"/>
        <v>0</v>
      </c>
      <c r="K180" s="83">
        <f t="shared" si="34"/>
        <v>1</v>
      </c>
      <c r="L180" s="84"/>
      <c r="M180" s="80">
        <f t="shared" si="35"/>
        <v>0.6</v>
      </c>
      <c r="N180" s="80">
        <f t="shared" si="36"/>
        <v>0.6</v>
      </c>
      <c r="O180" s="4" t="s">
        <v>2663</v>
      </c>
      <c r="P180" s="88" t="s">
        <v>1792</v>
      </c>
      <c r="Q180" s="47" t="s">
        <v>2664</v>
      </c>
      <c r="R180" s="108">
        <v>0</v>
      </c>
      <c r="S180" s="108" t="s">
        <v>2665</v>
      </c>
      <c r="T180" s="47" t="s">
        <v>77</v>
      </c>
      <c r="U180" s="99">
        <f t="shared" si="37"/>
        <v>0.6</v>
      </c>
      <c r="V180" s="99"/>
      <c r="W180" s="99">
        <f t="shared" si="51"/>
        <v>0.6</v>
      </c>
      <c r="X180" s="99"/>
      <c r="Y180" s="99"/>
    </row>
    <row r="181" s="1" customFormat="1" ht="36" hidden="1" customHeight="1" spans="1:25">
      <c r="A181" s="62">
        <v>24</v>
      </c>
      <c r="B181" s="63" t="s">
        <v>1046</v>
      </c>
      <c r="C181" s="70" t="s">
        <v>2678</v>
      </c>
      <c r="D181" s="66">
        <v>28000</v>
      </c>
      <c r="E181" s="71"/>
      <c r="F181" s="67">
        <f t="shared" si="50"/>
        <v>28000</v>
      </c>
      <c r="G181" s="67"/>
      <c r="H181" s="67"/>
      <c r="I181" s="65">
        <f t="shared" si="39"/>
        <v>28000</v>
      </c>
      <c r="J181" s="82">
        <f t="shared" si="49"/>
        <v>0</v>
      </c>
      <c r="K181" s="83">
        <f t="shared" si="34"/>
        <v>1</v>
      </c>
      <c r="L181" s="84"/>
      <c r="M181" s="80">
        <f t="shared" si="35"/>
        <v>2.8</v>
      </c>
      <c r="N181" s="80">
        <f t="shared" si="36"/>
        <v>2.8</v>
      </c>
      <c r="O181" s="4" t="s">
        <v>2663</v>
      </c>
      <c r="P181" s="88" t="s">
        <v>1792</v>
      </c>
      <c r="Q181" s="47" t="s">
        <v>2664</v>
      </c>
      <c r="R181" s="108">
        <v>0</v>
      </c>
      <c r="S181" s="108" t="s">
        <v>2665</v>
      </c>
      <c r="T181" s="47" t="s">
        <v>77</v>
      </c>
      <c r="U181" s="99">
        <f t="shared" si="37"/>
        <v>2.8</v>
      </c>
      <c r="V181" s="99"/>
      <c r="W181" s="99">
        <f t="shared" si="51"/>
        <v>2.8</v>
      </c>
      <c r="X181" s="99"/>
      <c r="Y181" s="99"/>
    </row>
    <row r="182" s="1" customFormat="1" ht="36" hidden="1" customHeight="1" spans="1:25">
      <c r="A182" s="62">
        <v>25</v>
      </c>
      <c r="B182" s="63" t="s">
        <v>1046</v>
      </c>
      <c r="C182" s="70" t="s">
        <v>2677</v>
      </c>
      <c r="D182" s="66">
        <v>339000</v>
      </c>
      <c r="E182" s="71"/>
      <c r="F182" s="67">
        <f t="shared" si="50"/>
        <v>339000</v>
      </c>
      <c r="G182" s="67"/>
      <c r="H182" s="67"/>
      <c r="I182" s="65">
        <f t="shared" si="39"/>
        <v>339000</v>
      </c>
      <c r="J182" s="82">
        <v>0</v>
      </c>
      <c r="K182" s="83">
        <f t="shared" si="34"/>
        <v>1</v>
      </c>
      <c r="L182" s="84"/>
      <c r="M182" s="80">
        <f t="shared" si="35"/>
        <v>33.9</v>
      </c>
      <c r="N182" s="80">
        <f t="shared" si="36"/>
        <v>33.9</v>
      </c>
      <c r="O182" s="4" t="s">
        <v>2663</v>
      </c>
      <c r="P182" s="88" t="s">
        <v>1792</v>
      </c>
      <c r="Q182" s="47" t="s">
        <v>2664</v>
      </c>
      <c r="R182" s="108">
        <v>0</v>
      </c>
      <c r="S182" s="108" t="s">
        <v>2665</v>
      </c>
      <c r="T182" s="47" t="s">
        <v>77</v>
      </c>
      <c r="U182" s="99">
        <f t="shared" si="37"/>
        <v>33.9</v>
      </c>
      <c r="V182" s="99"/>
      <c r="W182" s="99">
        <f t="shared" si="51"/>
        <v>33.9</v>
      </c>
      <c r="X182" s="99"/>
      <c r="Y182" s="99"/>
    </row>
    <row r="183" s="1" customFormat="1" ht="36" hidden="1" customHeight="1" spans="1:25">
      <c r="A183" s="62">
        <v>26</v>
      </c>
      <c r="B183" s="63" t="s">
        <v>1046</v>
      </c>
      <c r="C183" s="70" t="s">
        <v>2676</v>
      </c>
      <c r="D183" s="66">
        <v>948800</v>
      </c>
      <c r="E183" s="71"/>
      <c r="F183" s="67">
        <f t="shared" si="50"/>
        <v>948800</v>
      </c>
      <c r="G183" s="67"/>
      <c r="H183" s="67"/>
      <c r="I183" s="65">
        <f t="shared" si="39"/>
        <v>948800</v>
      </c>
      <c r="J183" s="82">
        <v>0</v>
      </c>
      <c r="K183" s="83">
        <f t="shared" si="34"/>
        <v>1</v>
      </c>
      <c r="L183" s="84"/>
      <c r="M183" s="80">
        <f t="shared" si="35"/>
        <v>94.88</v>
      </c>
      <c r="N183" s="80">
        <f t="shared" si="36"/>
        <v>94.88</v>
      </c>
      <c r="O183" s="4" t="s">
        <v>2661</v>
      </c>
      <c r="P183" s="47" t="s">
        <v>2661</v>
      </c>
      <c r="Q183" s="47"/>
      <c r="R183" s="48"/>
      <c r="S183" s="48"/>
      <c r="T183" s="47" t="s">
        <v>77</v>
      </c>
      <c r="U183" s="99">
        <f t="shared" si="37"/>
        <v>94.88</v>
      </c>
      <c r="V183" s="99"/>
      <c r="W183" s="99">
        <f t="shared" si="51"/>
        <v>94.88</v>
      </c>
      <c r="X183" s="99"/>
      <c r="Y183" s="99"/>
    </row>
    <row r="184" s="1" customFormat="1" ht="36" hidden="1" customHeight="1" spans="1:25">
      <c r="A184" s="62">
        <v>27</v>
      </c>
      <c r="B184" s="63" t="s">
        <v>1046</v>
      </c>
      <c r="C184" s="70" t="s">
        <v>2679</v>
      </c>
      <c r="D184" s="66">
        <v>1045906.1</v>
      </c>
      <c r="E184" s="71"/>
      <c r="F184" s="67">
        <f t="shared" si="50"/>
        <v>1045906.1</v>
      </c>
      <c r="G184" s="67"/>
      <c r="H184" s="67"/>
      <c r="I184" s="65">
        <f t="shared" si="39"/>
        <v>1045906.1</v>
      </c>
      <c r="J184" s="82">
        <v>0</v>
      </c>
      <c r="K184" s="83">
        <f t="shared" si="34"/>
        <v>1</v>
      </c>
      <c r="L184" s="84"/>
      <c r="M184" s="80">
        <f t="shared" si="35"/>
        <v>104.59061</v>
      </c>
      <c r="N184" s="80">
        <f t="shared" si="36"/>
        <v>104.59061</v>
      </c>
      <c r="O184" s="4" t="s">
        <v>2661</v>
      </c>
      <c r="P184" s="47" t="s">
        <v>2680</v>
      </c>
      <c r="Q184" s="47"/>
      <c r="R184" s="48"/>
      <c r="S184" s="48"/>
      <c r="T184" s="47" t="s">
        <v>77</v>
      </c>
      <c r="U184" s="99">
        <f t="shared" si="37"/>
        <v>104.59061</v>
      </c>
      <c r="V184" s="99"/>
      <c r="W184" s="99">
        <f t="shared" si="51"/>
        <v>104.59061</v>
      </c>
      <c r="X184" s="99"/>
      <c r="Y184" s="99"/>
    </row>
    <row r="185" s="1" customFormat="1" ht="36" hidden="1" customHeight="1" spans="1:25">
      <c r="A185" s="62">
        <v>28</v>
      </c>
      <c r="B185" s="63" t="s">
        <v>1046</v>
      </c>
      <c r="C185" s="70" t="s">
        <v>2582</v>
      </c>
      <c r="D185" s="66">
        <v>62703.19</v>
      </c>
      <c r="E185" s="71"/>
      <c r="F185" s="71"/>
      <c r="G185" s="67"/>
      <c r="H185" s="67">
        <f t="shared" ref="H185:H191" si="52">D185</f>
        <v>62703.19</v>
      </c>
      <c r="I185" s="65">
        <f t="shared" si="39"/>
        <v>62703.19</v>
      </c>
      <c r="J185" s="82">
        <v>0</v>
      </c>
      <c r="K185" s="83">
        <f t="shared" si="34"/>
        <v>1</v>
      </c>
      <c r="L185" s="84"/>
      <c r="M185" s="80">
        <f t="shared" si="35"/>
        <v>6.270319</v>
      </c>
      <c r="N185" s="80">
        <f t="shared" si="36"/>
        <v>6.270319</v>
      </c>
      <c r="O185" s="4" t="s">
        <v>187</v>
      </c>
      <c r="P185" s="47" t="s">
        <v>187</v>
      </c>
      <c r="Q185" s="47"/>
      <c r="R185" s="48"/>
      <c r="S185" s="48"/>
      <c r="T185" s="47" t="s">
        <v>65</v>
      </c>
      <c r="U185" s="99">
        <f t="shared" si="37"/>
        <v>6.270319</v>
      </c>
      <c r="V185" s="99"/>
      <c r="W185" s="99"/>
      <c r="X185" s="99"/>
      <c r="Y185" s="99">
        <f t="shared" ref="Y185:Y191" si="53">H185/10000</f>
        <v>6.270319</v>
      </c>
    </row>
    <row r="186" s="1" customFormat="1" ht="36" hidden="1" customHeight="1" spans="1:25">
      <c r="A186" s="62">
        <v>29</v>
      </c>
      <c r="B186" s="63" t="s">
        <v>1046</v>
      </c>
      <c r="C186" s="70" t="s">
        <v>2582</v>
      </c>
      <c r="D186" s="66">
        <v>0.18</v>
      </c>
      <c r="E186" s="71"/>
      <c r="F186" s="71"/>
      <c r="G186" s="67"/>
      <c r="H186" s="67">
        <f t="shared" si="52"/>
        <v>0.18</v>
      </c>
      <c r="I186" s="65">
        <f t="shared" si="39"/>
        <v>0.18</v>
      </c>
      <c r="J186" s="82">
        <v>0</v>
      </c>
      <c r="K186" s="83">
        <f t="shared" si="34"/>
        <v>1</v>
      </c>
      <c r="L186" s="84"/>
      <c r="M186" s="80">
        <f t="shared" si="35"/>
        <v>1.8e-5</v>
      </c>
      <c r="N186" s="80">
        <f t="shared" si="36"/>
        <v>1.8e-5</v>
      </c>
      <c r="O186" s="4" t="s">
        <v>187</v>
      </c>
      <c r="P186" s="47" t="s">
        <v>187</v>
      </c>
      <c r="Q186" s="47"/>
      <c r="R186" s="48"/>
      <c r="S186" s="48"/>
      <c r="T186" s="47" t="s">
        <v>65</v>
      </c>
      <c r="U186" s="99">
        <f t="shared" si="37"/>
        <v>1.8e-5</v>
      </c>
      <c r="V186" s="99"/>
      <c r="W186" s="99"/>
      <c r="X186" s="99"/>
      <c r="Y186" s="99">
        <f t="shared" si="53"/>
        <v>1.8e-5</v>
      </c>
    </row>
    <row r="187" s="1" customFormat="1" ht="36" hidden="1" customHeight="1" spans="1:25">
      <c r="A187" s="62">
        <v>30</v>
      </c>
      <c r="B187" s="63" t="s">
        <v>1046</v>
      </c>
      <c r="C187" s="70" t="s">
        <v>2681</v>
      </c>
      <c r="D187" s="66">
        <v>41869.76</v>
      </c>
      <c r="E187" s="71"/>
      <c r="F187" s="71"/>
      <c r="G187" s="67"/>
      <c r="H187" s="67">
        <f t="shared" si="52"/>
        <v>41869.76</v>
      </c>
      <c r="I187" s="65">
        <f t="shared" si="39"/>
        <v>41869.76</v>
      </c>
      <c r="J187" s="82">
        <v>0</v>
      </c>
      <c r="K187" s="83">
        <f t="shared" si="34"/>
        <v>1</v>
      </c>
      <c r="L187" s="84"/>
      <c r="M187" s="80">
        <f t="shared" si="35"/>
        <v>4.186976</v>
      </c>
      <c r="N187" s="80">
        <f t="shared" si="36"/>
        <v>4.186976</v>
      </c>
      <c r="O187" s="4"/>
      <c r="P187" s="47"/>
      <c r="Q187" s="47"/>
      <c r="R187" s="48"/>
      <c r="S187" s="48"/>
      <c r="T187" s="47" t="s">
        <v>65</v>
      </c>
      <c r="U187" s="99">
        <f t="shared" si="37"/>
        <v>4.186976</v>
      </c>
      <c r="V187" s="99"/>
      <c r="W187" s="99"/>
      <c r="X187" s="99"/>
      <c r="Y187" s="99">
        <f t="shared" si="53"/>
        <v>4.186976</v>
      </c>
    </row>
    <row r="188" s="1" customFormat="1" ht="36" hidden="1" customHeight="1" spans="1:25">
      <c r="A188" s="62">
        <v>31</v>
      </c>
      <c r="B188" s="63" t="s">
        <v>1046</v>
      </c>
      <c r="C188" s="70" t="s">
        <v>2682</v>
      </c>
      <c r="D188" s="66">
        <v>5890.26</v>
      </c>
      <c r="E188" s="71"/>
      <c r="F188" s="71"/>
      <c r="G188" s="67"/>
      <c r="H188" s="67">
        <f t="shared" si="52"/>
        <v>5890.26</v>
      </c>
      <c r="I188" s="65">
        <f t="shared" si="39"/>
        <v>5890.26</v>
      </c>
      <c r="J188" s="82">
        <v>0</v>
      </c>
      <c r="K188" s="83">
        <f t="shared" si="34"/>
        <v>1</v>
      </c>
      <c r="L188" s="84"/>
      <c r="M188" s="80">
        <f t="shared" si="35"/>
        <v>0.589026</v>
      </c>
      <c r="N188" s="80">
        <f t="shared" si="36"/>
        <v>0.589026</v>
      </c>
      <c r="O188" s="4"/>
      <c r="P188" s="47"/>
      <c r="Q188" s="47"/>
      <c r="R188" s="48"/>
      <c r="S188" s="48"/>
      <c r="T188" s="47" t="s">
        <v>65</v>
      </c>
      <c r="U188" s="99">
        <f t="shared" si="37"/>
        <v>0.589026</v>
      </c>
      <c r="V188" s="99"/>
      <c r="W188" s="99"/>
      <c r="X188" s="99"/>
      <c r="Y188" s="99">
        <f t="shared" si="53"/>
        <v>0.589026</v>
      </c>
    </row>
    <row r="189" s="1" customFormat="1" ht="36" hidden="1" customHeight="1" spans="1:25">
      <c r="A189" s="62">
        <v>32</v>
      </c>
      <c r="B189" s="63" t="s">
        <v>1046</v>
      </c>
      <c r="C189" s="70" t="s">
        <v>2683</v>
      </c>
      <c r="D189" s="66">
        <v>14000</v>
      </c>
      <c r="E189" s="71"/>
      <c r="F189" s="71"/>
      <c r="G189" s="67"/>
      <c r="H189" s="67">
        <f t="shared" si="52"/>
        <v>14000</v>
      </c>
      <c r="I189" s="65">
        <f t="shared" si="39"/>
        <v>14000</v>
      </c>
      <c r="J189" s="82">
        <v>0</v>
      </c>
      <c r="K189" s="83">
        <f t="shared" si="34"/>
        <v>1</v>
      </c>
      <c r="L189" s="84"/>
      <c r="M189" s="80">
        <f t="shared" si="35"/>
        <v>1.4</v>
      </c>
      <c r="N189" s="80">
        <f t="shared" si="36"/>
        <v>1.4</v>
      </c>
      <c r="O189" s="4" t="s">
        <v>2663</v>
      </c>
      <c r="P189" s="88" t="s">
        <v>1792</v>
      </c>
      <c r="Q189" s="47" t="s">
        <v>2664</v>
      </c>
      <c r="R189" s="108">
        <v>0</v>
      </c>
      <c r="S189" s="108" t="s">
        <v>2665</v>
      </c>
      <c r="T189" s="47" t="s">
        <v>65</v>
      </c>
      <c r="U189" s="99">
        <f t="shared" si="37"/>
        <v>1.4</v>
      </c>
      <c r="V189" s="99"/>
      <c r="W189" s="99"/>
      <c r="X189" s="99"/>
      <c r="Y189" s="99">
        <f t="shared" si="53"/>
        <v>1.4</v>
      </c>
    </row>
    <row r="190" s="1" customFormat="1" ht="36" hidden="1" customHeight="1" spans="1:25">
      <c r="A190" s="62">
        <v>33</v>
      </c>
      <c r="B190" s="63" t="s">
        <v>1046</v>
      </c>
      <c r="C190" s="70" t="s">
        <v>2582</v>
      </c>
      <c r="D190" s="66">
        <v>50600</v>
      </c>
      <c r="E190" s="71"/>
      <c r="F190" s="71"/>
      <c r="G190" s="67"/>
      <c r="H190" s="67">
        <f t="shared" si="52"/>
        <v>50600</v>
      </c>
      <c r="I190" s="65">
        <f t="shared" si="39"/>
        <v>50600</v>
      </c>
      <c r="J190" s="82"/>
      <c r="K190" s="83"/>
      <c r="L190" s="84"/>
      <c r="M190" s="80">
        <f t="shared" si="35"/>
        <v>5.06</v>
      </c>
      <c r="N190" s="80">
        <f t="shared" si="36"/>
        <v>5.06</v>
      </c>
      <c r="O190" s="4" t="s">
        <v>187</v>
      </c>
      <c r="P190" s="47" t="s">
        <v>187</v>
      </c>
      <c r="Q190" s="47"/>
      <c r="R190" s="48"/>
      <c r="S190" s="48"/>
      <c r="T190" s="47" t="s">
        <v>65</v>
      </c>
      <c r="U190" s="99">
        <f t="shared" si="37"/>
        <v>5.06</v>
      </c>
      <c r="V190" s="99"/>
      <c r="W190" s="99"/>
      <c r="X190" s="99"/>
      <c r="Y190" s="99">
        <f t="shared" si="53"/>
        <v>5.06</v>
      </c>
    </row>
    <row r="191" s="1" customFormat="1" ht="36" hidden="1" customHeight="1" spans="1:25">
      <c r="A191" s="62">
        <v>34</v>
      </c>
      <c r="B191" s="63" t="s">
        <v>1046</v>
      </c>
      <c r="C191" s="70" t="s">
        <v>2684</v>
      </c>
      <c r="D191" s="66">
        <v>28886.68</v>
      </c>
      <c r="E191" s="71"/>
      <c r="F191" s="71"/>
      <c r="G191" s="67"/>
      <c r="H191" s="67">
        <f t="shared" si="52"/>
        <v>28886.68</v>
      </c>
      <c r="I191" s="65">
        <f t="shared" si="39"/>
        <v>28886.68</v>
      </c>
      <c r="J191" s="82">
        <v>0</v>
      </c>
      <c r="K191" s="83">
        <f t="shared" ref="K191:K254" si="54">I191/D191</f>
        <v>1</v>
      </c>
      <c r="L191" s="84"/>
      <c r="M191" s="80">
        <f t="shared" si="35"/>
        <v>2.888668</v>
      </c>
      <c r="N191" s="80">
        <f t="shared" si="36"/>
        <v>2.888668</v>
      </c>
      <c r="O191" s="4" t="s">
        <v>2661</v>
      </c>
      <c r="P191" s="47" t="s">
        <v>2661</v>
      </c>
      <c r="Q191" s="47"/>
      <c r="R191" s="48"/>
      <c r="S191" s="48"/>
      <c r="T191" s="47" t="s">
        <v>65</v>
      </c>
      <c r="U191" s="99">
        <f t="shared" si="37"/>
        <v>2.888668</v>
      </c>
      <c r="V191" s="99"/>
      <c r="W191" s="99"/>
      <c r="X191" s="99"/>
      <c r="Y191" s="99">
        <f t="shared" si="53"/>
        <v>2.888668</v>
      </c>
    </row>
    <row r="192" s="40" customFormat="1" ht="36" hidden="1" customHeight="1" spans="1:25">
      <c r="A192" s="68" t="s">
        <v>2335</v>
      </c>
      <c r="B192" s="68"/>
      <c r="C192" s="68"/>
      <c r="D192" s="100">
        <f t="shared" ref="D192:H192" si="55">SUM(D193:D203)</f>
        <v>9085495.85</v>
      </c>
      <c r="E192" s="100">
        <f t="shared" si="55"/>
        <v>7904100.72</v>
      </c>
      <c r="F192" s="100">
        <f t="shared" si="55"/>
        <v>0</v>
      </c>
      <c r="G192" s="69">
        <f t="shared" si="55"/>
        <v>0</v>
      </c>
      <c r="H192" s="69">
        <f t="shared" si="55"/>
        <v>1181395.13</v>
      </c>
      <c r="I192" s="61">
        <f t="shared" si="39"/>
        <v>9085495.85</v>
      </c>
      <c r="J192" s="89">
        <f t="shared" ref="J192:J199" si="56">D192-I192</f>
        <v>0</v>
      </c>
      <c r="K192" s="81">
        <f t="shared" si="54"/>
        <v>1</v>
      </c>
      <c r="L192" s="89"/>
      <c r="M192" s="80">
        <f t="shared" si="35"/>
        <v>908.549585</v>
      </c>
      <c r="N192" s="80">
        <f t="shared" si="36"/>
        <v>908.549585</v>
      </c>
      <c r="O192" s="4"/>
      <c r="P192" s="47"/>
      <c r="Q192" s="47"/>
      <c r="R192" s="48"/>
      <c r="S192" s="48"/>
      <c r="T192" s="47"/>
      <c r="U192" s="106">
        <f t="shared" si="37"/>
        <v>908.549585</v>
      </c>
      <c r="V192" s="106">
        <f t="shared" ref="V192:Y192" si="57">E192/10000</f>
        <v>790.410072</v>
      </c>
      <c r="W192" s="106"/>
      <c r="X192" s="106"/>
      <c r="Y192" s="106">
        <f t="shared" si="57"/>
        <v>118.139513</v>
      </c>
    </row>
    <row r="193" s="1" customFormat="1" ht="36" hidden="1" customHeight="1" spans="1:25">
      <c r="A193" s="62">
        <v>1</v>
      </c>
      <c r="B193" s="63" t="s">
        <v>2336</v>
      </c>
      <c r="C193" s="70" t="s">
        <v>2685</v>
      </c>
      <c r="D193" s="66">
        <v>4591.72</v>
      </c>
      <c r="E193" s="71">
        <f t="shared" ref="E193:E201" si="58">D193</f>
        <v>4591.72</v>
      </c>
      <c r="F193" s="71"/>
      <c r="G193" s="67"/>
      <c r="H193" s="67"/>
      <c r="I193" s="65">
        <f t="shared" si="39"/>
        <v>4591.72</v>
      </c>
      <c r="J193" s="82">
        <f t="shared" si="56"/>
        <v>0</v>
      </c>
      <c r="K193" s="83">
        <f t="shared" si="54"/>
        <v>1</v>
      </c>
      <c r="L193" s="84"/>
      <c r="M193" s="80">
        <f t="shared" si="35"/>
        <v>0.459172</v>
      </c>
      <c r="N193" s="80">
        <f t="shared" si="36"/>
        <v>0.459172</v>
      </c>
      <c r="O193" s="4"/>
      <c r="P193" s="47"/>
      <c r="Q193" s="47"/>
      <c r="R193" s="48"/>
      <c r="S193" s="48"/>
      <c r="T193" s="47" t="s">
        <v>76</v>
      </c>
      <c r="U193" s="99">
        <f t="shared" si="37"/>
        <v>0.459172</v>
      </c>
      <c r="V193" s="99">
        <f t="shared" ref="V193:V201" si="59">E193/10000</f>
        <v>0.459172</v>
      </c>
      <c r="W193" s="99"/>
      <c r="X193" s="99"/>
      <c r="Y193" s="99"/>
    </row>
    <row r="194" s="1" customFormat="1" ht="36" hidden="1" customHeight="1" spans="1:25">
      <c r="A194" s="62">
        <v>2</v>
      </c>
      <c r="B194" s="63" t="s">
        <v>2336</v>
      </c>
      <c r="C194" s="70" t="s">
        <v>2686</v>
      </c>
      <c r="D194" s="66">
        <v>100000</v>
      </c>
      <c r="E194" s="71">
        <f t="shared" si="58"/>
        <v>100000</v>
      </c>
      <c r="F194" s="71"/>
      <c r="G194" s="67"/>
      <c r="H194" s="67"/>
      <c r="I194" s="65">
        <f t="shared" si="39"/>
        <v>100000</v>
      </c>
      <c r="J194" s="82">
        <f t="shared" si="56"/>
        <v>0</v>
      </c>
      <c r="K194" s="83">
        <f t="shared" si="54"/>
        <v>1</v>
      </c>
      <c r="L194" s="84"/>
      <c r="M194" s="80">
        <f t="shared" si="35"/>
        <v>10</v>
      </c>
      <c r="N194" s="80">
        <f t="shared" si="36"/>
        <v>10</v>
      </c>
      <c r="O194" s="4" t="s">
        <v>84</v>
      </c>
      <c r="P194" s="47" t="s">
        <v>97</v>
      </c>
      <c r="Q194" s="47"/>
      <c r="R194" s="48"/>
      <c r="S194" s="48"/>
      <c r="T194" s="47" t="s">
        <v>76</v>
      </c>
      <c r="U194" s="99">
        <f t="shared" si="37"/>
        <v>10</v>
      </c>
      <c r="V194" s="99">
        <f t="shared" si="59"/>
        <v>10</v>
      </c>
      <c r="W194" s="99"/>
      <c r="X194" s="99"/>
      <c r="Y194" s="99"/>
    </row>
    <row r="195" s="1" customFormat="1" ht="36" hidden="1" customHeight="1" spans="1:25">
      <c r="A195" s="62">
        <v>3</v>
      </c>
      <c r="B195" s="63" t="s">
        <v>2336</v>
      </c>
      <c r="C195" s="70" t="s">
        <v>2687</v>
      </c>
      <c r="D195" s="66">
        <v>189900</v>
      </c>
      <c r="E195" s="71">
        <f t="shared" si="58"/>
        <v>189900</v>
      </c>
      <c r="F195" s="71"/>
      <c r="G195" s="67"/>
      <c r="H195" s="67"/>
      <c r="I195" s="65">
        <f t="shared" si="39"/>
        <v>189900</v>
      </c>
      <c r="J195" s="82">
        <f t="shared" si="56"/>
        <v>0</v>
      </c>
      <c r="K195" s="83">
        <f t="shared" si="54"/>
        <v>1</v>
      </c>
      <c r="L195" s="84"/>
      <c r="M195" s="80">
        <f t="shared" si="35"/>
        <v>18.99</v>
      </c>
      <c r="N195" s="80">
        <f t="shared" si="36"/>
        <v>18.99</v>
      </c>
      <c r="O195" s="4" t="s">
        <v>84</v>
      </c>
      <c r="P195" s="47" t="s">
        <v>97</v>
      </c>
      <c r="Q195" s="47"/>
      <c r="R195" s="48"/>
      <c r="S195" s="48"/>
      <c r="T195" s="47" t="s">
        <v>76</v>
      </c>
      <c r="U195" s="99">
        <f t="shared" si="37"/>
        <v>18.99</v>
      </c>
      <c r="V195" s="99">
        <f t="shared" si="59"/>
        <v>18.99</v>
      </c>
      <c r="W195" s="99"/>
      <c r="X195" s="99"/>
      <c r="Y195" s="99"/>
    </row>
    <row r="196" s="1" customFormat="1" ht="36" hidden="1" customHeight="1" spans="1:25">
      <c r="A196" s="62">
        <v>4</v>
      </c>
      <c r="B196" s="63" t="s">
        <v>2336</v>
      </c>
      <c r="C196" s="70" t="s">
        <v>2688</v>
      </c>
      <c r="D196" s="66">
        <v>401800</v>
      </c>
      <c r="E196" s="71">
        <f t="shared" si="58"/>
        <v>401800</v>
      </c>
      <c r="F196" s="71"/>
      <c r="G196" s="67"/>
      <c r="H196" s="67"/>
      <c r="I196" s="65">
        <f t="shared" si="39"/>
        <v>401800</v>
      </c>
      <c r="J196" s="82">
        <f t="shared" si="56"/>
        <v>0</v>
      </c>
      <c r="K196" s="83">
        <f t="shared" si="54"/>
        <v>1</v>
      </c>
      <c r="L196" s="84"/>
      <c r="M196" s="80">
        <f t="shared" si="35"/>
        <v>40.18</v>
      </c>
      <c r="N196" s="80">
        <f t="shared" si="36"/>
        <v>40.18</v>
      </c>
      <c r="O196" s="4" t="s">
        <v>84</v>
      </c>
      <c r="P196" s="47" t="s">
        <v>97</v>
      </c>
      <c r="Q196" s="47"/>
      <c r="R196" s="48"/>
      <c r="S196" s="48"/>
      <c r="T196" s="47" t="s">
        <v>76</v>
      </c>
      <c r="U196" s="99">
        <f t="shared" si="37"/>
        <v>40.18</v>
      </c>
      <c r="V196" s="99">
        <f t="shared" si="59"/>
        <v>40.18</v>
      </c>
      <c r="W196" s="99"/>
      <c r="X196" s="99"/>
      <c r="Y196" s="99"/>
    </row>
    <row r="197" s="1" customFormat="1" ht="36" hidden="1" customHeight="1" spans="1:25">
      <c r="A197" s="62">
        <v>5</v>
      </c>
      <c r="B197" s="63" t="s">
        <v>2336</v>
      </c>
      <c r="C197" s="70" t="s">
        <v>2689</v>
      </c>
      <c r="D197" s="66">
        <v>240000</v>
      </c>
      <c r="E197" s="71">
        <f t="shared" si="58"/>
        <v>240000</v>
      </c>
      <c r="F197" s="71"/>
      <c r="G197" s="67"/>
      <c r="H197" s="67"/>
      <c r="I197" s="65">
        <f t="shared" si="39"/>
        <v>240000</v>
      </c>
      <c r="J197" s="82">
        <f t="shared" si="56"/>
        <v>0</v>
      </c>
      <c r="K197" s="83">
        <f t="shared" si="54"/>
        <v>1</v>
      </c>
      <c r="L197" s="84"/>
      <c r="M197" s="80">
        <f t="shared" ref="M197:M260" si="60">D197/10000</f>
        <v>24</v>
      </c>
      <c r="N197" s="80">
        <f t="shared" ref="N197:N260" si="61">I197/10000</f>
        <v>24</v>
      </c>
      <c r="O197" s="4" t="s">
        <v>84</v>
      </c>
      <c r="P197" s="47" t="s">
        <v>97</v>
      </c>
      <c r="Q197" s="47"/>
      <c r="R197" s="48"/>
      <c r="S197" s="48"/>
      <c r="T197" s="47" t="s">
        <v>76</v>
      </c>
      <c r="U197" s="99">
        <f t="shared" ref="U197:U260" si="62">D197/10000</f>
        <v>24</v>
      </c>
      <c r="V197" s="99">
        <f t="shared" si="59"/>
        <v>24</v>
      </c>
      <c r="W197" s="99"/>
      <c r="X197" s="99"/>
      <c r="Y197" s="99"/>
    </row>
    <row r="198" s="1" customFormat="1" ht="36" hidden="1" customHeight="1" spans="1:25">
      <c r="A198" s="62">
        <v>6</v>
      </c>
      <c r="B198" s="63" t="s">
        <v>2336</v>
      </c>
      <c r="C198" s="70" t="s">
        <v>2687</v>
      </c>
      <c r="D198" s="66">
        <v>191600</v>
      </c>
      <c r="E198" s="71">
        <f t="shared" si="58"/>
        <v>191600</v>
      </c>
      <c r="F198" s="71"/>
      <c r="G198" s="67"/>
      <c r="H198" s="67"/>
      <c r="I198" s="65">
        <f t="shared" ref="I198:I261" si="63">D198</f>
        <v>191600</v>
      </c>
      <c r="J198" s="82">
        <f t="shared" si="56"/>
        <v>0</v>
      </c>
      <c r="K198" s="83">
        <f t="shared" si="54"/>
        <v>1</v>
      </c>
      <c r="L198" s="84"/>
      <c r="M198" s="80">
        <f t="shared" si="60"/>
        <v>19.16</v>
      </c>
      <c r="N198" s="80">
        <f t="shared" si="61"/>
        <v>19.16</v>
      </c>
      <c r="O198" s="4" t="s">
        <v>84</v>
      </c>
      <c r="P198" s="47" t="s">
        <v>97</v>
      </c>
      <c r="Q198" s="47"/>
      <c r="R198" s="48"/>
      <c r="S198" s="48"/>
      <c r="T198" s="47" t="s">
        <v>76</v>
      </c>
      <c r="U198" s="99">
        <f t="shared" si="62"/>
        <v>19.16</v>
      </c>
      <c r="V198" s="99">
        <f t="shared" si="59"/>
        <v>19.16</v>
      </c>
      <c r="W198" s="99"/>
      <c r="X198" s="99"/>
      <c r="Y198" s="99"/>
    </row>
    <row r="199" s="1" customFormat="1" ht="36" hidden="1" customHeight="1" spans="1:25">
      <c r="A199" s="62">
        <v>7</v>
      </c>
      <c r="B199" s="63" t="s">
        <v>2336</v>
      </c>
      <c r="C199" s="70" t="s">
        <v>2686</v>
      </c>
      <c r="D199" s="66">
        <v>4684609</v>
      </c>
      <c r="E199" s="71">
        <f t="shared" si="58"/>
        <v>4684609</v>
      </c>
      <c r="F199" s="71"/>
      <c r="G199" s="67"/>
      <c r="H199" s="67"/>
      <c r="I199" s="65">
        <f t="shared" si="63"/>
        <v>4684609</v>
      </c>
      <c r="J199" s="82">
        <f t="shared" si="56"/>
        <v>0</v>
      </c>
      <c r="K199" s="83">
        <f t="shared" si="54"/>
        <v>1</v>
      </c>
      <c r="L199" s="84"/>
      <c r="M199" s="80">
        <f t="shared" si="60"/>
        <v>468.4609</v>
      </c>
      <c r="N199" s="80">
        <f t="shared" si="61"/>
        <v>468.4609</v>
      </c>
      <c r="O199" s="4" t="s">
        <v>84</v>
      </c>
      <c r="P199" s="47" t="s">
        <v>97</v>
      </c>
      <c r="Q199" s="47"/>
      <c r="R199" s="48"/>
      <c r="S199" s="48"/>
      <c r="T199" s="47" t="s">
        <v>76</v>
      </c>
      <c r="U199" s="99">
        <f t="shared" si="62"/>
        <v>468.4609</v>
      </c>
      <c r="V199" s="99">
        <f t="shared" si="59"/>
        <v>468.4609</v>
      </c>
      <c r="W199" s="99"/>
      <c r="X199" s="99"/>
      <c r="Y199" s="99"/>
    </row>
    <row r="200" s="1" customFormat="1" ht="36" hidden="1" customHeight="1" spans="1:25">
      <c r="A200" s="62">
        <v>8</v>
      </c>
      <c r="B200" s="63" t="s">
        <v>2336</v>
      </c>
      <c r="C200" s="70" t="s">
        <v>2690</v>
      </c>
      <c r="D200" s="66">
        <v>91600</v>
      </c>
      <c r="E200" s="71">
        <f t="shared" si="58"/>
        <v>91600</v>
      </c>
      <c r="F200" s="71"/>
      <c r="G200" s="67"/>
      <c r="H200" s="67"/>
      <c r="I200" s="65">
        <f t="shared" si="63"/>
        <v>91600</v>
      </c>
      <c r="J200" s="82">
        <v>0</v>
      </c>
      <c r="K200" s="83">
        <f t="shared" si="54"/>
        <v>1</v>
      </c>
      <c r="L200" s="84"/>
      <c r="M200" s="80">
        <f t="shared" si="60"/>
        <v>9.16</v>
      </c>
      <c r="N200" s="80">
        <f t="shared" si="61"/>
        <v>9.16</v>
      </c>
      <c r="O200" s="4" t="s">
        <v>187</v>
      </c>
      <c r="P200" s="47" t="s">
        <v>187</v>
      </c>
      <c r="Q200" s="47"/>
      <c r="R200" s="48"/>
      <c r="S200" s="48"/>
      <c r="T200" s="47" t="s">
        <v>76</v>
      </c>
      <c r="U200" s="99">
        <f t="shared" si="62"/>
        <v>9.16</v>
      </c>
      <c r="V200" s="99">
        <f t="shared" si="59"/>
        <v>9.16</v>
      </c>
      <c r="W200" s="99"/>
      <c r="X200" s="99"/>
      <c r="Y200" s="99"/>
    </row>
    <row r="201" s="1" customFormat="1" ht="36" hidden="1" customHeight="1" spans="1:25">
      <c r="A201" s="62">
        <v>9</v>
      </c>
      <c r="B201" s="63" t="s">
        <v>2336</v>
      </c>
      <c r="C201" s="70" t="s">
        <v>2691</v>
      </c>
      <c r="D201" s="66">
        <v>2000000</v>
      </c>
      <c r="E201" s="71">
        <f t="shared" si="58"/>
        <v>2000000</v>
      </c>
      <c r="F201" s="71"/>
      <c r="G201" s="67"/>
      <c r="H201" s="67"/>
      <c r="I201" s="65">
        <f t="shared" si="63"/>
        <v>2000000</v>
      </c>
      <c r="J201" s="82">
        <v>0</v>
      </c>
      <c r="K201" s="83">
        <f t="shared" si="54"/>
        <v>1</v>
      </c>
      <c r="L201" s="84"/>
      <c r="M201" s="80">
        <f t="shared" si="60"/>
        <v>200</v>
      </c>
      <c r="N201" s="80">
        <f t="shared" si="61"/>
        <v>200</v>
      </c>
      <c r="O201" s="4" t="s">
        <v>2588</v>
      </c>
      <c r="P201" s="47" t="s">
        <v>530</v>
      </c>
      <c r="Q201" s="47"/>
      <c r="R201" s="48"/>
      <c r="S201" s="48"/>
      <c r="T201" s="47" t="s">
        <v>76</v>
      </c>
      <c r="U201" s="99">
        <f t="shared" si="62"/>
        <v>200</v>
      </c>
      <c r="V201" s="99">
        <f t="shared" si="59"/>
        <v>200</v>
      </c>
      <c r="W201" s="99"/>
      <c r="X201" s="99"/>
      <c r="Y201" s="99"/>
    </row>
    <row r="202" s="1" customFormat="1" ht="36" hidden="1" customHeight="1" spans="1:25">
      <c r="A202" s="62">
        <v>10</v>
      </c>
      <c r="B202" s="63" t="s">
        <v>2336</v>
      </c>
      <c r="C202" s="70" t="s">
        <v>2628</v>
      </c>
      <c r="D202" s="66">
        <v>722601.53</v>
      </c>
      <c r="E202" s="71"/>
      <c r="F202" s="71"/>
      <c r="G202" s="67"/>
      <c r="H202" s="67">
        <f>D202</f>
        <v>722601.53</v>
      </c>
      <c r="I202" s="65">
        <f t="shared" si="63"/>
        <v>722601.53</v>
      </c>
      <c r="J202" s="82">
        <v>0</v>
      </c>
      <c r="K202" s="83">
        <f t="shared" si="54"/>
        <v>1</v>
      </c>
      <c r="L202" s="84"/>
      <c r="M202" s="80">
        <f t="shared" si="60"/>
        <v>72.260153</v>
      </c>
      <c r="N202" s="80">
        <f t="shared" si="61"/>
        <v>72.260153</v>
      </c>
      <c r="O202" s="4" t="s">
        <v>187</v>
      </c>
      <c r="P202" s="47" t="s">
        <v>187</v>
      </c>
      <c r="Q202" s="47"/>
      <c r="R202" s="48"/>
      <c r="S202" s="48"/>
      <c r="T202" s="47" t="s">
        <v>65</v>
      </c>
      <c r="U202" s="99">
        <f t="shared" si="62"/>
        <v>72.260153</v>
      </c>
      <c r="V202" s="99"/>
      <c r="W202" s="99"/>
      <c r="X202" s="99"/>
      <c r="Y202" s="99">
        <f>H202/10000</f>
        <v>72.260153</v>
      </c>
    </row>
    <row r="203" s="1" customFormat="1" ht="36" hidden="1" customHeight="1" spans="1:25">
      <c r="A203" s="62">
        <v>11</v>
      </c>
      <c r="B203" s="63" t="s">
        <v>2336</v>
      </c>
      <c r="C203" s="70" t="s">
        <v>2628</v>
      </c>
      <c r="D203" s="66">
        <v>458793.6</v>
      </c>
      <c r="E203" s="71"/>
      <c r="F203" s="71"/>
      <c r="G203" s="67"/>
      <c r="H203" s="67">
        <f>D203</f>
        <v>458793.6</v>
      </c>
      <c r="I203" s="65">
        <f t="shared" si="63"/>
        <v>458793.6</v>
      </c>
      <c r="J203" s="82">
        <v>0</v>
      </c>
      <c r="K203" s="83">
        <f t="shared" si="54"/>
        <v>1</v>
      </c>
      <c r="L203" s="84"/>
      <c r="M203" s="80">
        <f t="shared" si="60"/>
        <v>45.87936</v>
      </c>
      <c r="N203" s="80">
        <f t="shared" si="61"/>
        <v>45.87936</v>
      </c>
      <c r="O203" s="4" t="s">
        <v>187</v>
      </c>
      <c r="P203" s="47" t="s">
        <v>187</v>
      </c>
      <c r="Q203" s="47"/>
      <c r="R203" s="48"/>
      <c r="S203" s="48"/>
      <c r="T203" s="47" t="s">
        <v>65</v>
      </c>
      <c r="U203" s="99">
        <f t="shared" si="62"/>
        <v>45.87936</v>
      </c>
      <c r="V203" s="99"/>
      <c r="W203" s="99"/>
      <c r="X203" s="99"/>
      <c r="Y203" s="99">
        <f>H203/10000</f>
        <v>45.87936</v>
      </c>
    </row>
    <row r="204" s="40" customFormat="1" ht="36" hidden="1" customHeight="1" spans="1:25">
      <c r="A204" s="68" t="s">
        <v>2692</v>
      </c>
      <c r="B204" s="68"/>
      <c r="C204" s="68"/>
      <c r="D204" s="100">
        <f t="shared" ref="D204:H204" si="64">SUM(D205:D206)</f>
        <v>2100000</v>
      </c>
      <c r="E204" s="100">
        <f t="shared" si="64"/>
        <v>1400000</v>
      </c>
      <c r="F204" s="100">
        <f t="shared" si="64"/>
        <v>700000</v>
      </c>
      <c r="G204" s="69">
        <f t="shared" si="64"/>
        <v>0</v>
      </c>
      <c r="H204" s="69">
        <f t="shared" si="64"/>
        <v>0</v>
      </c>
      <c r="I204" s="61">
        <f t="shared" si="63"/>
        <v>2100000</v>
      </c>
      <c r="J204" s="89">
        <f t="shared" ref="J204:J218" si="65">D204-I204</f>
        <v>0</v>
      </c>
      <c r="K204" s="81">
        <f t="shared" si="54"/>
        <v>1</v>
      </c>
      <c r="L204" s="89"/>
      <c r="M204" s="80">
        <f t="shared" si="60"/>
        <v>210</v>
      </c>
      <c r="N204" s="80">
        <f t="shared" si="61"/>
        <v>210</v>
      </c>
      <c r="O204" s="4"/>
      <c r="P204" s="47"/>
      <c r="Q204" s="47"/>
      <c r="R204" s="48"/>
      <c r="S204" s="48"/>
      <c r="T204" s="47"/>
      <c r="U204" s="106">
        <f t="shared" si="62"/>
        <v>210</v>
      </c>
      <c r="V204" s="106">
        <f t="shared" ref="V204:Y204" si="66">E204/10000</f>
        <v>140</v>
      </c>
      <c r="W204" s="106">
        <f t="shared" si="66"/>
        <v>70</v>
      </c>
      <c r="X204" s="106"/>
      <c r="Y204" s="106"/>
    </row>
    <row r="205" s="1" customFormat="1" ht="36" hidden="1" customHeight="1" spans="1:25">
      <c r="A205" s="62">
        <v>1</v>
      </c>
      <c r="B205" s="63" t="s">
        <v>2693</v>
      </c>
      <c r="C205" s="63" t="s">
        <v>2694</v>
      </c>
      <c r="D205" s="71">
        <v>1400000</v>
      </c>
      <c r="E205" s="71">
        <v>1400000</v>
      </c>
      <c r="F205" s="71"/>
      <c r="G205" s="67"/>
      <c r="H205" s="67"/>
      <c r="I205" s="65">
        <f t="shared" si="63"/>
        <v>1400000</v>
      </c>
      <c r="J205" s="82">
        <f t="shared" si="65"/>
        <v>0</v>
      </c>
      <c r="K205" s="83">
        <f t="shared" si="54"/>
        <v>1</v>
      </c>
      <c r="L205" s="84"/>
      <c r="M205" s="80">
        <f t="shared" si="60"/>
        <v>140</v>
      </c>
      <c r="N205" s="80">
        <f t="shared" si="61"/>
        <v>140</v>
      </c>
      <c r="O205" s="4" t="s">
        <v>84</v>
      </c>
      <c r="P205" s="47" t="s">
        <v>2695</v>
      </c>
      <c r="Q205" s="47"/>
      <c r="R205" s="48"/>
      <c r="S205" s="48"/>
      <c r="T205" s="47" t="s">
        <v>76</v>
      </c>
      <c r="U205" s="107">
        <f t="shared" si="62"/>
        <v>140</v>
      </c>
      <c r="V205" s="107">
        <f>E205/10000</f>
        <v>140</v>
      </c>
      <c r="W205" s="107"/>
      <c r="X205" s="107"/>
      <c r="Y205" s="107"/>
    </row>
    <row r="206" s="1" customFormat="1" ht="36" hidden="1" customHeight="1" spans="1:25">
      <c r="A206" s="62">
        <v>2</v>
      </c>
      <c r="B206" s="63" t="s">
        <v>2693</v>
      </c>
      <c r="C206" s="63" t="s">
        <v>2696</v>
      </c>
      <c r="D206" s="71">
        <v>700000</v>
      </c>
      <c r="E206" s="71"/>
      <c r="F206" s="67">
        <f>D206</f>
        <v>700000</v>
      </c>
      <c r="G206" s="67"/>
      <c r="H206" s="67"/>
      <c r="I206" s="65">
        <f t="shared" si="63"/>
        <v>700000</v>
      </c>
      <c r="J206" s="82">
        <f t="shared" si="65"/>
        <v>0</v>
      </c>
      <c r="K206" s="83">
        <f t="shared" si="54"/>
        <v>1</v>
      </c>
      <c r="L206" s="84"/>
      <c r="M206" s="80">
        <f t="shared" si="60"/>
        <v>70</v>
      </c>
      <c r="N206" s="80">
        <f t="shared" si="61"/>
        <v>70</v>
      </c>
      <c r="O206" s="4" t="s">
        <v>84</v>
      </c>
      <c r="P206" s="47" t="s">
        <v>2695</v>
      </c>
      <c r="Q206" s="47"/>
      <c r="R206" s="48"/>
      <c r="S206" s="48"/>
      <c r="T206" s="47" t="s">
        <v>77</v>
      </c>
      <c r="U206" s="107">
        <f t="shared" si="62"/>
        <v>70</v>
      </c>
      <c r="V206" s="107"/>
      <c r="W206" s="107">
        <f>F206/10000</f>
        <v>70</v>
      </c>
      <c r="X206" s="107"/>
      <c r="Y206" s="107"/>
    </row>
    <row r="207" s="40" customFormat="1" ht="36" hidden="1" customHeight="1" spans="1:25">
      <c r="A207" s="68" t="s">
        <v>2346</v>
      </c>
      <c r="B207" s="68"/>
      <c r="C207" s="68"/>
      <c r="D207" s="100">
        <f t="shared" ref="D207:H207" si="67">SUM(D208:D216)</f>
        <v>6660433</v>
      </c>
      <c r="E207" s="100">
        <f t="shared" si="67"/>
        <v>3148700</v>
      </c>
      <c r="F207" s="100">
        <f t="shared" si="67"/>
        <v>2211733</v>
      </c>
      <c r="G207" s="69">
        <f t="shared" si="67"/>
        <v>500000</v>
      </c>
      <c r="H207" s="69">
        <f t="shared" si="67"/>
        <v>800000</v>
      </c>
      <c r="I207" s="61">
        <f t="shared" si="63"/>
        <v>6660433</v>
      </c>
      <c r="J207" s="89">
        <f t="shared" si="65"/>
        <v>0</v>
      </c>
      <c r="K207" s="81">
        <f t="shared" si="54"/>
        <v>1</v>
      </c>
      <c r="L207" s="89"/>
      <c r="M207" s="80">
        <f t="shared" si="60"/>
        <v>666.0433</v>
      </c>
      <c r="N207" s="80">
        <f t="shared" si="61"/>
        <v>666.0433</v>
      </c>
      <c r="O207" s="4"/>
      <c r="P207" s="47"/>
      <c r="Q207" s="47"/>
      <c r="R207" s="48"/>
      <c r="S207" s="48"/>
      <c r="T207" s="47"/>
      <c r="U207" s="106">
        <f t="shared" si="62"/>
        <v>666.0433</v>
      </c>
      <c r="V207" s="106">
        <f t="shared" ref="V207:Y207" si="68">E207/10000</f>
        <v>314.87</v>
      </c>
      <c r="W207" s="106">
        <f t="shared" si="68"/>
        <v>221.1733</v>
      </c>
      <c r="X207" s="106">
        <f t="shared" si="68"/>
        <v>50</v>
      </c>
      <c r="Y207" s="106">
        <f t="shared" si="68"/>
        <v>80</v>
      </c>
    </row>
    <row r="208" s="1" customFormat="1" ht="36" hidden="1" customHeight="1" spans="1:25">
      <c r="A208" s="62">
        <v>1</v>
      </c>
      <c r="B208" s="63" t="s">
        <v>1103</v>
      </c>
      <c r="C208" s="70" t="s">
        <v>2697</v>
      </c>
      <c r="D208" s="66">
        <v>180000</v>
      </c>
      <c r="E208" s="71">
        <f t="shared" ref="E208:E212" si="69">D208</f>
        <v>180000</v>
      </c>
      <c r="F208" s="71"/>
      <c r="G208" s="71"/>
      <c r="H208" s="67"/>
      <c r="I208" s="65">
        <f t="shared" si="63"/>
        <v>180000</v>
      </c>
      <c r="J208" s="82">
        <f t="shared" si="65"/>
        <v>0</v>
      </c>
      <c r="K208" s="83">
        <f t="shared" si="54"/>
        <v>1</v>
      </c>
      <c r="L208" s="84"/>
      <c r="M208" s="80">
        <f t="shared" si="60"/>
        <v>18</v>
      </c>
      <c r="N208" s="80">
        <f t="shared" si="61"/>
        <v>18</v>
      </c>
      <c r="O208" s="4" t="s">
        <v>2588</v>
      </c>
      <c r="P208" s="47" t="s">
        <v>2698</v>
      </c>
      <c r="Q208" s="47"/>
      <c r="R208" s="48"/>
      <c r="S208" s="48"/>
      <c r="T208" s="47" t="s">
        <v>76</v>
      </c>
      <c r="U208" s="99">
        <f t="shared" si="62"/>
        <v>18</v>
      </c>
      <c r="V208" s="99">
        <f>E208/10000</f>
        <v>18</v>
      </c>
      <c r="W208" s="99"/>
      <c r="X208" s="99"/>
      <c r="Y208" s="99"/>
    </row>
    <row r="209" s="1" customFormat="1" ht="36" hidden="1" customHeight="1" spans="1:25">
      <c r="A209" s="62">
        <v>2</v>
      </c>
      <c r="B209" s="63" t="s">
        <v>1103</v>
      </c>
      <c r="C209" s="70" t="s">
        <v>2697</v>
      </c>
      <c r="D209" s="66">
        <v>838900</v>
      </c>
      <c r="E209" s="71">
        <f t="shared" si="69"/>
        <v>838900</v>
      </c>
      <c r="F209" s="67"/>
      <c r="G209" s="67"/>
      <c r="H209" s="67"/>
      <c r="I209" s="65">
        <f t="shared" si="63"/>
        <v>838900</v>
      </c>
      <c r="J209" s="82">
        <f t="shared" si="65"/>
        <v>0</v>
      </c>
      <c r="K209" s="83">
        <f t="shared" si="54"/>
        <v>1</v>
      </c>
      <c r="L209" s="84"/>
      <c r="M209" s="80">
        <f t="shared" si="60"/>
        <v>83.89</v>
      </c>
      <c r="N209" s="80">
        <f t="shared" si="61"/>
        <v>83.89</v>
      </c>
      <c r="O209" s="4" t="s">
        <v>2588</v>
      </c>
      <c r="P209" s="47" t="s">
        <v>2698</v>
      </c>
      <c r="Q209" s="47"/>
      <c r="R209" s="48"/>
      <c r="S209" s="48"/>
      <c r="T209" s="47" t="s">
        <v>76</v>
      </c>
      <c r="U209" s="99">
        <f t="shared" si="62"/>
        <v>83.89</v>
      </c>
      <c r="V209" s="99">
        <f>E209/10000</f>
        <v>83.89</v>
      </c>
      <c r="W209" s="99"/>
      <c r="X209" s="99"/>
      <c r="Y209" s="99"/>
    </row>
    <row r="210" s="1" customFormat="1" ht="36" hidden="1" customHeight="1" spans="1:25">
      <c r="A210" s="62">
        <v>3</v>
      </c>
      <c r="B210" s="63" t="s">
        <v>1103</v>
      </c>
      <c r="C210" s="70" t="s">
        <v>2697</v>
      </c>
      <c r="D210" s="66">
        <v>331000</v>
      </c>
      <c r="E210" s="71">
        <f t="shared" si="69"/>
        <v>331000</v>
      </c>
      <c r="F210" s="67"/>
      <c r="G210" s="67"/>
      <c r="H210" s="67"/>
      <c r="I210" s="65">
        <f t="shared" si="63"/>
        <v>331000</v>
      </c>
      <c r="J210" s="82">
        <f t="shared" si="65"/>
        <v>0</v>
      </c>
      <c r="K210" s="83">
        <f t="shared" si="54"/>
        <v>1</v>
      </c>
      <c r="L210" s="84"/>
      <c r="M210" s="80">
        <f t="shared" si="60"/>
        <v>33.1</v>
      </c>
      <c r="N210" s="80">
        <f t="shared" si="61"/>
        <v>33.1</v>
      </c>
      <c r="O210" s="4" t="s">
        <v>2588</v>
      </c>
      <c r="P210" s="47" t="s">
        <v>2698</v>
      </c>
      <c r="Q210" s="47"/>
      <c r="R210" s="48"/>
      <c r="S210" s="48"/>
      <c r="T210" s="47" t="s">
        <v>76</v>
      </c>
      <c r="U210" s="99">
        <f t="shared" si="62"/>
        <v>33.1</v>
      </c>
      <c r="V210" s="99">
        <f>E210/10000</f>
        <v>33.1</v>
      </c>
      <c r="W210" s="99"/>
      <c r="X210" s="99"/>
      <c r="Y210" s="99"/>
    </row>
    <row r="211" s="1" customFormat="1" ht="36" hidden="1" customHeight="1" spans="1:25">
      <c r="A211" s="62">
        <v>4</v>
      </c>
      <c r="B211" s="63" t="s">
        <v>1103</v>
      </c>
      <c r="C211" s="70" t="s">
        <v>2697</v>
      </c>
      <c r="D211" s="66">
        <v>484600</v>
      </c>
      <c r="E211" s="71">
        <f t="shared" si="69"/>
        <v>484600</v>
      </c>
      <c r="F211" s="67"/>
      <c r="G211" s="67"/>
      <c r="H211" s="67"/>
      <c r="I211" s="65">
        <f t="shared" si="63"/>
        <v>484600</v>
      </c>
      <c r="J211" s="82">
        <f t="shared" si="65"/>
        <v>0</v>
      </c>
      <c r="K211" s="83">
        <f t="shared" si="54"/>
        <v>1</v>
      </c>
      <c r="L211" s="84"/>
      <c r="M211" s="80">
        <f t="shared" si="60"/>
        <v>48.46</v>
      </c>
      <c r="N211" s="80">
        <f t="shared" si="61"/>
        <v>48.46</v>
      </c>
      <c r="O211" s="4" t="s">
        <v>2588</v>
      </c>
      <c r="P211" s="47" t="s">
        <v>2698</v>
      </c>
      <c r="Q211" s="47"/>
      <c r="R211" s="48"/>
      <c r="S211" s="48"/>
      <c r="T211" s="47" t="s">
        <v>76</v>
      </c>
      <c r="U211" s="99">
        <f t="shared" si="62"/>
        <v>48.46</v>
      </c>
      <c r="V211" s="99">
        <f>E211/10000</f>
        <v>48.46</v>
      </c>
      <c r="W211" s="99"/>
      <c r="X211" s="99"/>
      <c r="Y211" s="99"/>
    </row>
    <row r="212" s="1" customFormat="1" ht="36" hidden="1" customHeight="1" spans="1:25">
      <c r="A212" s="62">
        <v>5</v>
      </c>
      <c r="B212" s="63" t="s">
        <v>1103</v>
      </c>
      <c r="C212" s="70" t="s">
        <v>2697</v>
      </c>
      <c r="D212" s="66">
        <v>1314200</v>
      </c>
      <c r="E212" s="71">
        <f t="shared" si="69"/>
        <v>1314200</v>
      </c>
      <c r="F212" s="67"/>
      <c r="G212" s="67"/>
      <c r="H212" s="67"/>
      <c r="I212" s="65">
        <f t="shared" si="63"/>
        <v>1314200</v>
      </c>
      <c r="J212" s="82">
        <f t="shared" si="65"/>
        <v>0</v>
      </c>
      <c r="K212" s="83">
        <f t="shared" si="54"/>
        <v>1</v>
      </c>
      <c r="L212" s="84"/>
      <c r="M212" s="80">
        <f t="shared" si="60"/>
        <v>131.42</v>
      </c>
      <c r="N212" s="80">
        <f t="shared" si="61"/>
        <v>131.42</v>
      </c>
      <c r="O212" s="4" t="s">
        <v>2588</v>
      </c>
      <c r="P212" s="47" t="s">
        <v>2698</v>
      </c>
      <c r="Q212" s="47"/>
      <c r="R212" s="48"/>
      <c r="S212" s="48"/>
      <c r="T212" s="47" t="s">
        <v>76</v>
      </c>
      <c r="U212" s="99">
        <f t="shared" si="62"/>
        <v>131.42</v>
      </c>
      <c r="V212" s="99">
        <f>E212/10000</f>
        <v>131.42</v>
      </c>
      <c r="W212" s="99"/>
      <c r="X212" s="99"/>
      <c r="Y212" s="99"/>
    </row>
    <row r="213" s="1" customFormat="1" ht="36" hidden="1" customHeight="1" spans="1:25">
      <c r="A213" s="62">
        <v>6</v>
      </c>
      <c r="B213" s="63" t="s">
        <v>1103</v>
      </c>
      <c r="C213" s="70" t="s">
        <v>2697</v>
      </c>
      <c r="D213" s="66">
        <v>1245500</v>
      </c>
      <c r="E213" s="67"/>
      <c r="F213" s="67">
        <f>D213</f>
        <v>1245500</v>
      </c>
      <c r="G213" s="67"/>
      <c r="H213" s="67"/>
      <c r="I213" s="65">
        <f t="shared" si="63"/>
        <v>1245500</v>
      </c>
      <c r="J213" s="82">
        <f t="shared" si="65"/>
        <v>0</v>
      </c>
      <c r="K213" s="83">
        <f t="shared" si="54"/>
        <v>1</v>
      </c>
      <c r="L213" s="84"/>
      <c r="M213" s="80">
        <f t="shared" si="60"/>
        <v>124.55</v>
      </c>
      <c r="N213" s="80">
        <f t="shared" si="61"/>
        <v>124.55</v>
      </c>
      <c r="O213" s="4" t="s">
        <v>2588</v>
      </c>
      <c r="P213" s="47" t="s">
        <v>2698</v>
      </c>
      <c r="Q213" s="47"/>
      <c r="R213" s="48"/>
      <c r="S213" s="48"/>
      <c r="T213" s="47" t="s">
        <v>77</v>
      </c>
      <c r="U213" s="99">
        <f t="shared" si="62"/>
        <v>124.55</v>
      </c>
      <c r="V213" s="99"/>
      <c r="W213" s="99">
        <f>F213/10000</f>
        <v>124.55</v>
      </c>
      <c r="X213" s="99"/>
      <c r="Y213" s="99"/>
    </row>
    <row r="214" s="1" customFormat="1" ht="36" hidden="1" customHeight="1" spans="1:25">
      <c r="A214" s="62">
        <v>7</v>
      </c>
      <c r="B214" s="63" t="s">
        <v>1103</v>
      </c>
      <c r="C214" s="70" t="s">
        <v>2697</v>
      </c>
      <c r="D214" s="66">
        <v>966233</v>
      </c>
      <c r="E214" s="67"/>
      <c r="F214" s="67">
        <f>D214</f>
        <v>966233</v>
      </c>
      <c r="G214" s="67"/>
      <c r="H214" s="67"/>
      <c r="I214" s="65">
        <f t="shared" si="63"/>
        <v>966233</v>
      </c>
      <c r="J214" s="82">
        <f t="shared" si="65"/>
        <v>0</v>
      </c>
      <c r="K214" s="83">
        <f t="shared" si="54"/>
        <v>1</v>
      </c>
      <c r="L214" s="84"/>
      <c r="M214" s="80">
        <f t="shared" si="60"/>
        <v>96.6233</v>
      </c>
      <c r="N214" s="80">
        <f t="shared" si="61"/>
        <v>96.6233</v>
      </c>
      <c r="O214" s="4" t="s">
        <v>2588</v>
      </c>
      <c r="P214" s="47" t="s">
        <v>2698</v>
      </c>
      <c r="Q214" s="47"/>
      <c r="R214" s="48"/>
      <c r="S214" s="48"/>
      <c r="T214" s="47" t="s">
        <v>77</v>
      </c>
      <c r="U214" s="99">
        <f t="shared" si="62"/>
        <v>96.6233</v>
      </c>
      <c r="V214" s="99"/>
      <c r="W214" s="99">
        <f>F214/10000</f>
        <v>96.6233</v>
      </c>
      <c r="X214" s="99"/>
      <c r="Y214" s="99"/>
    </row>
    <row r="215" s="1" customFormat="1" ht="36" hidden="1" customHeight="1" spans="1:25">
      <c r="A215" s="62">
        <v>8</v>
      </c>
      <c r="B215" s="63" t="s">
        <v>1103</v>
      </c>
      <c r="C215" s="70" t="s">
        <v>2699</v>
      </c>
      <c r="D215" s="66">
        <v>500000</v>
      </c>
      <c r="E215" s="67"/>
      <c r="F215" s="67"/>
      <c r="G215" s="66">
        <v>500000</v>
      </c>
      <c r="H215" s="67"/>
      <c r="I215" s="65">
        <f t="shared" si="63"/>
        <v>500000</v>
      </c>
      <c r="J215" s="82">
        <f t="shared" si="65"/>
        <v>0</v>
      </c>
      <c r="K215" s="83">
        <f t="shared" si="54"/>
        <v>1</v>
      </c>
      <c r="L215" s="84"/>
      <c r="M215" s="80">
        <f t="shared" si="60"/>
        <v>50</v>
      </c>
      <c r="N215" s="80">
        <f t="shared" si="61"/>
        <v>50</v>
      </c>
      <c r="O215" s="4" t="s">
        <v>2588</v>
      </c>
      <c r="P215" s="47" t="s">
        <v>2698</v>
      </c>
      <c r="Q215" s="47"/>
      <c r="R215" s="48"/>
      <c r="S215" s="48"/>
      <c r="T215" s="47" t="s">
        <v>78</v>
      </c>
      <c r="U215" s="99">
        <f t="shared" si="62"/>
        <v>50</v>
      </c>
      <c r="V215" s="99"/>
      <c r="W215" s="99"/>
      <c r="X215" s="99">
        <f>G215/10000</f>
        <v>50</v>
      </c>
      <c r="Y215" s="99"/>
    </row>
    <row r="216" s="1" customFormat="1" ht="36" hidden="1" customHeight="1" spans="1:25">
      <c r="A216" s="62">
        <v>9</v>
      </c>
      <c r="B216" s="63" t="s">
        <v>1103</v>
      </c>
      <c r="C216" s="70" t="s">
        <v>2582</v>
      </c>
      <c r="D216" s="66">
        <v>800000</v>
      </c>
      <c r="E216" s="67"/>
      <c r="F216" s="67"/>
      <c r="G216" s="67"/>
      <c r="H216" s="67">
        <f>D216</f>
        <v>800000</v>
      </c>
      <c r="I216" s="65">
        <f t="shared" si="63"/>
        <v>800000</v>
      </c>
      <c r="J216" s="82">
        <f t="shared" si="65"/>
        <v>0</v>
      </c>
      <c r="K216" s="83">
        <f t="shared" si="54"/>
        <v>1</v>
      </c>
      <c r="L216" s="84"/>
      <c r="M216" s="80">
        <f t="shared" si="60"/>
        <v>80</v>
      </c>
      <c r="N216" s="80">
        <f t="shared" si="61"/>
        <v>80</v>
      </c>
      <c r="O216" s="4" t="s">
        <v>187</v>
      </c>
      <c r="P216" s="47" t="s">
        <v>187</v>
      </c>
      <c r="Q216" s="47"/>
      <c r="R216" s="48"/>
      <c r="S216" s="48"/>
      <c r="T216" s="47" t="s">
        <v>65</v>
      </c>
      <c r="U216" s="99">
        <f t="shared" si="62"/>
        <v>80</v>
      </c>
      <c r="V216" s="99"/>
      <c r="W216" s="99"/>
      <c r="X216" s="99"/>
      <c r="Y216" s="99">
        <f>H216/10000</f>
        <v>80</v>
      </c>
    </row>
    <row r="217" s="1" customFormat="1" ht="36" hidden="1" customHeight="1" spans="1:25">
      <c r="A217" s="68" t="s">
        <v>2700</v>
      </c>
      <c r="B217" s="68"/>
      <c r="C217" s="68"/>
      <c r="D217" s="69">
        <f t="shared" ref="D217:H217" si="70">SUM(D218)</f>
        <v>386600.03</v>
      </c>
      <c r="E217" s="69">
        <f t="shared" si="70"/>
        <v>0</v>
      </c>
      <c r="F217" s="69">
        <f t="shared" si="70"/>
        <v>0</v>
      </c>
      <c r="G217" s="69">
        <f t="shared" si="70"/>
        <v>0</v>
      </c>
      <c r="H217" s="69">
        <f t="shared" si="70"/>
        <v>386600.03</v>
      </c>
      <c r="I217" s="61">
        <f t="shared" si="63"/>
        <v>386600.03</v>
      </c>
      <c r="J217" s="89">
        <f t="shared" si="65"/>
        <v>0</v>
      </c>
      <c r="K217" s="81">
        <f t="shared" si="54"/>
        <v>1</v>
      </c>
      <c r="L217" s="89"/>
      <c r="M217" s="80">
        <f t="shared" si="60"/>
        <v>38.660003</v>
      </c>
      <c r="N217" s="80">
        <f t="shared" si="61"/>
        <v>38.660003</v>
      </c>
      <c r="O217" s="4"/>
      <c r="P217" s="47"/>
      <c r="Q217" s="47"/>
      <c r="R217" s="48"/>
      <c r="S217" s="48"/>
      <c r="T217" s="47"/>
      <c r="U217" s="98">
        <f t="shared" si="62"/>
        <v>38.660003</v>
      </c>
      <c r="V217" s="98"/>
      <c r="W217" s="98"/>
      <c r="X217" s="98"/>
      <c r="Y217" s="98">
        <f>H217/10000</f>
        <v>38.660003</v>
      </c>
    </row>
    <row r="218" s="1" customFormat="1" ht="36" hidden="1" customHeight="1" spans="1:25">
      <c r="A218" s="62">
        <v>1</v>
      </c>
      <c r="B218" s="63" t="s">
        <v>2701</v>
      </c>
      <c r="C218" s="63" t="s">
        <v>2702</v>
      </c>
      <c r="D218" s="71">
        <v>386600.03</v>
      </c>
      <c r="E218" s="66"/>
      <c r="F218" s="66"/>
      <c r="G218" s="65"/>
      <c r="H218" s="67">
        <f>D218</f>
        <v>386600.03</v>
      </c>
      <c r="I218" s="65">
        <f t="shared" si="63"/>
        <v>386600.03</v>
      </c>
      <c r="J218" s="82">
        <f t="shared" si="65"/>
        <v>0</v>
      </c>
      <c r="K218" s="83">
        <f t="shared" si="54"/>
        <v>1</v>
      </c>
      <c r="L218" s="112"/>
      <c r="M218" s="80">
        <f t="shared" si="60"/>
        <v>38.660003</v>
      </c>
      <c r="N218" s="80">
        <f t="shared" si="61"/>
        <v>38.660003</v>
      </c>
      <c r="O218" s="4" t="s">
        <v>2588</v>
      </c>
      <c r="P218" s="47" t="s">
        <v>2080</v>
      </c>
      <c r="Q218" s="47"/>
      <c r="R218" s="48"/>
      <c r="S218" s="48"/>
      <c r="T218" s="47" t="s">
        <v>65</v>
      </c>
      <c r="U218" s="107">
        <f t="shared" si="62"/>
        <v>38.660003</v>
      </c>
      <c r="V218" s="107"/>
      <c r="W218" s="107"/>
      <c r="X218" s="107"/>
      <c r="Y218" s="107">
        <f>H218/10000</f>
        <v>38.660003</v>
      </c>
    </row>
    <row r="219" s="1" customFormat="1" ht="36" hidden="1" customHeight="1" spans="1:25">
      <c r="A219" s="68" t="s">
        <v>2401</v>
      </c>
      <c r="B219" s="68"/>
      <c r="C219" s="68"/>
      <c r="D219" s="69">
        <f t="shared" ref="D219:H219" si="71">SUM(D220:D261)</f>
        <v>13065261.76</v>
      </c>
      <c r="E219" s="69">
        <f t="shared" si="71"/>
        <v>6177338.03</v>
      </c>
      <c r="F219" s="69">
        <f t="shared" si="71"/>
        <v>4481848.58</v>
      </c>
      <c r="G219" s="69">
        <f t="shared" si="71"/>
        <v>180986.21</v>
      </c>
      <c r="H219" s="69">
        <f t="shared" si="71"/>
        <v>2225088.94</v>
      </c>
      <c r="I219" s="61">
        <f t="shared" si="63"/>
        <v>13065261.76</v>
      </c>
      <c r="J219" s="89">
        <f>SUM(J220:J261)</f>
        <v>0</v>
      </c>
      <c r="K219" s="81">
        <f t="shared" si="54"/>
        <v>1</v>
      </c>
      <c r="L219" s="89">
        <f>SUM(L221:L261)</f>
        <v>0</v>
      </c>
      <c r="M219" s="80">
        <f t="shared" si="60"/>
        <v>1306.526176</v>
      </c>
      <c r="N219" s="80">
        <f t="shared" si="61"/>
        <v>1306.526176</v>
      </c>
      <c r="O219" s="4"/>
      <c r="P219" s="47"/>
      <c r="Q219" s="47"/>
      <c r="R219" s="48"/>
      <c r="S219" s="48"/>
      <c r="T219" s="47"/>
      <c r="U219" s="98">
        <f t="shared" si="62"/>
        <v>1306.526176</v>
      </c>
      <c r="V219" s="98">
        <f t="shared" ref="V219:Y219" si="72">E219/10000</f>
        <v>617.733803</v>
      </c>
      <c r="W219" s="98">
        <f t="shared" si="72"/>
        <v>448.184858</v>
      </c>
      <c r="X219" s="98">
        <f t="shared" si="72"/>
        <v>18.098621</v>
      </c>
      <c r="Y219" s="98">
        <f t="shared" si="72"/>
        <v>222.508894</v>
      </c>
    </row>
    <row r="220" s="1" customFormat="1" ht="36" hidden="1" customHeight="1" spans="1:25">
      <c r="A220" s="62">
        <v>1</v>
      </c>
      <c r="B220" s="63" t="s">
        <v>2402</v>
      </c>
      <c r="C220" s="110" t="s">
        <v>2703</v>
      </c>
      <c r="D220" s="111">
        <v>22000</v>
      </c>
      <c r="E220" s="71">
        <f t="shared" ref="E220:E228" si="73">D220</f>
        <v>22000</v>
      </c>
      <c r="F220" s="71"/>
      <c r="G220" s="71"/>
      <c r="H220" s="71"/>
      <c r="I220" s="65">
        <f t="shared" si="63"/>
        <v>22000</v>
      </c>
      <c r="J220" s="82">
        <f t="shared" ref="J220:J243" si="74">D220-I220</f>
        <v>0</v>
      </c>
      <c r="K220" s="83">
        <f t="shared" si="54"/>
        <v>1</v>
      </c>
      <c r="L220" s="84"/>
      <c r="M220" s="80">
        <f t="shared" si="60"/>
        <v>2.2</v>
      </c>
      <c r="N220" s="80">
        <f t="shared" si="61"/>
        <v>2.2</v>
      </c>
      <c r="O220" s="4" t="s">
        <v>2663</v>
      </c>
      <c r="P220" s="105" t="s">
        <v>1792</v>
      </c>
      <c r="Q220" s="47" t="s">
        <v>2664</v>
      </c>
      <c r="R220" s="108">
        <v>1</v>
      </c>
      <c r="S220" s="108" t="s">
        <v>2665</v>
      </c>
      <c r="T220" s="105" t="s">
        <v>76</v>
      </c>
      <c r="U220" s="113">
        <f t="shared" si="62"/>
        <v>2.2</v>
      </c>
      <c r="V220" s="113">
        <f t="shared" ref="V220:V228" si="75">E220/10000</f>
        <v>2.2</v>
      </c>
      <c r="W220" s="114"/>
      <c r="X220" s="114"/>
      <c r="Y220" s="114"/>
    </row>
    <row r="221" s="1" customFormat="1" ht="36" hidden="1" customHeight="1" spans="1:25">
      <c r="A221" s="62">
        <v>2</v>
      </c>
      <c r="B221" s="63" t="s">
        <v>2402</v>
      </c>
      <c r="C221" s="110" t="s">
        <v>2704</v>
      </c>
      <c r="D221" s="111">
        <v>15300</v>
      </c>
      <c r="E221" s="71">
        <f t="shared" si="73"/>
        <v>15300</v>
      </c>
      <c r="F221" s="71"/>
      <c r="G221" s="71"/>
      <c r="H221" s="71"/>
      <c r="I221" s="65">
        <f t="shared" si="63"/>
        <v>15300</v>
      </c>
      <c r="J221" s="82">
        <f t="shared" si="74"/>
        <v>0</v>
      </c>
      <c r="K221" s="83">
        <f t="shared" si="54"/>
        <v>1</v>
      </c>
      <c r="L221" s="84"/>
      <c r="M221" s="80">
        <f t="shared" si="60"/>
        <v>1.53</v>
      </c>
      <c r="N221" s="80">
        <f t="shared" si="61"/>
        <v>1.53</v>
      </c>
      <c r="O221" s="85" t="s">
        <v>123</v>
      </c>
      <c r="P221" s="87" t="s">
        <v>2705</v>
      </c>
      <c r="Q221" s="47" t="s">
        <v>2706</v>
      </c>
      <c r="R221" s="48">
        <v>1</v>
      </c>
      <c r="S221" s="48" t="s">
        <v>2665</v>
      </c>
      <c r="T221" s="47" t="s">
        <v>76</v>
      </c>
      <c r="U221" s="114">
        <f t="shared" si="62"/>
        <v>1.53</v>
      </c>
      <c r="V221" s="114">
        <f t="shared" si="75"/>
        <v>1.53</v>
      </c>
      <c r="W221" s="114"/>
      <c r="X221" s="114"/>
      <c r="Y221" s="114"/>
    </row>
    <row r="222" s="1" customFormat="1" ht="36" hidden="1" customHeight="1" spans="1:25">
      <c r="A222" s="62">
        <v>3</v>
      </c>
      <c r="B222" s="63" t="s">
        <v>2402</v>
      </c>
      <c r="C222" s="110" t="s">
        <v>2707</v>
      </c>
      <c r="D222" s="111">
        <v>6138.03</v>
      </c>
      <c r="E222" s="71">
        <f t="shared" si="73"/>
        <v>6138.03</v>
      </c>
      <c r="F222" s="71"/>
      <c r="G222" s="71"/>
      <c r="H222" s="71"/>
      <c r="I222" s="65">
        <f t="shared" si="63"/>
        <v>6138.03</v>
      </c>
      <c r="J222" s="82">
        <f t="shared" si="74"/>
        <v>0</v>
      </c>
      <c r="K222" s="83">
        <f t="shared" si="54"/>
        <v>1</v>
      </c>
      <c r="L222" s="84"/>
      <c r="M222" s="80">
        <f t="shared" si="60"/>
        <v>0.613803</v>
      </c>
      <c r="N222" s="80">
        <f t="shared" si="61"/>
        <v>0.613803</v>
      </c>
      <c r="O222" s="4" t="s">
        <v>2588</v>
      </c>
      <c r="P222" s="47" t="s">
        <v>2080</v>
      </c>
      <c r="Q222" s="47"/>
      <c r="R222" s="48"/>
      <c r="S222" s="48"/>
      <c r="T222" s="47" t="s">
        <v>76</v>
      </c>
      <c r="U222" s="114">
        <f t="shared" si="62"/>
        <v>0.613803</v>
      </c>
      <c r="V222" s="114">
        <f t="shared" si="75"/>
        <v>0.613803</v>
      </c>
      <c r="W222" s="114"/>
      <c r="X222" s="114"/>
      <c r="Y222" s="114"/>
    </row>
    <row r="223" s="1" customFormat="1" ht="36" hidden="1" customHeight="1" spans="1:25">
      <c r="A223" s="62">
        <v>4</v>
      </c>
      <c r="B223" s="63" t="s">
        <v>2402</v>
      </c>
      <c r="C223" s="110" t="s">
        <v>2708</v>
      </c>
      <c r="D223" s="111">
        <v>500000</v>
      </c>
      <c r="E223" s="71">
        <f t="shared" si="73"/>
        <v>500000</v>
      </c>
      <c r="F223" s="71"/>
      <c r="G223" s="71"/>
      <c r="H223" s="71"/>
      <c r="I223" s="65">
        <f t="shared" si="63"/>
        <v>500000</v>
      </c>
      <c r="J223" s="82">
        <f t="shared" si="74"/>
        <v>0</v>
      </c>
      <c r="K223" s="83">
        <f t="shared" si="54"/>
        <v>1</v>
      </c>
      <c r="L223" s="84"/>
      <c r="M223" s="80">
        <f t="shared" si="60"/>
        <v>50</v>
      </c>
      <c r="N223" s="80">
        <f t="shared" si="61"/>
        <v>50</v>
      </c>
      <c r="O223" s="4" t="s">
        <v>84</v>
      </c>
      <c r="P223" s="88" t="s">
        <v>85</v>
      </c>
      <c r="Q223" s="47"/>
      <c r="R223" s="108">
        <v>0</v>
      </c>
      <c r="S223" s="108"/>
      <c r="T223" s="47" t="s">
        <v>76</v>
      </c>
      <c r="U223" s="114">
        <f t="shared" si="62"/>
        <v>50</v>
      </c>
      <c r="V223" s="114">
        <f t="shared" si="75"/>
        <v>50</v>
      </c>
      <c r="W223" s="114"/>
      <c r="X223" s="114"/>
      <c r="Y223" s="114"/>
    </row>
    <row r="224" s="1" customFormat="1" ht="36" hidden="1" customHeight="1" spans="1:25">
      <c r="A224" s="62">
        <v>5</v>
      </c>
      <c r="B224" s="63" t="s">
        <v>2402</v>
      </c>
      <c r="C224" s="110" t="s">
        <v>2709</v>
      </c>
      <c r="D224" s="111">
        <v>50000</v>
      </c>
      <c r="E224" s="71">
        <f t="shared" si="73"/>
        <v>50000</v>
      </c>
      <c r="F224" s="71"/>
      <c r="G224" s="71"/>
      <c r="H224" s="71"/>
      <c r="I224" s="65">
        <f t="shared" si="63"/>
        <v>50000</v>
      </c>
      <c r="J224" s="82">
        <f t="shared" si="74"/>
        <v>0</v>
      </c>
      <c r="K224" s="83">
        <f t="shared" si="54"/>
        <v>1</v>
      </c>
      <c r="L224" s="84"/>
      <c r="M224" s="80">
        <f t="shared" si="60"/>
        <v>5</v>
      </c>
      <c r="N224" s="80">
        <f t="shared" si="61"/>
        <v>5</v>
      </c>
      <c r="O224" s="4" t="s">
        <v>2663</v>
      </c>
      <c r="P224" s="88" t="s">
        <v>1792</v>
      </c>
      <c r="Q224" s="47" t="s">
        <v>2664</v>
      </c>
      <c r="R224" s="108">
        <v>0</v>
      </c>
      <c r="S224" s="108" t="s">
        <v>2665</v>
      </c>
      <c r="T224" s="47" t="s">
        <v>76</v>
      </c>
      <c r="U224" s="114">
        <f t="shared" si="62"/>
        <v>5</v>
      </c>
      <c r="V224" s="114">
        <f t="shared" si="75"/>
        <v>5</v>
      </c>
      <c r="W224" s="114"/>
      <c r="X224" s="114"/>
      <c r="Y224" s="114"/>
    </row>
    <row r="225" s="1" customFormat="1" ht="36" hidden="1" customHeight="1" spans="1:25">
      <c r="A225" s="62">
        <v>6</v>
      </c>
      <c r="B225" s="63" t="s">
        <v>2402</v>
      </c>
      <c r="C225" s="110" t="s">
        <v>2710</v>
      </c>
      <c r="D225" s="111">
        <v>150000</v>
      </c>
      <c r="E225" s="71">
        <f t="shared" si="73"/>
        <v>150000</v>
      </c>
      <c r="F225" s="71"/>
      <c r="G225" s="71"/>
      <c r="H225" s="71"/>
      <c r="I225" s="65">
        <f t="shared" si="63"/>
        <v>150000</v>
      </c>
      <c r="J225" s="82">
        <f t="shared" si="74"/>
        <v>0</v>
      </c>
      <c r="K225" s="83">
        <f t="shared" si="54"/>
        <v>1</v>
      </c>
      <c r="L225" s="84"/>
      <c r="M225" s="80">
        <f t="shared" si="60"/>
        <v>15</v>
      </c>
      <c r="N225" s="80">
        <f t="shared" si="61"/>
        <v>15</v>
      </c>
      <c r="O225" s="85" t="s">
        <v>123</v>
      </c>
      <c r="P225" s="86" t="s">
        <v>2711</v>
      </c>
      <c r="Q225" s="47" t="s">
        <v>2712</v>
      </c>
      <c r="R225" s="108">
        <v>0</v>
      </c>
      <c r="S225" s="108" t="s">
        <v>2665</v>
      </c>
      <c r="T225" s="47" t="s">
        <v>76</v>
      </c>
      <c r="U225" s="114">
        <f t="shared" si="62"/>
        <v>15</v>
      </c>
      <c r="V225" s="114">
        <f t="shared" si="75"/>
        <v>15</v>
      </c>
      <c r="W225" s="114"/>
      <c r="X225" s="114"/>
      <c r="Y225" s="114"/>
    </row>
    <row r="226" s="1" customFormat="1" ht="36" hidden="1" customHeight="1" spans="1:25">
      <c r="A226" s="62">
        <v>7</v>
      </c>
      <c r="B226" s="63" t="s">
        <v>2402</v>
      </c>
      <c r="C226" s="110" t="s">
        <v>2713</v>
      </c>
      <c r="D226" s="111">
        <v>2800000</v>
      </c>
      <c r="E226" s="71">
        <f t="shared" si="73"/>
        <v>2800000</v>
      </c>
      <c r="F226" s="71"/>
      <c r="G226" s="71"/>
      <c r="H226" s="71"/>
      <c r="I226" s="65">
        <f t="shared" si="63"/>
        <v>2800000</v>
      </c>
      <c r="J226" s="82">
        <f t="shared" si="74"/>
        <v>0</v>
      </c>
      <c r="K226" s="83">
        <f t="shared" si="54"/>
        <v>1</v>
      </c>
      <c r="L226" s="84"/>
      <c r="M226" s="80">
        <f t="shared" si="60"/>
        <v>280</v>
      </c>
      <c r="N226" s="80">
        <f t="shared" si="61"/>
        <v>280</v>
      </c>
      <c r="O226" s="4" t="s">
        <v>84</v>
      </c>
      <c r="P226" s="47" t="s">
        <v>2695</v>
      </c>
      <c r="Q226" s="47"/>
      <c r="R226" s="48"/>
      <c r="S226" s="48"/>
      <c r="T226" s="47" t="s">
        <v>76</v>
      </c>
      <c r="U226" s="114">
        <f t="shared" si="62"/>
        <v>280</v>
      </c>
      <c r="V226" s="114">
        <f t="shared" si="75"/>
        <v>280</v>
      </c>
      <c r="W226" s="114"/>
      <c r="X226" s="114"/>
      <c r="Y226" s="114"/>
    </row>
    <row r="227" s="1" customFormat="1" ht="36" hidden="1" customHeight="1" spans="1:25">
      <c r="A227" s="62">
        <v>8</v>
      </c>
      <c r="B227" s="63" t="s">
        <v>2402</v>
      </c>
      <c r="C227" s="110" t="s">
        <v>2707</v>
      </c>
      <c r="D227" s="111">
        <v>933900</v>
      </c>
      <c r="E227" s="71">
        <f t="shared" si="73"/>
        <v>933900</v>
      </c>
      <c r="F227" s="71"/>
      <c r="G227" s="71"/>
      <c r="H227" s="71"/>
      <c r="I227" s="65">
        <f t="shared" si="63"/>
        <v>933900</v>
      </c>
      <c r="J227" s="82">
        <f t="shared" si="74"/>
        <v>0</v>
      </c>
      <c r="K227" s="83">
        <f t="shared" si="54"/>
        <v>1</v>
      </c>
      <c r="L227" s="84"/>
      <c r="M227" s="80">
        <f t="shared" si="60"/>
        <v>93.39</v>
      </c>
      <c r="N227" s="80">
        <f t="shared" si="61"/>
        <v>93.39</v>
      </c>
      <c r="O227" s="4" t="s">
        <v>2588</v>
      </c>
      <c r="P227" s="47" t="s">
        <v>2080</v>
      </c>
      <c r="Q227" s="47"/>
      <c r="R227" s="48"/>
      <c r="S227" s="48"/>
      <c r="T227" s="47" t="s">
        <v>76</v>
      </c>
      <c r="U227" s="114">
        <f t="shared" si="62"/>
        <v>93.39</v>
      </c>
      <c r="V227" s="114">
        <f t="shared" si="75"/>
        <v>93.39</v>
      </c>
      <c r="W227" s="114"/>
      <c r="X227" s="114"/>
      <c r="Y227" s="114"/>
    </row>
    <row r="228" s="1" customFormat="1" ht="36" hidden="1" customHeight="1" spans="1:25">
      <c r="A228" s="62">
        <v>9</v>
      </c>
      <c r="B228" s="63" t="s">
        <v>2402</v>
      </c>
      <c r="C228" s="110" t="s">
        <v>2714</v>
      </c>
      <c r="D228" s="111">
        <v>1700000</v>
      </c>
      <c r="E228" s="71">
        <f t="shared" si="73"/>
        <v>1700000</v>
      </c>
      <c r="F228" s="71"/>
      <c r="G228" s="71"/>
      <c r="H228" s="71"/>
      <c r="I228" s="65">
        <f t="shared" si="63"/>
        <v>1700000</v>
      </c>
      <c r="J228" s="82">
        <f t="shared" si="74"/>
        <v>0</v>
      </c>
      <c r="K228" s="83">
        <f t="shared" si="54"/>
        <v>1</v>
      </c>
      <c r="L228" s="84"/>
      <c r="M228" s="80">
        <f t="shared" si="60"/>
        <v>170</v>
      </c>
      <c r="N228" s="80">
        <f t="shared" si="61"/>
        <v>170</v>
      </c>
      <c r="O228" s="4" t="s">
        <v>84</v>
      </c>
      <c r="P228" s="88" t="s">
        <v>85</v>
      </c>
      <c r="Q228" s="47"/>
      <c r="R228" s="108">
        <v>0</v>
      </c>
      <c r="S228" s="108"/>
      <c r="T228" s="47" t="s">
        <v>76</v>
      </c>
      <c r="U228" s="114">
        <f t="shared" si="62"/>
        <v>170</v>
      </c>
      <c r="V228" s="114">
        <f t="shared" si="75"/>
        <v>170</v>
      </c>
      <c r="W228" s="114"/>
      <c r="X228" s="114"/>
      <c r="Y228" s="114"/>
    </row>
    <row r="229" s="1" customFormat="1" ht="36" hidden="1" customHeight="1" spans="1:25">
      <c r="A229" s="62">
        <v>10</v>
      </c>
      <c r="B229" s="63" t="s">
        <v>2402</v>
      </c>
      <c r="C229" s="110" t="s">
        <v>2715</v>
      </c>
      <c r="D229" s="111">
        <v>23798.4</v>
      </c>
      <c r="E229" s="71"/>
      <c r="F229" s="67">
        <f t="shared" ref="F229:F239" si="76">D229</f>
        <v>23798.4</v>
      </c>
      <c r="G229" s="71"/>
      <c r="H229" s="71"/>
      <c r="I229" s="65">
        <f t="shared" si="63"/>
        <v>23798.4</v>
      </c>
      <c r="J229" s="82">
        <f t="shared" si="74"/>
        <v>0</v>
      </c>
      <c r="K229" s="83">
        <f t="shared" si="54"/>
        <v>1</v>
      </c>
      <c r="L229" s="84"/>
      <c r="M229" s="80">
        <f t="shared" si="60"/>
        <v>2.37984</v>
      </c>
      <c r="N229" s="80">
        <f t="shared" si="61"/>
        <v>2.37984</v>
      </c>
      <c r="O229" s="85" t="s">
        <v>187</v>
      </c>
      <c r="P229" s="86" t="s">
        <v>1037</v>
      </c>
      <c r="Q229" s="97" t="s">
        <v>2716</v>
      </c>
      <c r="R229" s="108">
        <v>0</v>
      </c>
      <c r="S229" s="108" t="s">
        <v>2665</v>
      </c>
      <c r="T229" s="47" t="s">
        <v>77</v>
      </c>
      <c r="U229" s="114">
        <f t="shared" si="62"/>
        <v>2.37984</v>
      </c>
      <c r="V229" s="114"/>
      <c r="W229" s="114">
        <f t="shared" ref="W229:W239" si="77">F229/10000</f>
        <v>2.37984</v>
      </c>
      <c r="X229" s="114"/>
      <c r="Y229" s="114"/>
    </row>
    <row r="230" s="1" customFormat="1" ht="36" hidden="1" customHeight="1" spans="1:25">
      <c r="A230" s="62">
        <v>11</v>
      </c>
      <c r="B230" s="63" t="s">
        <v>2402</v>
      </c>
      <c r="C230" s="110" t="s">
        <v>2717</v>
      </c>
      <c r="D230" s="111">
        <v>52144.88</v>
      </c>
      <c r="E230" s="71"/>
      <c r="F230" s="67">
        <f t="shared" si="76"/>
        <v>52144.88</v>
      </c>
      <c r="G230" s="71"/>
      <c r="H230" s="71"/>
      <c r="I230" s="65">
        <f t="shared" si="63"/>
        <v>52144.88</v>
      </c>
      <c r="J230" s="82">
        <f t="shared" si="74"/>
        <v>0</v>
      </c>
      <c r="K230" s="83">
        <f t="shared" si="54"/>
        <v>1</v>
      </c>
      <c r="L230" s="84"/>
      <c r="M230" s="80">
        <f t="shared" si="60"/>
        <v>5.214488</v>
      </c>
      <c r="N230" s="80">
        <f t="shared" si="61"/>
        <v>5.214488</v>
      </c>
      <c r="O230" s="4" t="s">
        <v>84</v>
      </c>
      <c r="P230" s="88" t="s">
        <v>85</v>
      </c>
      <c r="Q230" s="47"/>
      <c r="R230" s="108">
        <v>0</v>
      </c>
      <c r="S230" s="108"/>
      <c r="T230" s="47" t="s">
        <v>77</v>
      </c>
      <c r="U230" s="114">
        <f t="shared" si="62"/>
        <v>5.214488</v>
      </c>
      <c r="V230" s="114"/>
      <c r="W230" s="114">
        <f t="shared" si="77"/>
        <v>5.214488</v>
      </c>
      <c r="X230" s="114"/>
      <c r="Y230" s="114"/>
    </row>
    <row r="231" s="1" customFormat="1" ht="36" hidden="1" customHeight="1" spans="1:25">
      <c r="A231" s="62">
        <v>12</v>
      </c>
      <c r="B231" s="63" t="s">
        <v>2402</v>
      </c>
      <c r="C231" s="110" t="s">
        <v>2717</v>
      </c>
      <c r="D231" s="111">
        <v>300000</v>
      </c>
      <c r="E231" s="71"/>
      <c r="F231" s="67">
        <f t="shared" si="76"/>
        <v>300000</v>
      </c>
      <c r="G231" s="71"/>
      <c r="H231" s="71"/>
      <c r="I231" s="65">
        <f t="shared" si="63"/>
        <v>300000</v>
      </c>
      <c r="J231" s="82">
        <f t="shared" si="74"/>
        <v>0</v>
      </c>
      <c r="K231" s="83">
        <f t="shared" si="54"/>
        <v>1</v>
      </c>
      <c r="L231" s="84"/>
      <c r="M231" s="80">
        <f t="shared" si="60"/>
        <v>30</v>
      </c>
      <c r="N231" s="80">
        <f t="shared" si="61"/>
        <v>30</v>
      </c>
      <c r="O231" s="4" t="s">
        <v>84</v>
      </c>
      <c r="P231" s="88" t="s">
        <v>85</v>
      </c>
      <c r="Q231" s="47"/>
      <c r="R231" s="108">
        <v>0</v>
      </c>
      <c r="S231" s="108"/>
      <c r="T231" s="47" t="s">
        <v>77</v>
      </c>
      <c r="U231" s="114">
        <f t="shared" si="62"/>
        <v>30</v>
      </c>
      <c r="V231" s="114"/>
      <c r="W231" s="114">
        <f t="shared" si="77"/>
        <v>30</v>
      </c>
      <c r="X231" s="114"/>
      <c r="Y231" s="114"/>
    </row>
    <row r="232" s="1" customFormat="1" ht="36" hidden="1" customHeight="1" spans="1:25">
      <c r="A232" s="62">
        <v>13</v>
      </c>
      <c r="B232" s="63" t="s">
        <v>2402</v>
      </c>
      <c r="C232" s="110" t="s">
        <v>2718</v>
      </c>
      <c r="D232" s="111">
        <v>635000</v>
      </c>
      <c r="E232" s="71"/>
      <c r="F232" s="67">
        <f t="shared" si="76"/>
        <v>635000</v>
      </c>
      <c r="G232" s="71"/>
      <c r="H232" s="71"/>
      <c r="I232" s="65">
        <f t="shared" si="63"/>
        <v>635000</v>
      </c>
      <c r="J232" s="82">
        <f t="shared" si="74"/>
        <v>0</v>
      </c>
      <c r="K232" s="83">
        <f t="shared" si="54"/>
        <v>1</v>
      </c>
      <c r="L232" s="84"/>
      <c r="M232" s="80">
        <f t="shared" si="60"/>
        <v>63.5</v>
      </c>
      <c r="N232" s="80">
        <f t="shared" si="61"/>
        <v>63.5</v>
      </c>
      <c r="O232" s="4" t="s">
        <v>2663</v>
      </c>
      <c r="P232" s="88" t="s">
        <v>1792</v>
      </c>
      <c r="Q232" s="47" t="s">
        <v>2664</v>
      </c>
      <c r="R232" s="108">
        <v>0</v>
      </c>
      <c r="S232" s="108" t="s">
        <v>2665</v>
      </c>
      <c r="T232" s="47" t="s">
        <v>77</v>
      </c>
      <c r="U232" s="114">
        <f t="shared" si="62"/>
        <v>63.5</v>
      </c>
      <c r="V232" s="114"/>
      <c r="W232" s="114">
        <f t="shared" si="77"/>
        <v>63.5</v>
      </c>
      <c r="X232" s="114"/>
      <c r="Y232" s="114"/>
    </row>
    <row r="233" s="1" customFormat="1" ht="36" hidden="1" customHeight="1" spans="1:25">
      <c r="A233" s="62">
        <v>14</v>
      </c>
      <c r="B233" s="63" t="s">
        <v>2402</v>
      </c>
      <c r="C233" s="110" t="s">
        <v>2719</v>
      </c>
      <c r="D233" s="111">
        <v>417500</v>
      </c>
      <c r="E233" s="71"/>
      <c r="F233" s="67">
        <f t="shared" si="76"/>
        <v>417500</v>
      </c>
      <c r="G233" s="71"/>
      <c r="H233" s="71"/>
      <c r="I233" s="65">
        <f t="shared" si="63"/>
        <v>417500</v>
      </c>
      <c r="J233" s="82">
        <f t="shared" si="74"/>
        <v>0</v>
      </c>
      <c r="K233" s="83">
        <f t="shared" si="54"/>
        <v>1</v>
      </c>
      <c r="L233" s="84"/>
      <c r="M233" s="80">
        <f t="shared" si="60"/>
        <v>41.75</v>
      </c>
      <c r="N233" s="80">
        <f t="shared" si="61"/>
        <v>41.75</v>
      </c>
      <c r="O233" s="85" t="s">
        <v>123</v>
      </c>
      <c r="P233" s="86" t="s">
        <v>2705</v>
      </c>
      <c r="Q233" s="47" t="s">
        <v>2706</v>
      </c>
      <c r="R233" s="48">
        <v>0</v>
      </c>
      <c r="S233" s="48" t="s">
        <v>2665</v>
      </c>
      <c r="T233" s="47" t="s">
        <v>77</v>
      </c>
      <c r="U233" s="114">
        <f t="shared" si="62"/>
        <v>41.75</v>
      </c>
      <c r="V233" s="114"/>
      <c r="W233" s="114">
        <f t="shared" si="77"/>
        <v>41.75</v>
      </c>
      <c r="X233" s="114"/>
      <c r="Y233" s="114"/>
    </row>
    <row r="234" s="1" customFormat="1" ht="36" hidden="1" customHeight="1" spans="1:25">
      <c r="A234" s="62">
        <v>15</v>
      </c>
      <c r="B234" s="63" t="s">
        <v>2402</v>
      </c>
      <c r="C234" s="110" t="s">
        <v>2717</v>
      </c>
      <c r="D234" s="111">
        <v>600000</v>
      </c>
      <c r="E234" s="71"/>
      <c r="F234" s="67">
        <f t="shared" si="76"/>
        <v>600000</v>
      </c>
      <c r="G234" s="71"/>
      <c r="H234" s="71"/>
      <c r="I234" s="65">
        <f t="shared" si="63"/>
        <v>600000</v>
      </c>
      <c r="J234" s="82">
        <f t="shared" si="74"/>
        <v>0</v>
      </c>
      <c r="K234" s="83">
        <f t="shared" si="54"/>
        <v>1</v>
      </c>
      <c r="L234" s="84"/>
      <c r="M234" s="80">
        <f t="shared" si="60"/>
        <v>60</v>
      </c>
      <c r="N234" s="80">
        <f t="shared" si="61"/>
        <v>60</v>
      </c>
      <c r="O234" s="4" t="s">
        <v>84</v>
      </c>
      <c r="P234" s="88" t="s">
        <v>85</v>
      </c>
      <c r="Q234" s="47"/>
      <c r="R234" s="108">
        <v>0</v>
      </c>
      <c r="S234" s="108"/>
      <c r="T234" s="47" t="s">
        <v>77</v>
      </c>
      <c r="U234" s="114">
        <f t="shared" si="62"/>
        <v>60</v>
      </c>
      <c r="V234" s="114"/>
      <c r="W234" s="114">
        <f t="shared" si="77"/>
        <v>60</v>
      </c>
      <c r="X234" s="114"/>
      <c r="Y234" s="114"/>
    </row>
    <row r="235" s="1" customFormat="1" ht="36" hidden="1" customHeight="1" spans="1:25">
      <c r="A235" s="62">
        <v>16</v>
      </c>
      <c r="B235" s="63" t="s">
        <v>2402</v>
      </c>
      <c r="C235" s="110" t="s">
        <v>2720</v>
      </c>
      <c r="D235" s="111">
        <v>27600</v>
      </c>
      <c r="E235" s="71"/>
      <c r="F235" s="67">
        <f t="shared" si="76"/>
        <v>27600</v>
      </c>
      <c r="G235" s="71"/>
      <c r="H235" s="71"/>
      <c r="I235" s="65">
        <f t="shared" si="63"/>
        <v>27600</v>
      </c>
      <c r="J235" s="82">
        <f t="shared" si="74"/>
        <v>0</v>
      </c>
      <c r="K235" s="83">
        <f t="shared" si="54"/>
        <v>1</v>
      </c>
      <c r="L235" s="84"/>
      <c r="M235" s="80">
        <f t="shared" si="60"/>
        <v>2.76</v>
      </c>
      <c r="N235" s="80">
        <f t="shared" si="61"/>
        <v>2.76</v>
      </c>
      <c r="O235" s="4" t="s">
        <v>84</v>
      </c>
      <c r="P235" s="88" t="s">
        <v>2721</v>
      </c>
      <c r="Q235" s="47" t="s">
        <v>2722</v>
      </c>
      <c r="R235" s="48">
        <v>0</v>
      </c>
      <c r="S235" s="48" t="s">
        <v>2723</v>
      </c>
      <c r="T235" s="47" t="s">
        <v>77</v>
      </c>
      <c r="U235" s="114">
        <f t="shared" si="62"/>
        <v>2.76</v>
      </c>
      <c r="V235" s="114"/>
      <c r="W235" s="114">
        <f t="shared" si="77"/>
        <v>2.76</v>
      </c>
      <c r="X235" s="114"/>
      <c r="Y235" s="114"/>
    </row>
    <row r="236" s="1" customFormat="1" ht="36" hidden="1" customHeight="1" spans="1:25">
      <c r="A236" s="62">
        <v>17</v>
      </c>
      <c r="B236" s="63" t="s">
        <v>2402</v>
      </c>
      <c r="C236" s="110" t="s">
        <v>2724</v>
      </c>
      <c r="D236" s="111">
        <v>1176000</v>
      </c>
      <c r="E236" s="71"/>
      <c r="F236" s="67">
        <f t="shared" si="76"/>
        <v>1176000</v>
      </c>
      <c r="G236" s="71"/>
      <c r="H236" s="71"/>
      <c r="I236" s="65">
        <f t="shared" si="63"/>
        <v>1176000</v>
      </c>
      <c r="J236" s="82">
        <f t="shared" si="74"/>
        <v>0</v>
      </c>
      <c r="K236" s="83">
        <f t="shared" si="54"/>
        <v>1</v>
      </c>
      <c r="L236" s="84"/>
      <c r="M236" s="80">
        <f t="shared" si="60"/>
        <v>117.6</v>
      </c>
      <c r="N236" s="80">
        <f t="shared" si="61"/>
        <v>117.6</v>
      </c>
      <c r="O236" s="4" t="s">
        <v>84</v>
      </c>
      <c r="P236" s="88" t="s">
        <v>85</v>
      </c>
      <c r="Q236" s="47"/>
      <c r="R236" s="108">
        <v>0</v>
      </c>
      <c r="S236" s="108"/>
      <c r="T236" s="47" t="s">
        <v>77</v>
      </c>
      <c r="U236" s="114">
        <f t="shared" si="62"/>
        <v>117.6</v>
      </c>
      <c r="V236" s="114"/>
      <c r="W236" s="114">
        <f t="shared" si="77"/>
        <v>117.6</v>
      </c>
      <c r="X236" s="114"/>
      <c r="Y236" s="114"/>
    </row>
    <row r="237" s="1" customFormat="1" ht="36" hidden="1" customHeight="1" spans="1:25">
      <c r="A237" s="62">
        <v>18</v>
      </c>
      <c r="B237" s="63" t="s">
        <v>2402</v>
      </c>
      <c r="C237" s="110" t="s">
        <v>2715</v>
      </c>
      <c r="D237" s="111">
        <v>313100</v>
      </c>
      <c r="E237" s="71"/>
      <c r="F237" s="67">
        <f t="shared" si="76"/>
        <v>313100</v>
      </c>
      <c r="G237" s="71"/>
      <c r="H237" s="71"/>
      <c r="I237" s="65">
        <f t="shared" si="63"/>
        <v>313100</v>
      </c>
      <c r="J237" s="82">
        <f t="shared" si="74"/>
        <v>0</v>
      </c>
      <c r="K237" s="83">
        <f t="shared" si="54"/>
        <v>1</v>
      </c>
      <c r="L237" s="84"/>
      <c r="M237" s="80">
        <f t="shared" si="60"/>
        <v>31.31</v>
      </c>
      <c r="N237" s="80">
        <f t="shared" si="61"/>
        <v>31.31</v>
      </c>
      <c r="O237" s="85" t="s">
        <v>187</v>
      </c>
      <c r="P237" s="86" t="s">
        <v>1037</v>
      </c>
      <c r="Q237" s="97" t="s">
        <v>2716</v>
      </c>
      <c r="R237" s="108">
        <v>0</v>
      </c>
      <c r="S237" s="108" t="s">
        <v>2665</v>
      </c>
      <c r="T237" s="47" t="s">
        <v>77</v>
      </c>
      <c r="U237" s="114">
        <f t="shared" si="62"/>
        <v>31.31</v>
      </c>
      <c r="V237" s="114"/>
      <c r="W237" s="114">
        <f t="shared" si="77"/>
        <v>31.31</v>
      </c>
      <c r="X237" s="114"/>
      <c r="Y237" s="114"/>
    </row>
    <row r="238" s="1" customFormat="1" ht="36" hidden="1" customHeight="1" spans="1:25">
      <c r="A238" s="62">
        <v>19</v>
      </c>
      <c r="B238" s="63" t="s">
        <v>2402</v>
      </c>
      <c r="C238" s="110" t="s">
        <v>2703</v>
      </c>
      <c r="D238" s="111">
        <v>927000</v>
      </c>
      <c r="E238" s="71"/>
      <c r="F238" s="67">
        <f t="shared" si="76"/>
        <v>927000</v>
      </c>
      <c r="G238" s="71"/>
      <c r="H238" s="71"/>
      <c r="I238" s="65">
        <f t="shared" si="63"/>
        <v>927000</v>
      </c>
      <c r="J238" s="82">
        <f t="shared" si="74"/>
        <v>0</v>
      </c>
      <c r="K238" s="83">
        <f t="shared" si="54"/>
        <v>1</v>
      </c>
      <c r="L238" s="84"/>
      <c r="M238" s="80">
        <f t="shared" si="60"/>
        <v>92.7</v>
      </c>
      <c r="N238" s="80">
        <f t="shared" si="61"/>
        <v>92.7</v>
      </c>
      <c r="O238" s="4" t="s">
        <v>2663</v>
      </c>
      <c r="P238" s="88" t="s">
        <v>1792</v>
      </c>
      <c r="Q238" s="47" t="s">
        <v>2664</v>
      </c>
      <c r="R238" s="108">
        <v>0</v>
      </c>
      <c r="S238" s="108" t="s">
        <v>2665</v>
      </c>
      <c r="T238" s="47" t="s">
        <v>77</v>
      </c>
      <c r="U238" s="114">
        <f t="shared" si="62"/>
        <v>92.7</v>
      </c>
      <c r="V238" s="114"/>
      <c r="W238" s="114">
        <f t="shared" si="77"/>
        <v>92.7</v>
      </c>
      <c r="X238" s="114"/>
      <c r="Y238" s="114"/>
    </row>
    <row r="239" s="1" customFormat="1" ht="36" hidden="1" customHeight="1" spans="1:25">
      <c r="A239" s="62">
        <v>20</v>
      </c>
      <c r="B239" s="63" t="s">
        <v>2402</v>
      </c>
      <c r="C239" s="110" t="s">
        <v>2725</v>
      </c>
      <c r="D239" s="111">
        <v>9705.3</v>
      </c>
      <c r="E239" s="71"/>
      <c r="F239" s="67">
        <f t="shared" si="76"/>
        <v>9705.3</v>
      </c>
      <c r="G239" s="71"/>
      <c r="H239" s="71"/>
      <c r="I239" s="65">
        <f t="shared" si="63"/>
        <v>9705.3</v>
      </c>
      <c r="J239" s="82">
        <f t="shared" si="74"/>
        <v>0</v>
      </c>
      <c r="K239" s="83">
        <f t="shared" si="54"/>
        <v>1</v>
      </c>
      <c r="L239" s="84"/>
      <c r="M239" s="80">
        <f t="shared" si="60"/>
        <v>0.97053</v>
      </c>
      <c r="N239" s="80">
        <f t="shared" si="61"/>
        <v>0.97053</v>
      </c>
      <c r="O239" s="4" t="s">
        <v>84</v>
      </c>
      <c r="P239" s="47" t="s">
        <v>97</v>
      </c>
      <c r="Q239" s="47"/>
      <c r="R239" s="48"/>
      <c r="S239" s="48"/>
      <c r="T239" s="47" t="s">
        <v>77</v>
      </c>
      <c r="U239" s="114">
        <f t="shared" si="62"/>
        <v>0.97053</v>
      </c>
      <c r="V239" s="114"/>
      <c r="W239" s="114">
        <f t="shared" si="77"/>
        <v>0.97053</v>
      </c>
      <c r="X239" s="114"/>
      <c r="Y239" s="114"/>
    </row>
    <row r="240" s="1" customFormat="1" ht="36" hidden="1" customHeight="1" spans="1:25">
      <c r="A240" s="62">
        <v>21</v>
      </c>
      <c r="B240" s="63" t="s">
        <v>2402</v>
      </c>
      <c r="C240" s="110" t="s">
        <v>2726</v>
      </c>
      <c r="D240" s="111">
        <v>986.21</v>
      </c>
      <c r="E240" s="71"/>
      <c r="F240" s="71"/>
      <c r="G240" s="71">
        <f t="shared" ref="G240:G242" si="78">D240</f>
        <v>986.21</v>
      </c>
      <c r="H240" s="71"/>
      <c r="I240" s="65">
        <f t="shared" si="63"/>
        <v>986.21</v>
      </c>
      <c r="J240" s="82">
        <f t="shared" si="74"/>
        <v>0</v>
      </c>
      <c r="K240" s="83">
        <f t="shared" si="54"/>
        <v>1</v>
      </c>
      <c r="L240" s="84"/>
      <c r="M240" s="80">
        <f t="shared" si="60"/>
        <v>0.098621</v>
      </c>
      <c r="N240" s="80">
        <f t="shared" si="61"/>
        <v>0.098621</v>
      </c>
      <c r="O240" s="4"/>
      <c r="P240" s="47"/>
      <c r="Q240" s="47"/>
      <c r="R240" s="48"/>
      <c r="S240" s="48"/>
      <c r="T240" s="47" t="s">
        <v>78</v>
      </c>
      <c r="U240" s="114">
        <f t="shared" si="62"/>
        <v>0.098621</v>
      </c>
      <c r="V240" s="114"/>
      <c r="W240" s="114"/>
      <c r="X240" s="114">
        <f>G240/10000</f>
        <v>0.098621</v>
      </c>
      <c r="Y240" s="114"/>
    </row>
    <row r="241" s="1" customFormat="1" ht="36" hidden="1" customHeight="1" spans="1:25">
      <c r="A241" s="62">
        <v>22</v>
      </c>
      <c r="B241" s="63" t="s">
        <v>2402</v>
      </c>
      <c r="C241" s="110" t="s">
        <v>2727</v>
      </c>
      <c r="D241" s="111">
        <v>80000</v>
      </c>
      <c r="E241" s="71"/>
      <c r="F241" s="71"/>
      <c r="G241" s="71">
        <f t="shared" si="78"/>
        <v>80000</v>
      </c>
      <c r="H241" s="71"/>
      <c r="I241" s="65">
        <f t="shared" si="63"/>
        <v>80000</v>
      </c>
      <c r="J241" s="82">
        <f t="shared" si="74"/>
        <v>0</v>
      </c>
      <c r="K241" s="83">
        <f t="shared" si="54"/>
        <v>1</v>
      </c>
      <c r="L241" s="84"/>
      <c r="M241" s="80">
        <f t="shared" si="60"/>
        <v>8</v>
      </c>
      <c r="N241" s="80">
        <f t="shared" si="61"/>
        <v>8</v>
      </c>
      <c r="O241" s="4" t="s">
        <v>2588</v>
      </c>
      <c r="P241" s="47" t="s">
        <v>530</v>
      </c>
      <c r="Q241" s="47"/>
      <c r="R241" s="48"/>
      <c r="S241" s="48"/>
      <c r="T241" s="47" t="s">
        <v>78</v>
      </c>
      <c r="U241" s="114">
        <f t="shared" si="62"/>
        <v>8</v>
      </c>
      <c r="V241" s="114"/>
      <c r="W241" s="114"/>
      <c r="X241" s="114">
        <f>G241/10000</f>
        <v>8</v>
      </c>
      <c r="Y241" s="114"/>
    </row>
    <row r="242" s="1" customFormat="1" ht="36" hidden="1" customHeight="1" spans="1:25">
      <c r="A242" s="62">
        <v>23</v>
      </c>
      <c r="B242" s="63" t="s">
        <v>2402</v>
      </c>
      <c r="C242" s="110" t="s">
        <v>2726</v>
      </c>
      <c r="D242" s="111">
        <v>100000</v>
      </c>
      <c r="E242" s="71"/>
      <c r="F242" s="71"/>
      <c r="G242" s="71">
        <f t="shared" si="78"/>
        <v>100000</v>
      </c>
      <c r="H242" s="71"/>
      <c r="I242" s="65">
        <f t="shared" si="63"/>
        <v>100000</v>
      </c>
      <c r="J242" s="82">
        <f t="shared" si="74"/>
        <v>0</v>
      </c>
      <c r="K242" s="83">
        <f t="shared" si="54"/>
        <v>1</v>
      </c>
      <c r="L242" s="84"/>
      <c r="M242" s="80">
        <f t="shared" si="60"/>
        <v>10</v>
      </c>
      <c r="N242" s="80">
        <f t="shared" si="61"/>
        <v>10</v>
      </c>
      <c r="O242" s="4"/>
      <c r="P242" s="47"/>
      <c r="Q242" s="47"/>
      <c r="R242" s="48"/>
      <c r="S242" s="48"/>
      <c r="T242" s="47" t="s">
        <v>78</v>
      </c>
      <c r="U242" s="114">
        <f t="shared" si="62"/>
        <v>10</v>
      </c>
      <c r="V242" s="114"/>
      <c r="W242" s="114"/>
      <c r="X242" s="114">
        <f>G242/10000</f>
        <v>10</v>
      </c>
      <c r="Y242" s="114"/>
    </row>
    <row r="243" s="1" customFormat="1" ht="36" hidden="1" customHeight="1" spans="1:25">
      <c r="A243" s="62">
        <v>25</v>
      </c>
      <c r="B243" s="63" t="s">
        <v>2402</v>
      </c>
      <c r="C243" s="110" t="s">
        <v>2728</v>
      </c>
      <c r="D243" s="111">
        <v>5583.73</v>
      </c>
      <c r="E243" s="71"/>
      <c r="F243" s="71"/>
      <c r="G243" s="71"/>
      <c r="H243" s="67">
        <f t="shared" ref="H243:H261" si="79">D243</f>
        <v>5583.73</v>
      </c>
      <c r="I243" s="65">
        <f t="shared" si="63"/>
        <v>5583.73</v>
      </c>
      <c r="J243" s="82">
        <f t="shared" si="74"/>
        <v>0</v>
      </c>
      <c r="K243" s="83">
        <f t="shared" si="54"/>
        <v>1</v>
      </c>
      <c r="L243" s="84"/>
      <c r="M243" s="80">
        <f t="shared" si="60"/>
        <v>0.558373</v>
      </c>
      <c r="N243" s="80">
        <f t="shared" si="61"/>
        <v>0.558373</v>
      </c>
      <c r="O243" s="4" t="s">
        <v>2588</v>
      </c>
      <c r="P243" s="47" t="s">
        <v>2080</v>
      </c>
      <c r="Q243" s="47"/>
      <c r="R243" s="48"/>
      <c r="S243" s="48"/>
      <c r="T243" s="47" t="s">
        <v>65</v>
      </c>
      <c r="U243" s="114">
        <f t="shared" si="62"/>
        <v>0.558373</v>
      </c>
      <c r="V243" s="114"/>
      <c r="W243" s="114"/>
      <c r="X243" s="114"/>
      <c r="Y243" s="114">
        <f t="shared" ref="Y243:Y261" si="80">H243/10000</f>
        <v>0.558373</v>
      </c>
    </row>
    <row r="244" s="1" customFormat="1" ht="36" hidden="1" customHeight="1" spans="1:25">
      <c r="A244" s="62">
        <v>26</v>
      </c>
      <c r="B244" s="63" t="s">
        <v>2402</v>
      </c>
      <c r="C244" s="110" t="s">
        <v>2729</v>
      </c>
      <c r="D244" s="111">
        <v>16746.43</v>
      </c>
      <c r="E244" s="71"/>
      <c r="F244" s="71"/>
      <c r="G244" s="71"/>
      <c r="H244" s="67">
        <f t="shared" si="79"/>
        <v>16746.43</v>
      </c>
      <c r="I244" s="65">
        <f t="shared" si="63"/>
        <v>16746.43</v>
      </c>
      <c r="J244" s="82">
        <v>0</v>
      </c>
      <c r="K244" s="83">
        <f t="shared" si="54"/>
        <v>1</v>
      </c>
      <c r="L244" s="84"/>
      <c r="M244" s="80">
        <f t="shared" si="60"/>
        <v>1.674643</v>
      </c>
      <c r="N244" s="80">
        <f t="shared" si="61"/>
        <v>1.674643</v>
      </c>
      <c r="O244" s="85" t="s">
        <v>123</v>
      </c>
      <c r="P244" s="86" t="s">
        <v>2711</v>
      </c>
      <c r="Q244" s="47" t="s">
        <v>2712</v>
      </c>
      <c r="R244" s="108">
        <v>0</v>
      </c>
      <c r="S244" s="108" t="s">
        <v>2665</v>
      </c>
      <c r="T244" s="47" t="s">
        <v>65</v>
      </c>
      <c r="U244" s="114">
        <f t="shared" si="62"/>
        <v>1.674643</v>
      </c>
      <c r="V244" s="114"/>
      <c r="W244" s="114"/>
      <c r="X244" s="114"/>
      <c r="Y244" s="114">
        <f t="shared" si="80"/>
        <v>1.674643</v>
      </c>
    </row>
    <row r="245" s="1" customFormat="1" ht="36" hidden="1" customHeight="1" spans="1:25">
      <c r="A245" s="62">
        <v>27</v>
      </c>
      <c r="B245" s="63" t="s">
        <v>2402</v>
      </c>
      <c r="C245" s="110" t="s">
        <v>2729</v>
      </c>
      <c r="D245" s="111">
        <v>13853.57</v>
      </c>
      <c r="E245" s="71"/>
      <c r="F245" s="71"/>
      <c r="G245" s="71"/>
      <c r="H245" s="67">
        <f t="shared" si="79"/>
        <v>13853.57</v>
      </c>
      <c r="I245" s="65">
        <f t="shared" si="63"/>
        <v>13853.57</v>
      </c>
      <c r="J245" s="82">
        <v>0</v>
      </c>
      <c r="K245" s="83">
        <f t="shared" si="54"/>
        <v>1</v>
      </c>
      <c r="L245" s="84"/>
      <c r="M245" s="80">
        <f t="shared" si="60"/>
        <v>1.385357</v>
      </c>
      <c r="N245" s="80">
        <f t="shared" si="61"/>
        <v>1.385357</v>
      </c>
      <c r="O245" s="85" t="s">
        <v>123</v>
      </c>
      <c r="P245" s="86" t="s">
        <v>2711</v>
      </c>
      <c r="Q245" s="47" t="s">
        <v>2712</v>
      </c>
      <c r="R245" s="108">
        <v>0</v>
      </c>
      <c r="S245" s="108" t="s">
        <v>2665</v>
      </c>
      <c r="T245" s="47" t="s">
        <v>65</v>
      </c>
      <c r="U245" s="114">
        <f t="shared" si="62"/>
        <v>1.385357</v>
      </c>
      <c r="V245" s="114"/>
      <c r="W245" s="114"/>
      <c r="X245" s="114"/>
      <c r="Y245" s="114">
        <f t="shared" si="80"/>
        <v>1.385357</v>
      </c>
    </row>
    <row r="246" s="1" customFormat="1" ht="36" hidden="1" customHeight="1" spans="1:25">
      <c r="A246" s="62">
        <v>28</v>
      </c>
      <c r="B246" s="63" t="s">
        <v>2402</v>
      </c>
      <c r="C246" s="110" t="s">
        <v>2730</v>
      </c>
      <c r="D246" s="111">
        <v>11400</v>
      </c>
      <c r="E246" s="71"/>
      <c r="F246" s="71"/>
      <c r="G246" s="71"/>
      <c r="H246" s="67">
        <f t="shared" si="79"/>
        <v>11400</v>
      </c>
      <c r="I246" s="65">
        <f t="shared" si="63"/>
        <v>11400</v>
      </c>
      <c r="J246" s="82">
        <v>0</v>
      </c>
      <c r="K246" s="83">
        <f t="shared" si="54"/>
        <v>1</v>
      </c>
      <c r="L246" s="84"/>
      <c r="M246" s="80">
        <f t="shared" si="60"/>
        <v>1.14</v>
      </c>
      <c r="N246" s="80">
        <f t="shared" si="61"/>
        <v>1.14</v>
      </c>
      <c r="O246" s="85" t="s">
        <v>123</v>
      </c>
      <c r="P246" s="86" t="s">
        <v>2705</v>
      </c>
      <c r="Q246" s="47" t="s">
        <v>2706</v>
      </c>
      <c r="R246" s="48">
        <v>0</v>
      </c>
      <c r="S246" s="48" t="s">
        <v>2665</v>
      </c>
      <c r="T246" s="47" t="s">
        <v>65</v>
      </c>
      <c r="U246" s="114">
        <f t="shared" si="62"/>
        <v>1.14</v>
      </c>
      <c r="V246" s="114"/>
      <c r="W246" s="114"/>
      <c r="X246" s="114"/>
      <c r="Y246" s="114">
        <f t="shared" si="80"/>
        <v>1.14</v>
      </c>
    </row>
    <row r="247" s="1" customFormat="1" ht="36" hidden="1" customHeight="1" spans="1:25">
      <c r="A247" s="62">
        <v>29</v>
      </c>
      <c r="B247" s="63" t="s">
        <v>2402</v>
      </c>
      <c r="C247" s="110" t="s">
        <v>2731</v>
      </c>
      <c r="D247" s="111">
        <v>51500</v>
      </c>
      <c r="E247" s="71"/>
      <c r="F247" s="71"/>
      <c r="G247" s="71"/>
      <c r="H247" s="67">
        <f t="shared" si="79"/>
        <v>51500</v>
      </c>
      <c r="I247" s="65">
        <f t="shared" si="63"/>
        <v>51500</v>
      </c>
      <c r="J247" s="82">
        <v>0</v>
      </c>
      <c r="K247" s="83">
        <f t="shared" si="54"/>
        <v>1</v>
      </c>
      <c r="L247" s="84"/>
      <c r="M247" s="80">
        <f t="shared" si="60"/>
        <v>5.15</v>
      </c>
      <c r="N247" s="80">
        <f t="shared" si="61"/>
        <v>5.15</v>
      </c>
      <c r="O247" s="4" t="s">
        <v>2663</v>
      </c>
      <c r="P247" s="88" t="s">
        <v>1792</v>
      </c>
      <c r="Q247" s="47" t="s">
        <v>2664</v>
      </c>
      <c r="R247" s="108">
        <v>0</v>
      </c>
      <c r="S247" s="108" t="s">
        <v>2665</v>
      </c>
      <c r="T247" s="47" t="s">
        <v>65</v>
      </c>
      <c r="U247" s="114">
        <f t="shared" si="62"/>
        <v>5.15</v>
      </c>
      <c r="V247" s="114"/>
      <c r="W247" s="114"/>
      <c r="X247" s="114"/>
      <c r="Y247" s="114">
        <f t="shared" si="80"/>
        <v>5.15</v>
      </c>
    </row>
    <row r="248" s="1" customFormat="1" ht="36" hidden="1" customHeight="1" spans="1:25">
      <c r="A248" s="62">
        <v>30</v>
      </c>
      <c r="B248" s="63" t="s">
        <v>2402</v>
      </c>
      <c r="C248" s="110" t="s">
        <v>2628</v>
      </c>
      <c r="D248" s="111">
        <v>44724.42</v>
      </c>
      <c r="E248" s="71"/>
      <c r="F248" s="71"/>
      <c r="G248" s="71"/>
      <c r="H248" s="67">
        <f t="shared" si="79"/>
        <v>44724.42</v>
      </c>
      <c r="I248" s="65">
        <f t="shared" si="63"/>
        <v>44724.42</v>
      </c>
      <c r="J248" s="82">
        <v>0</v>
      </c>
      <c r="K248" s="83">
        <f t="shared" si="54"/>
        <v>1</v>
      </c>
      <c r="L248" s="84"/>
      <c r="M248" s="80">
        <f t="shared" si="60"/>
        <v>4.472442</v>
      </c>
      <c r="N248" s="80">
        <f t="shared" si="61"/>
        <v>4.472442</v>
      </c>
      <c r="O248" s="4" t="s">
        <v>187</v>
      </c>
      <c r="P248" s="47" t="s">
        <v>187</v>
      </c>
      <c r="Q248" s="47"/>
      <c r="R248" s="48"/>
      <c r="S248" s="48"/>
      <c r="T248" s="47" t="s">
        <v>65</v>
      </c>
      <c r="U248" s="114">
        <f t="shared" si="62"/>
        <v>4.472442</v>
      </c>
      <c r="V248" s="114"/>
      <c r="W248" s="114"/>
      <c r="X248" s="114"/>
      <c r="Y248" s="114">
        <f t="shared" si="80"/>
        <v>4.472442</v>
      </c>
    </row>
    <row r="249" s="1" customFormat="1" ht="36" hidden="1" customHeight="1" spans="1:25">
      <c r="A249" s="62">
        <v>31</v>
      </c>
      <c r="B249" s="63" t="s">
        <v>2402</v>
      </c>
      <c r="C249" s="110" t="s">
        <v>2732</v>
      </c>
      <c r="D249" s="111">
        <v>61324</v>
      </c>
      <c r="E249" s="71"/>
      <c r="F249" s="71"/>
      <c r="G249" s="71"/>
      <c r="H249" s="67">
        <f t="shared" si="79"/>
        <v>61324</v>
      </c>
      <c r="I249" s="65">
        <f t="shared" si="63"/>
        <v>61324</v>
      </c>
      <c r="J249" s="82">
        <v>0</v>
      </c>
      <c r="K249" s="83">
        <f t="shared" si="54"/>
        <v>1</v>
      </c>
      <c r="L249" s="84"/>
      <c r="M249" s="80">
        <f t="shared" si="60"/>
        <v>6.1324</v>
      </c>
      <c r="N249" s="80">
        <f t="shared" si="61"/>
        <v>6.1324</v>
      </c>
      <c r="O249" s="4"/>
      <c r="P249" s="47"/>
      <c r="Q249" s="47"/>
      <c r="R249" s="48"/>
      <c r="S249" s="48"/>
      <c r="T249" s="47" t="s">
        <v>65</v>
      </c>
      <c r="U249" s="114">
        <f t="shared" si="62"/>
        <v>6.1324</v>
      </c>
      <c r="V249" s="114"/>
      <c r="W249" s="114"/>
      <c r="X249" s="114"/>
      <c r="Y249" s="114">
        <f t="shared" si="80"/>
        <v>6.1324</v>
      </c>
    </row>
    <row r="250" s="1" customFormat="1" ht="36" hidden="1" customHeight="1" spans="1:25">
      <c r="A250" s="62">
        <v>32</v>
      </c>
      <c r="B250" s="63" t="s">
        <v>2402</v>
      </c>
      <c r="C250" s="110" t="s">
        <v>2728</v>
      </c>
      <c r="D250" s="111">
        <v>7150</v>
      </c>
      <c r="E250" s="71"/>
      <c r="F250" s="71"/>
      <c r="G250" s="71"/>
      <c r="H250" s="67">
        <f t="shared" si="79"/>
        <v>7150</v>
      </c>
      <c r="I250" s="65">
        <f t="shared" si="63"/>
        <v>7150</v>
      </c>
      <c r="J250" s="82">
        <v>0</v>
      </c>
      <c r="K250" s="83">
        <f t="shared" si="54"/>
        <v>1</v>
      </c>
      <c r="L250" s="84"/>
      <c r="M250" s="80">
        <f t="shared" si="60"/>
        <v>0.715</v>
      </c>
      <c r="N250" s="80">
        <f t="shared" si="61"/>
        <v>0.715</v>
      </c>
      <c r="O250" s="4" t="s">
        <v>2588</v>
      </c>
      <c r="P250" s="47" t="s">
        <v>2080</v>
      </c>
      <c r="Q250" s="47"/>
      <c r="R250" s="48"/>
      <c r="S250" s="48"/>
      <c r="T250" s="47" t="s">
        <v>65</v>
      </c>
      <c r="U250" s="114">
        <f t="shared" si="62"/>
        <v>0.715</v>
      </c>
      <c r="V250" s="114"/>
      <c r="W250" s="114"/>
      <c r="X250" s="114"/>
      <c r="Y250" s="114">
        <f t="shared" si="80"/>
        <v>0.715</v>
      </c>
    </row>
    <row r="251" s="1" customFormat="1" ht="36" hidden="1" customHeight="1" spans="1:25">
      <c r="A251" s="62">
        <v>33</v>
      </c>
      <c r="B251" s="63" t="s">
        <v>2402</v>
      </c>
      <c r="C251" s="110" t="s">
        <v>2728</v>
      </c>
      <c r="D251" s="111">
        <v>12350</v>
      </c>
      <c r="E251" s="71"/>
      <c r="F251" s="71"/>
      <c r="G251" s="71"/>
      <c r="H251" s="67">
        <f t="shared" si="79"/>
        <v>12350</v>
      </c>
      <c r="I251" s="65">
        <f t="shared" si="63"/>
        <v>12350</v>
      </c>
      <c r="J251" s="82">
        <v>0</v>
      </c>
      <c r="K251" s="83">
        <f t="shared" si="54"/>
        <v>1</v>
      </c>
      <c r="L251" s="84"/>
      <c r="M251" s="80">
        <f t="shared" si="60"/>
        <v>1.235</v>
      </c>
      <c r="N251" s="80">
        <f t="shared" si="61"/>
        <v>1.235</v>
      </c>
      <c r="O251" s="4" t="s">
        <v>2588</v>
      </c>
      <c r="P251" s="47" t="s">
        <v>2080</v>
      </c>
      <c r="Q251" s="47"/>
      <c r="R251" s="48"/>
      <c r="S251" s="48"/>
      <c r="T251" s="47" t="s">
        <v>65</v>
      </c>
      <c r="U251" s="114">
        <f t="shared" si="62"/>
        <v>1.235</v>
      </c>
      <c r="V251" s="114"/>
      <c r="W251" s="114"/>
      <c r="X251" s="114"/>
      <c r="Y251" s="114">
        <f t="shared" si="80"/>
        <v>1.235</v>
      </c>
    </row>
    <row r="252" s="1" customFormat="1" ht="36" hidden="1" customHeight="1" spans="1:25">
      <c r="A252" s="62">
        <v>34</v>
      </c>
      <c r="B252" s="63" t="s">
        <v>2402</v>
      </c>
      <c r="C252" s="110" t="s">
        <v>2628</v>
      </c>
      <c r="D252" s="111">
        <v>31937</v>
      </c>
      <c r="E252" s="71"/>
      <c r="F252" s="71"/>
      <c r="G252" s="71"/>
      <c r="H252" s="67">
        <f t="shared" si="79"/>
        <v>31937</v>
      </c>
      <c r="I252" s="65">
        <f t="shared" si="63"/>
        <v>31937</v>
      </c>
      <c r="J252" s="82">
        <v>0</v>
      </c>
      <c r="K252" s="83">
        <f t="shared" si="54"/>
        <v>1</v>
      </c>
      <c r="L252" s="84"/>
      <c r="M252" s="80">
        <f t="shared" si="60"/>
        <v>3.1937</v>
      </c>
      <c r="N252" s="80">
        <f t="shared" si="61"/>
        <v>3.1937</v>
      </c>
      <c r="O252" s="4" t="s">
        <v>187</v>
      </c>
      <c r="P252" s="47" t="s">
        <v>187</v>
      </c>
      <c r="Q252" s="47"/>
      <c r="R252" s="48"/>
      <c r="S252" s="48"/>
      <c r="T252" s="47" t="s">
        <v>65</v>
      </c>
      <c r="U252" s="114">
        <f t="shared" si="62"/>
        <v>3.1937</v>
      </c>
      <c r="V252" s="114"/>
      <c r="W252" s="114"/>
      <c r="X252" s="114"/>
      <c r="Y252" s="114">
        <f t="shared" si="80"/>
        <v>3.1937</v>
      </c>
    </row>
    <row r="253" s="1" customFormat="1" ht="36" hidden="1" customHeight="1" spans="1:25">
      <c r="A253" s="62">
        <v>35</v>
      </c>
      <c r="B253" s="63" t="s">
        <v>2402</v>
      </c>
      <c r="C253" s="110" t="s">
        <v>2728</v>
      </c>
      <c r="D253" s="111">
        <v>59800</v>
      </c>
      <c r="E253" s="71"/>
      <c r="F253" s="71"/>
      <c r="G253" s="71"/>
      <c r="H253" s="67">
        <f t="shared" si="79"/>
        <v>59800</v>
      </c>
      <c r="I253" s="65">
        <f t="shared" si="63"/>
        <v>59800</v>
      </c>
      <c r="J253" s="82">
        <v>0</v>
      </c>
      <c r="K253" s="83">
        <f t="shared" si="54"/>
        <v>1</v>
      </c>
      <c r="L253" s="84"/>
      <c r="M253" s="80">
        <f t="shared" si="60"/>
        <v>5.98</v>
      </c>
      <c r="N253" s="80">
        <f t="shared" si="61"/>
        <v>5.98</v>
      </c>
      <c r="O253" s="4" t="s">
        <v>2588</v>
      </c>
      <c r="P253" s="47" t="s">
        <v>2080</v>
      </c>
      <c r="Q253" s="47"/>
      <c r="R253" s="48"/>
      <c r="S253" s="48"/>
      <c r="T253" s="47" t="s">
        <v>65</v>
      </c>
      <c r="U253" s="114">
        <f t="shared" si="62"/>
        <v>5.98</v>
      </c>
      <c r="V253" s="114"/>
      <c r="W253" s="114"/>
      <c r="X253" s="114"/>
      <c r="Y253" s="114">
        <f t="shared" si="80"/>
        <v>5.98</v>
      </c>
    </row>
    <row r="254" s="1" customFormat="1" ht="36" hidden="1" customHeight="1" spans="1:25">
      <c r="A254" s="62">
        <v>36</v>
      </c>
      <c r="B254" s="63" t="s">
        <v>2402</v>
      </c>
      <c r="C254" s="110" t="s">
        <v>2733</v>
      </c>
      <c r="D254" s="111">
        <v>75000</v>
      </c>
      <c r="E254" s="71"/>
      <c r="F254" s="71"/>
      <c r="G254" s="71"/>
      <c r="H254" s="67">
        <f t="shared" si="79"/>
        <v>75000</v>
      </c>
      <c r="I254" s="65">
        <f t="shared" si="63"/>
        <v>75000</v>
      </c>
      <c r="J254" s="82">
        <v>0</v>
      </c>
      <c r="K254" s="83">
        <f t="shared" si="54"/>
        <v>1</v>
      </c>
      <c r="L254" s="84"/>
      <c r="M254" s="80">
        <f t="shared" si="60"/>
        <v>7.5</v>
      </c>
      <c r="N254" s="80">
        <f t="shared" si="61"/>
        <v>7.5</v>
      </c>
      <c r="O254" s="85" t="s">
        <v>123</v>
      </c>
      <c r="P254" s="86" t="s">
        <v>2711</v>
      </c>
      <c r="Q254" s="47" t="s">
        <v>2712</v>
      </c>
      <c r="R254" s="108">
        <v>0</v>
      </c>
      <c r="S254" s="108" t="s">
        <v>2665</v>
      </c>
      <c r="T254" s="47" t="s">
        <v>65</v>
      </c>
      <c r="U254" s="114">
        <f t="shared" si="62"/>
        <v>7.5</v>
      </c>
      <c r="V254" s="114"/>
      <c r="W254" s="114"/>
      <c r="X254" s="114"/>
      <c r="Y254" s="114">
        <f t="shared" si="80"/>
        <v>7.5</v>
      </c>
    </row>
    <row r="255" s="1" customFormat="1" ht="36" hidden="1" customHeight="1" spans="1:25">
      <c r="A255" s="62">
        <v>37</v>
      </c>
      <c r="B255" s="63" t="s">
        <v>2402</v>
      </c>
      <c r="C255" s="110" t="s">
        <v>2734</v>
      </c>
      <c r="D255" s="111">
        <v>100000</v>
      </c>
      <c r="E255" s="71"/>
      <c r="F255" s="71"/>
      <c r="G255" s="71"/>
      <c r="H255" s="67">
        <f t="shared" si="79"/>
        <v>100000</v>
      </c>
      <c r="I255" s="65">
        <f t="shared" si="63"/>
        <v>100000</v>
      </c>
      <c r="J255" s="82">
        <v>0</v>
      </c>
      <c r="K255" s="83">
        <f t="shared" ref="K255:K318" si="81">I255/D255</f>
        <v>1</v>
      </c>
      <c r="L255" s="84"/>
      <c r="M255" s="80">
        <f t="shared" si="60"/>
        <v>10</v>
      </c>
      <c r="N255" s="80">
        <f t="shared" si="61"/>
        <v>10</v>
      </c>
      <c r="O255" s="4" t="s">
        <v>2663</v>
      </c>
      <c r="P255" s="88" t="s">
        <v>1792</v>
      </c>
      <c r="Q255" s="47" t="s">
        <v>2664</v>
      </c>
      <c r="R255" s="108">
        <v>0</v>
      </c>
      <c r="S255" s="108" t="s">
        <v>2665</v>
      </c>
      <c r="T255" s="47" t="s">
        <v>65</v>
      </c>
      <c r="U255" s="114">
        <f t="shared" si="62"/>
        <v>10</v>
      </c>
      <c r="V255" s="114"/>
      <c r="W255" s="114"/>
      <c r="X255" s="114"/>
      <c r="Y255" s="114">
        <f t="shared" si="80"/>
        <v>10</v>
      </c>
    </row>
    <row r="256" s="1" customFormat="1" ht="36" hidden="1" customHeight="1" spans="1:25">
      <c r="A256" s="62">
        <v>38</v>
      </c>
      <c r="B256" s="63" t="s">
        <v>2402</v>
      </c>
      <c r="C256" s="110" t="s">
        <v>2735</v>
      </c>
      <c r="D256" s="111">
        <v>7200</v>
      </c>
      <c r="E256" s="71"/>
      <c r="F256" s="71"/>
      <c r="G256" s="71"/>
      <c r="H256" s="67">
        <f t="shared" si="79"/>
        <v>7200</v>
      </c>
      <c r="I256" s="65">
        <f t="shared" si="63"/>
        <v>7200</v>
      </c>
      <c r="J256" s="82">
        <v>0</v>
      </c>
      <c r="K256" s="83">
        <f t="shared" si="81"/>
        <v>1</v>
      </c>
      <c r="L256" s="84"/>
      <c r="M256" s="80">
        <f t="shared" si="60"/>
        <v>0.72</v>
      </c>
      <c r="N256" s="80">
        <f t="shared" si="61"/>
        <v>0.72</v>
      </c>
      <c r="O256" s="4" t="s">
        <v>2588</v>
      </c>
      <c r="P256" s="47" t="s">
        <v>2080</v>
      </c>
      <c r="Q256" s="47"/>
      <c r="R256" s="48"/>
      <c r="S256" s="48"/>
      <c r="T256" s="47" t="s">
        <v>65</v>
      </c>
      <c r="U256" s="114">
        <f t="shared" si="62"/>
        <v>0.72</v>
      </c>
      <c r="V256" s="114"/>
      <c r="W256" s="114"/>
      <c r="X256" s="114"/>
      <c r="Y256" s="114">
        <f t="shared" si="80"/>
        <v>0.72</v>
      </c>
    </row>
    <row r="257" s="1" customFormat="1" ht="36" hidden="1" customHeight="1" spans="1:25">
      <c r="A257" s="62">
        <v>39</v>
      </c>
      <c r="B257" s="63" t="s">
        <v>2402</v>
      </c>
      <c r="C257" s="110" t="s">
        <v>2736</v>
      </c>
      <c r="D257" s="111">
        <v>113000</v>
      </c>
      <c r="E257" s="71"/>
      <c r="F257" s="71"/>
      <c r="G257" s="71"/>
      <c r="H257" s="67">
        <f t="shared" si="79"/>
        <v>113000</v>
      </c>
      <c r="I257" s="65">
        <f t="shared" si="63"/>
        <v>113000</v>
      </c>
      <c r="J257" s="82">
        <v>0</v>
      </c>
      <c r="K257" s="83">
        <f t="shared" si="81"/>
        <v>1</v>
      </c>
      <c r="L257" s="84"/>
      <c r="M257" s="80">
        <f t="shared" si="60"/>
        <v>11.3</v>
      </c>
      <c r="N257" s="80">
        <f t="shared" si="61"/>
        <v>11.3</v>
      </c>
      <c r="O257" s="4"/>
      <c r="P257" s="47"/>
      <c r="Q257" s="47"/>
      <c r="R257" s="48"/>
      <c r="S257" s="48"/>
      <c r="T257" s="47" t="s">
        <v>65</v>
      </c>
      <c r="U257" s="114">
        <f t="shared" si="62"/>
        <v>11.3</v>
      </c>
      <c r="V257" s="114"/>
      <c r="W257" s="114"/>
      <c r="X257" s="114"/>
      <c r="Y257" s="114">
        <f t="shared" si="80"/>
        <v>11.3</v>
      </c>
    </row>
    <row r="258" s="1" customFormat="1" ht="36" hidden="1" customHeight="1" spans="1:25">
      <c r="A258" s="62">
        <v>40</v>
      </c>
      <c r="B258" s="63" t="s">
        <v>2402</v>
      </c>
      <c r="C258" s="110" t="s">
        <v>2735</v>
      </c>
      <c r="D258" s="111">
        <v>338122.94</v>
      </c>
      <c r="E258" s="71"/>
      <c r="F258" s="71"/>
      <c r="G258" s="71"/>
      <c r="H258" s="67">
        <f t="shared" si="79"/>
        <v>338122.94</v>
      </c>
      <c r="I258" s="65">
        <f t="shared" si="63"/>
        <v>338122.94</v>
      </c>
      <c r="J258" s="82">
        <v>0</v>
      </c>
      <c r="K258" s="83">
        <f t="shared" si="81"/>
        <v>1</v>
      </c>
      <c r="L258" s="84"/>
      <c r="M258" s="80">
        <f t="shared" si="60"/>
        <v>33.812294</v>
      </c>
      <c r="N258" s="80">
        <f t="shared" si="61"/>
        <v>33.812294</v>
      </c>
      <c r="O258" s="4" t="s">
        <v>2588</v>
      </c>
      <c r="P258" s="47" t="s">
        <v>2080</v>
      </c>
      <c r="Q258" s="47"/>
      <c r="R258" s="48"/>
      <c r="S258" s="48"/>
      <c r="T258" s="47" t="s">
        <v>65</v>
      </c>
      <c r="U258" s="114">
        <f t="shared" si="62"/>
        <v>33.812294</v>
      </c>
      <c r="V258" s="114"/>
      <c r="W258" s="114"/>
      <c r="X258" s="114"/>
      <c r="Y258" s="114">
        <f t="shared" si="80"/>
        <v>33.812294</v>
      </c>
    </row>
    <row r="259" s="1" customFormat="1" ht="36" hidden="1" customHeight="1" spans="1:25">
      <c r="A259" s="62"/>
      <c r="B259" s="63" t="s">
        <v>2402</v>
      </c>
      <c r="C259" s="110" t="s">
        <v>2728</v>
      </c>
      <c r="D259" s="111">
        <v>531858.27</v>
      </c>
      <c r="E259" s="71"/>
      <c r="F259" s="71"/>
      <c r="G259" s="71"/>
      <c r="H259" s="67">
        <f t="shared" si="79"/>
        <v>531858.27</v>
      </c>
      <c r="I259" s="65">
        <f t="shared" si="63"/>
        <v>531858.27</v>
      </c>
      <c r="J259" s="82">
        <v>0</v>
      </c>
      <c r="K259" s="83">
        <f t="shared" si="81"/>
        <v>1</v>
      </c>
      <c r="L259" s="84"/>
      <c r="M259" s="80">
        <f t="shared" si="60"/>
        <v>53.185827</v>
      </c>
      <c r="N259" s="80">
        <f t="shared" si="61"/>
        <v>53.185827</v>
      </c>
      <c r="O259" s="4" t="s">
        <v>2588</v>
      </c>
      <c r="P259" s="47" t="s">
        <v>2080</v>
      </c>
      <c r="Q259" s="47"/>
      <c r="R259" s="48"/>
      <c r="S259" s="48"/>
      <c r="T259" s="47" t="s">
        <v>65</v>
      </c>
      <c r="U259" s="114">
        <f t="shared" si="62"/>
        <v>53.185827</v>
      </c>
      <c r="V259" s="114"/>
      <c r="W259" s="114"/>
      <c r="X259" s="114"/>
      <c r="Y259" s="114">
        <f t="shared" si="80"/>
        <v>53.185827</v>
      </c>
    </row>
    <row r="260" s="1" customFormat="1" ht="36" hidden="1" customHeight="1" spans="1:25">
      <c r="A260" s="62">
        <v>41</v>
      </c>
      <c r="B260" s="63" t="s">
        <v>2402</v>
      </c>
      <c r="C260" s="110" t="s">
        <v>2628</v>
      </c>
      <c r="D260" s="111">
        <v>98338.58</v>
      </c>
      <c r="E260" s="71"/>
      <c r="F260" s="71"/>
      <c r="G260" s="71"/>
      <c r="H260" s="67">
        <f t="shared" si="79"/>
        <v>98338.58</v>
      </c>
      <c r="I260" s="65">
        <f t="shared" si="63"/>
        <v>98338.58</v>
      </c>
      <c r="J260" s="82">
        <v>0</v>
      </c>
      <c r="K260" s="83">
        <f t="shared" si="81"/>
        <v>1</v>
      </c>
      <c r="L260" s="84"/>
      <c r="M260" s="80">
        <f t="shared" si="60"/>
        <v>9.833858</v>
      </c>
      <c r="N260" s="80">
        <f t="shared" si="61"/>
        <v>9.833858</v>
      </c>
      <c r="O260" s="4" t="s">
        <v>187</v>
      </c>
      <c r="P260" s="47" t="s">
        <v>187</v>
      </c>
      <c r="Q260" s="47"/>
      <c r="R260" s="48"/>
      <c r="S260" s="48"/>
      <c r="T260" s="47" t="s">
        <v>65</v>
      </c>
      <c r="U260" s="114">
        <f t="shared" si="62"/>
        <v>9.833858</v>
      </c>
      <c r="V260" s="114"/>
      <c r="W260" s="114"/>
      <c r="X260" s="114"/>
      <c r="Y260" s="114">
        <f t="shared" si="80"/>
        <v>9.833858</v>
      </c>
    </row>
    <row r="261" s="1" customFormat="1" ht="36" hidden="1" customHeight="1" spans="1:25">
      <c r="A261" s="62">
        <v>42</v>
      </c>
      <c r="B261" s="63" t="s">
        <v>2402</v>
      </c>
      <c r="C261" s="110" t="s">
        <v>2737</v>
      </c>
      <c r="D261" s="111">
        <v>645200</v>
      </c>
      <c r="E261" s="71"/>
      <c r="F261" s="71"/>
      <c r="G261" s="71"/>
      <c r="H261" s="67">
        <f t="shared" si="79"/>
        <v>645200</v>
      </c>
      <c r="I261" s="65">
        <f t="shared" si="63"/>
        <v>645200</v>
      </c>
      <c r="J261" s="82">
        <v>0</v>
      </c>
      <c r="K261" s="83">
        <f t="shared" si="81"/>
        <v>1</v>
      </c>
      <c r="L261" s="84"/>
      <c r="M261" s="80">
        <f t="shared" ref="M261:M324" si="82">D261/10000</f>
        <v>64.52</v>
      </c>
      <c r="N261" s="80">
        <f t="shared" ref="N261:N324" si="83">I261/10000</f>
        <v>64.52</v>
      </c>
      <c r="O261" s="4" t="s">
        <v>2661</v>
      </c>
      <c r="P261" s="47" t="s">
        <v>2661</v>
      </c>
      <c r="Q261" s="47"/>
      <c r="R261" s="48"/>
      <c r="S261" s="48"/>
      <c r="T261" s="47" t="s">
        <v>65</v>
      </c>
      <c r="U261" s="114">
        <f t="shared" ref="U261:U324" si="84">D261/10000</f>
        <v>64.52</v>
      </c>
      <c r="V261" s="114"/>
      <c r="W261" s="114"/>
      <c r="X261" s="114"/>
      <c r="Y261" s="114">
        <f t="shared" si="80"/>
        <v>64.52</v>
      </c>
    </row>
    <row r="262" s="41" customFormat="1" ht="36" hidden="1" customHeight="1" spans="1:25">
      <c r="A262" s="68" t="s">
        <v>2418</v>
      </c>
      <c r="B262" s="68"/>
      <c r="C262" s="68"/>
      <c r="D262" s="69">
        <f t="shared" ref="D262:H262" si="85">SUM(D263:D304)</f>
        <v>14543923.86</v>
      </c>
      <c r="E262" s="69">
        <f t="shared" si="85"/>
        <v>4225630.33</v>
      </c>
      <c r="F262" s="69">
        <f t="shared" si="85"/>
        <v>7966326.35</v>
      </c>
      <c r="G262" s="69">
        <f t="shared" si="85"/>
        <v>700000</v>
      </c>
      <c r="H262" s="69">
        <f t="shared" si="85"/>
        <v>1651967.18</v>
      </c>
      <c r="I262" s="61">
        <f t="shared" ref="I262:I325" si="86">D262</f>
        <v>14543923.86</v>
      </c>
      <c r="J262" s="89">
        <f t="shared" ref="J262:J291" si="87">D262-I262</f>
        <v>0</v>
      </c>
      <c r="K262" s="81">
        <f t="shared" si="81"/>
        <v>1</v>
      </c>
      <c r="L262" s="89">
        <f>SUM(L263:L304)</f>
        <v>0</v>
      </c>
      <c r="M262" s="80">
        <f t="shared" si="82"/>
        <v>1454.392386</v>
      </c>
      <c r="N262" s="80">
        <f t="shared" si="83"/>
        <v>1454.392386</v>
      </c>
      <c r="O262" s="4"/>
      <c r="P262" s="47"/>
      <c r="Q262" s="47"/>
      <c r="R262" s="48"/>
      <c r="S262" s="48"/>
      <c r="T262" s="47"/>
      <c r="U262" s="98">
        <f t="shared" si="84"/>
        <v>1454.392386</v>
      </c>
      <c r="V262" s="98">
        <f t="shared" ref="V262:Y262" si="88">E262/10000</f>
        <v>422.563033</v>
      </c>
      <c r="W262" s="98">
        <f t="shared" si="88"/>
        <v>796.632635</v>
      </c>
      <c r="X262" s="98">
        <f t="shared" si="88"/>
        <v>70</v>
      </c>
      <c r="Y262" s="98">
        <f t="shared" si="88"/>
        <v>165.196718</v>
      </c>
    </row>
    <row r="263" s="1" customFormat="1" ht="36" hidden="1" customHeight="1" spans="1:25">
      <c r="A263" s="62">
        <v>1</v>
      </c>
      <c r="B263" s="63" t="s">
        <v>2419</v>
      </c>
      <c r="C263" s="70" t="s">
        <v>2738</v>
      </c>
      <c r="D263" s="66">
        <v>68396.16</v>
      </c>
      <c r="E263" s="71">
        <f t="shared" ref="E263:E271" si="89">D263</f>
        <v>68396.16</v>
      </c>
      <c r="F263" s="71"/>
      <c r="G263" s="71"/>
      <c r="H263" s="71"/>
      <c r="I263" s="65">
        <f t="shared" si="86"/>
        <v>68396.16</v>
      </c>
      <c r="J263" s="115">
        <f t="shared" si="87"/>
        <v>0</v>
      </c>
      <c r="K263" s="83">
        <f t="shared" si="81"/>
        <v>1</v>
      </c>
      <c r="L263" s="84"/>
      <c r="M263" s="80">
        <f t="shared" si="82"/>
        <v>6.839616</v>
      </c>
      <c r="N263" s="80">
        <f t="shared" si="83"/>
        <v>6.839616</v>
      </c>
      <c r="O263" s="4" t="s">
        <v>2588</v>
      </c>
      <c r="P263" s="47" t="s">
        <v>530</v>
      </c>
      <c r="Q263" s="47"/>
      <c r="R263" s="48"/>
      <c r="S263" s="48"/>
      <c r="T263" s="47" t="s">
        <v>76</v>
      </c>
      <c r="U263" s="99">
        <f t="shared" si="84"/>
        <v>6.839616</v>
      </c>
      <c r="V263" s="99">
        <f t="shared" ref="V263:V271" si="90">E263/10000</f>
        <v>6.839616</v>
      </c>
      <c r="W263" s="99"/>
      <c r="X263" s="99"/>
      <c r="Y263" s="99"/>
    </row>
    <row r="264" s="1" customFormat="1" ht="36" hidden="1" customHeight="1" spans="1:25">
      <c r="A264" s="62">
        <v>2</v>
      </c>
      <c r="B264" s="63" t="s">
        <v>2419</v>
      </c>
      <c r="C264" s="70" t="s">
        <v>2739</v>
      </c>
      <c r="D264" s="66">
        <v>23830.33</v>
      </c>
      <c r="E264" s="71">
        <f t="shared" si="89"/>
        <v>23830.33</v>
      </c>
      <c r="F264" s="71"/>
      <c r="G264" s="71"/>
      <c r="H264" s="71"/>
      <c r="I264" s="65">
        <f t="shared" si="86"/>
        <v>23830.33</v>
      </c>
      <c r="J264" s="115">
        <f t="shared" si="87"/>
        <v>0</v>
      </c>
      <c r="K264" s="83">
        <f t="shared" si="81"/>
        <v>1</v>
      </c>
      <c r="L264" s="84"/>
      <c r="M264" s="80">
        <f t="shared" si="82"/>
        <v>2.383033</v>
      </c>
      <c r="N264" s="80">
        <f t="shared" si="83"/>
        <v>2.383033</v>
      </c>
      <c r="O264" s="4"/>
      <c r="P264" s="47"/>
      <c r="Q264" s="47"/>
      <c r="R264" s="48"/>
      <c r="S264" s="48"/>
      <c r="T264" s="47" t="s">
        <v>76</v>
      </c>
      <c r="U264" s="99">
        <f t="shared" si="84"/>
        <v>2.383033</v>
      </c>
      <c r="V264" s="99">
        <f t="shared" si="90"/>
        <v>2.383033</v>
      </c>
      <c r="W264" s="99"/>
      <c r="X264" s="99"/>
      <c r="Y264" s="99"/>
    </row>
    <row r="265" s="1" customFormat="1" ht="36" hidden="1" customHeight="1" spans="1:25">
      <c r="A265" s="62">
        <v>3</v>
      </c>
      <c r="B265" s="63" t="s">
        <v>2419</v>
      </c>
      <c r="C265" s="70" t="s">
        <v>2708</v>
      </c>
      <c r="D265" s="66">
        <v>270000</v>
      </c>
      <c r="E265" s="71">
        <f t="shared" si="89"/>
        <v>270000</v>
      </c>
      <c r="F265" s="71"/>
      <c r="G265" s="71"/>
      <c r="H265" s="71"/>
      <c r="I265" s="65">
        <f t="shared" si="86"/>
        <v>270000</v>
      </c>
      <c r="J265" s="115">
        <f t="shared" si="87"/>
        <v>0</v>
      </c>
      <c r="K265" s="83">
        <f t="shared" si="81"/>
        <v>1</v>
      </c>
      <c r="L265" s="84"/>
      <c r="M265" s="80">
        <f t="shared" si="82"/>
        <v>27</v>
      </c>
      <c r="N265" s="80">
        <f t="shared" si="83"/>
        <v>27</v>
      </c>
      <c r="O265" s="4" t="s">
        <v>84</v>
      </c>
      <c r="P265" s="88" t="s">
        <v>85</v>
      </c>
      <c r="Q265" s="47"/>
      <c r="R265" s="108">
        <v>0</v>
      </c>
      <c r="S265" s="108"/>
      <c r="T265" s="47" t="s">
        <v>76</v>
      </c>
      <c r="U265" s="99">
        <f t="shared" si="84"/>
        <v>27</v>
      </c>
      <c r="V265" s="99">
        <f t="shared" si="90"/>
        <v>27</v>
      </c>
      <c r="W265" s="99"/>
      <c r="X265" s="99"/>
      <c r="Y265" s="99"/>
    </row>
    <row r="266" s="1" customFormat="1" ht="36" hidden="1" customHeight="1" spans="1:25">
      <c r="A266" s="62">
        <v>4</v>
      </c>
      <c r="B266" s="63" t="s">
        <v>2419</v>
      </c>
      <c r="C266" s="70" t="s">
        <v>2739</v>
      </c>
      <c r="D266" s="66">
        <v>70059.83</v>
      </c>
      <c r="E266" s="71">
        <f t="shared" si="89"/>
        <v>70059.83</v>
      </c>
      <c r="F266" s="71"/>
      <c r="G266" s="71"/>
      <c r="H266" s="71"/>
      <c r="I266" s="65">
        <f t="shared" si="86"/>
        <v>70059.83</v>
      </c>
      <c r="J266" s="115">
        <f t="shared" si="87"/>
        <v>0</v>
      </c>
      <c r="K266" s="83">
        <f t="shared" si="81"/>
        <v>1</v>
      </c>
      <c r="L266" s="84"/>
      <c r="M266" s="80">
        <f t="shared" si="82"/>
        <v>7.005983</v>
      </c>
      <c r="N266" s="80">
        <f t="shared" si="83"/>
        <v>7.005983</v>
      </c>
      <c r="O266" s="4"/>
      <c r="P266" s="47"/>
      <c r="Q266" s="47"/>
      <c r="R266" s="48"/>
      <c r="S266" s="48"/>
      <c r="T266" s="47" t="s">
        <v>76</v>
      </c>
      <c r="U266" s="99">
        <f t="shared" si="84"/>
        <v>7.005983</v>
      </c>
      <c r="V266" s="99">
        <f t="shared" si="90"/>
        <v>7.005983</v>
      </c>
      <c r="W266" s="99"/>
      <c r="X266" s="99"/>
      <c r="Y266" s="99"/>
    </row>
    <row r="267" s="1" customFormat="1" ht="36" hidden="1" customHeight="1" spans="1:25">
      <c r="A267" s="62">
        <v>5</v>
      </c>
      <c r="B267" s="63" t="s">
        <v>2419</v>
      </c>
      <c r="C267" s="70" t="s">
        <v>2709</v>
      </c>
      <c r="D267" s="66">
        <v>50000</v>
      </c>
      <c r="E267" s="71">
        <f t="shared" si="89"/>
        <v>50000</v>
      </c>
      <c r="F267" s="71"/>
      <c r="G267" s="71"/>
      <c r="H267" s="71"/>
      <c r="I267" s="65">
        <f t="shared" si="86"/>
        <v>50000</v>
      </c>
      <c r="J267" s="115">
        <f t="shared" si="87"/>
        <v>0</v>
      </c>
      <c r="K267" s="83">
        <f t="shared" si="81"/>
        <v>1</v>
      </c>
      <c r="L267" s="84"/>
      <c r="M267" s="80">
        <f t="shared" si="82"/>
        <v>5</v>
      </c>
      <c r="N267" s="80">
        <f t="shared" si="83"/>
        <v>5</v>
      </c>
      <c r="O267" s="4" t="s">
        <v>2663</v>
      </c>
      <c r="P267" s="88" t="s">
        <v>1792</v>
      </c>
      <c r="Q267" s="47" t="s">
        <v>2664</v>
      </c>
      <c r="R267" s="108">
        <v>0</v>
      </c>
      <c r="S267" s="108" t="s">
        <v>2665</v>
      </c>
      <c r="T267" s="47" t="s">
        <v>76</v>
      </c>
      <c r="U267" s="99">
        <f t="shared" si="84"/>
        <v>5</v>
      </c>
      <c r="V267" s="99">
        <f t="shared" si="90"/>
        <v>5</v>
      </c>
      <c r="W267" s="99"/>
      <c r="X267" s="99"/>
      <c r="Y267" s="99"/>
    </row>
    <row r="268" s="1" customFormat="1" ht="36" hidden="1" customHeight="1" spans="1:25">
      <c r="A268" s="62">
        <v>6</v>
      </c>
      <c r="B268" s="63" t="s">
        <v>2419</v>
      </c>
      <c r="C268" s="70" t="s">
        <v>2710</v>
      </c>
      <c r="D268" s="66">
        <v>135000</v>
      </c>
      <c r="E268" s="71">
        <f t="shared" si="89"/>
        <v>135000</v>
      </c>
      <c r="F268" s="71"/>
      <c r="G268" s="71"/>
      <c r="H268" s="71"/>
      <c r="I268" s="65">
        <f t="shared" si="86"/>
        <v>135000</v>
      </c>
      <c r="J268" s="115">
        <f t="shared" si="87"/>
        <v>0</v>
      </c>
      <c r="K268" s="83">
        <f t="shared" si="81"/>
        <v>1</v>
      </c>
      <c r="L268" s="84"/>
      <c r="M268" s="80">
        <f t="shared" si="82"/>
        <v>13.5</v>
      </c>
      <c r="N268" s="80">
        <f t="shared" si="83"/>
        <v>13.5</v>
      </c>
      <c r="O268" s="85" t="s">
        <v>123</v>
      </c>
      <c r="P268" s="86" t="s">
        <v>2711</v>
      </c>
      <c r="Q268" s="47" t="s">
        <v>2712</v>
      </c>
      <c r="R268" s="108">
        <v>0</v>
      </c>
      <c r="S268" s="108" t="s">
        <v>2665</v>
      </c>
      <c r="T268" s="47" t="s">
        <v>76</v>
      </c>
      <c r="U268" s="99">
        <f t="shared" si="84"/>
        <v>13.5</v>
      </c>
      <c r="V268" s="99">
        <f t="shared" si="90"/>
        <v>13.5</v>
      </c>
      <c r="W268" s="99"/>
      <c r="X268" s="99"/>
      <c r="Y268" s="99"/>
    </row>
    <row r="269" s="1" customFormat="1" ht="36" hidden="1" customHeight="1" spans="1:25">
      <c r="A269" s="62">
        <v>7</v>
      </c>
      <c r="B269" s="63" t="s">
        <v>2419</v>
      </c>
      <c r="C269" s="70" t="s">
        <v>2740</v>
      </c>
      <c r="D269" s="66">
        <v>531400</v>
      </c>
      <c r="E269" s="71">
        <f t="shared" si="89"/>
        <v>531400</v>
      </c>
      <c r="F269" s="71"/>
      <c r="G269" s="71"/>
      <c r="H269" s="71"/>
      <c r="I269" s="65">
        <f t="shared" si="86"/>
        <v>531400</v>
      </c>
      <c r="J269" s="115">
        <f t="shared" si="87"/>
        <v>0</v>
      </c>
      <c r="K269" s="83">
        <f t="shared" si="81"/>
        <v>1</v>
      </c>
      <c r="L269" s="84"/>
      <c r="M269" s="80">
        <f t="shared" si="82"/>
        <v>53.14</v>
      </c>
      <c r="N269" s="80">
        <f t="shared" si="83"/>
        <v>53.14</v>
      </c>
      <c r="O269" s="4" t="s">
        <v>2588</v>
      </c>
      <c r="P269" s="47" t="s">
        <v>530</v>
      </c>
      <c r="Q269" s="47"/>
      <c r="R269" s="48"/>
      <c r="S269" s="48"/>
      <c r="T269" s="47" t="s">
        <v>76</v>
      </c>
      <c r="U269" s="99">
        <f t="shared" si="84"/>
        <v>53.14</v>
      </c>
      <c r="V269" s="99">
        <f t="shared" si="90"/>
        <v>53.14</v>
      </c>
      <c r="W269" s="99"/>
      <c r="X269" s="99"/>
      <c r="Y269" s="99"/>
    </row>
    <row r="270" s="1" customFormat="1" ht="36" hidden="1" customHeight="1" spans="1:25">
      <c r="A270" s="62">
        <v>8</v>
      </c>
      <c r="B270" s="63" t="s">
        <v>2419</v>
      </c>
      <c r="C270" s="70" t="s">
        <v>2707</v>
      </c>
      <c r="D270" s="66">
        <v>1176944.01</v>
      </c>
      <c r="E270" s="71">
        <f t="shared" si="89"/>
        <v>1176944.01</v>
      </c>
      <c r="F270" s="71"/>
      <c r="G270" s="71"/>
      <c r="H270" s="71"/>
      <c r="I270" s="65">
        <f t="shared" si="86"/>
        <v>1176944.01</v>
      </c>
      <c r="J270" s="115">
        <f t="shared" si="87"/>
        <v>0</v>
      </c>
      <c r="K270" s="83">
        <f t="shared" si="81"/>
        <v>1</v>
      </c>
      <c r="L270" s="84"/>
      <c r="M270" s="80">
        <f t="shared" si="82"/>
        <v>117.694401</v>
      </c>
      <c r="N270" s="80">
        <f t="shared" si="83"/>
        <v>117.694401</v>
      </c>
      <c r="O270" s="4" t="s">
        <v>2588</v>
      </c>
      <c r="P270" s="47" t="s">
        <v>2080</v>
      </c>
      <c r="Q270" s="47"/>
      <c r="R270" s="48"/>
      <c r="S270" s="48"/>
      <c r="T270" s="47" t="s">
        <v>76</v>
      </c>
      <c r="U270" s="99">
        <f t="shared" si="84"/>
        <v>117.694401</v>
      </c>
      <c r="V270" s="99">
        <f t="shared" si="90"/>
        <v>117.694401</v>
      </c>
      <c r="W270" s="99"/>
      <c r="X270" s="99"/>
      <c r="Y270" s="99"/>
    </row>
    <row r="271" s="1" customFormat="1" ht="36" hidden="1" customHeight="1" spans="1:25">
      <c r="A271" s="62">
        <v>9</v>
      </c>
      <c r="B271" s="63" t="s">
        <v>2419</v>
      </c>
      <c r="C271" s="70" t="s">
        <v>2714</v>
      </c>
      <c r="D271" s="66">
        <v>1900000</v>
      </c>
      <c r="E271" s="71">
        <f t="shared" si="89"/>
        <v>1900000</v>
      </c>
      <c r="F271" s="71"/>
      <c r="G271" s="71"/>
      <c r="H271" s="71"/>
      <c r="I271" s="65">
        <f t="shared" si="86"/>
        <v>1900000</v>
      </c>
      <c r="J271" s="115">
        <f t="shared" si="87"/>
        <v>0</v>
      </c>
      <c r="K271" s="83">
        <f t="shared" si="81"/>
        <v>1</v>
      </c>
      <c r="L271" s="84"/>
      <c r="M271" s="80">
        <f t="shared" si="82"/>
        <v>190</v>
      </c>
      <c r="N271" s="80">
        <f t="shared" si="83"/>
        <v>190</v>
      </c>
      <c r="O271" s="4" t="s">
        <v>84</v>
      </c>
      <c r="P271" s="88" t="s">
        <v>85</v>
      </c>
      <c r="Q271" s="47"/>
      <c r="R271" s="108">
        <v>0</v>
      </c>
      <c r="S271" s="108"/>
      <c r="T271" s="47" t="s">
        <v>76</v>
      </c>
      <c r="U271" s="99">
        <f t="shared" si="84"/>
        <v>190</v>
      </c>
      <c r="V271" s="99">
        <f t="shared" si="90"/>
        <v>190</v>
      </c>
      <c r="W271" s="99"/>
      <c r="X271" s="99"/>
      <c r="Y271" s="99"/>
    </row>
    <row r="272" s="42" customFormat="1" ht="36" hidden="1" customHeight="1" spans="1:25">
      <c r="A272" s="62">
        <v>10</v>
      </c>
      <c r="B272" s="63" t="s">
        <v>2419</v>
      </c>
      <c r="C272" s="70" t="s">
        <v>2741</v>
      </c>
      <c r="D272" s="66">
        <v>2077.52</v>
      </c>
      <c r="E272" s="71"/>
      <c r="F272" s="67">
        <f t="shared" ref="F272:F289" si="91">D272</f>
        <v>2077.52</v>
      </c>
      <c r="G272" s="71"/>
      <c r="H272" s="71"/>
      <c r="I272" s="65">
        <f t="shared" si="86"/>
        <v>2077.52</v>
      </c>
      <c r="J272" s="115">
        <f t="shared" si="87"/>
        <v>0</v>
      </c>
      <c r="K272" s="83">
        <f t="shared" si="81"/>
        <v>1</v>
      </c>
      <c r="L272" s="84"/>
      <c r="M272" s="80">
        <f t="shared" si="82"/>
        <v>0.207752</v>
      </c>
      <c r="N272" s="80">
        <f t="shared" si="83"/>
        <v>0.207752</v>
      </c>
      <c r="O272" s="4" t="s">
        <v>84</v>
      </c>
      <c r="P272" s="88" t="s">
        <v>85</v>
      </c>
      <c r="Q272" s="47"/>
      <c r="R272" s="108">
        <v>0</v>
      </c>
      <c r="S272" s="108"/>
      <c r="T272" s="47" t="s">
        <v>77</v>
      </c>
      <c r="U272" s="99">
        <f t="shared" si="84"/>
        <v>0.207752</v>
      </c>
      <c r="V272" s="99"/>
      <c r="W272" s="99">
        <f t="shared" ref="W272:W289" si="92">F272/10000</f>
        <v>0.207752</v>
      </c>
      <c r="X272" s="99"/>
      <c r="Y272" s="99"/>
    </row>
    <row r="273" s="42" customFormat="1" ht="36" hidden="1" customHeight="1" spans="1:25">
      <c r="A273" s="62">
        <v>11</v>
      </c>
      <c r="B273" s="63" t="s">
        <v>2419</v>
      </c>
      <c r="C273" s="70" t="s">
        <v>2742</v>
      </c>
      <c r="D273" s="66">
        <v>1000</v>
      </c>
      <c r="E273" s="71"/>
      <c r="F273" s="67">
        <f t="shared" si="91"/>
        <v>1000</v>
      </c>
      <c r="G273" s="71"/>
      <c r="H273" s="71"/>
      <c r="I273" s="65">
        <f t="shared" si="86"/>
        <v>1000</v>
      </c>
      <c r="J273" s="115">
        <f t="shared" si="87"/>
        <v>0</v>
      </c>
      <c r="K273" s="83">
        <f t="shared" si="81"/>
        <v>1</v>
      </c>
      <c r="L273" s="84"/>
      <c r="M273" s="80">
        <f t="shared" si="82"/>
        <v>0.1</v>
      </c>
      <c r="N273" s="80">
        <f t="shared" si="83"/>
        <v>0.1</v>
      </c>
      <c r="O273" s="4"/>
      <c r="P273" s="47"/>
      <c r="Q273" s="47"/>
      <c r="R273" s="48"/>
      <c r="S273" s="48"/>
      <c r="T273" s="47" t="s">
        <v>77</v>
      </c>
      <c r="U273" s="99">
        <f t="shared" si="84"/>
        <v>0.1</v>
      </c>
      <c r="V273" s="99"/>
      <c r="W273" s="99">
        <f t="shared" si="92"/>
        <v>0.1</v>
      </c>
      <c r="X273" s="99"/>
      <c r="Y273" s="99"/>
    </row>
    <row r="274" s="1" customFormat="1" ht="36" hidden="1" customHeight="1" spans="1:25">
      <c r="A274" s="62">
        <v>12</v>
      </c>
      <c r="B274" s="63" t="s">
        <v>2419</v>
      </c>
      <c r="C274" s="70" t="s">
        <v>2738</v>
      </c>
      <c r="D274" s="66">
        <v>2425.25</v>
      </c>
      <c r="E274" s="71"/>
      <c r="F274" s="67">
        <f t="shared" si="91"/>
        <v>2425.25</v>
      </c>
      <c r="G274" s="71"/>
      <c r="H274" s="71"/>
      <c r="I274" s="65">
        <f t="shared" si="86"/>
        <v>2425.25</v>
      </c>
      <c r="J274" s="115">
        <f t="shared" si="87"/>
        <v>0</v>
      </c>
      <c r="K274" s="83">
        <f t="shared" si="81"/>
        <v>1</v>
      </c>
      <c r="L274" s="84"/>
      <c r="M274" s="80">
        <f t="shared" si="82"/>
        <v>0.242525</v>
      </c>
      <c r="N274" s="80">
        <f t="shared" si="83"/>
        <v>0.242525</v>
      </c>
      <c r="O274" s="4" t="s">
        <v>2588</v>
      </c>
      <c r="P274" s="47" t="s">
        <v>530</v>
      </c>
      <c r="Q274" s="47"/>
      <c r="R274" s="48"/>
      <c r="S274" s="48"/>
      <c r="T274" s="47" t="s">
        <v>77</v>
      </c>
      <c r="U274" s="99">
        <f t="shared" si="84"/>
        <v>0.242525</v>
      </c>
      <c r="V274" s="99"/>
      <c r="W274" s="99">
        <f t="shared" si="92"/>
        <v>0.242525</v>
      </c>
      <c r="X274" s="99"/>
      <c r="Y274" s="99"/>
    </row>
    <row r="275" s="1" customFormat="1" ht="36" hidden="1" customHeight="1" spans="1:25">
      <c r="A275" s="62">
        <v>13</v>
      </c>
      <c r="B275" s="63" t="s">
        <v>2419</v>
      </c>
      <c r="C275" s="70" t="s">
        <v>2717</v>
      </c>
      <c r="D275" s="66">
        <v>136660.97</v>
      </c>
      <c r="E275" s="71"/>
      <c r="F275" s="67">
        <f t="shared" si="91"/>
        <v>136660.97</v>
      </c>
      <c r="G275" s="71"/>
      <c r="H275" s="71"/>
      <c r="I275" s="65">
        <f t="shared" si="86"/>
        <v>136660.97</v>
      </c>
      <c r="J275" s="115">
        <f t="shared" si="87"/>
        <v>0</v>
      </c>
      <c r="K275" s="83">
        <f t="shared" si="81"/>
        <v>1</v>
      </c>
      <c r="L275" s="84"/>
      <c r="M275" s="80">
        <f t="shared" si="82"/>
        <v>13.666097</v>
      </c>
      <c r="N275" s="80">
        <f t="shared" si="83"/>
        <v>13.666097</v>
      </c>
      <c r="O275" s="4" t="s">
        <v>84</v>
      </c>
      <c r="P275" s="88" t="s">
        <v>85</v>
      </c>
      <c r="Q275" s="47"/>
      <c r="R275" s="108">
        <v>0</v>
      </c>
      <c r="S275" s="108"/>
      <c r="T275" s="47" t="s">
        <v>77</v>
      </c>
      <c r="U275" s="99">
        <f t="shared" si="84"/>
        <v>13.666097</v>
      </c>
      <c r="V275" s="99"/>
      <c r="W275" s="99">
        <f t="shared" si="92"/>
        <v>13.666097</v>
      </c>
      <c r="X275" s="99"/>
      <c r="Y275" s="99"/>
    </row>
    <row r="276" s="1" customFormat="1" ht="36" hidden="1" customHeight="1" spans="1:25">
      <c r="A276" s="62">
        <v>14</v>
      </c>
      <c r="B276" s="63" t="s">
        <v>2419</v>
      </c>
      <c r="C276" s="70" t="s">
        <v>2718</v>
      </c>
      <c r="D276" s="66">
        <v>815000</v>
      </c>
      <c r="E276" s="71"/>
      <c r="F276" s="67">
        <f t="shared" si="91"/>
        <v>815000</v>
      </c>
      <c r="G276" s="71"/>
      <c r="H276" s="71"/>
      <c r="I276" s="65">
        <f t="shared" si="86"/>
        <v>815000</v>
      </c>
      <c r="J276" s="115">
        <f t="shared" si="87"/>
        <v>0</v>
      </c>
      <c r="K276" s="83">
        <f t="shared" si="81"/>
        <v>1</v>
      </c>
      <c r="L276" s="84"/>
      <c r="M276" s="80">
        <f t="shared" si="82"/>
        <v>81.5</v>
      </c>
      <c r="N276" s="80">
        <f t="shared" si="83"/>
        <v>81.5</v>
      </c>
      <c r="O276" s="4" t="s">
        <v>2663</v>
      </c>
      <c r="P276" s="88" t="s">
        <v>1792</v>
      </c>
      <c r="Q276" s="47" t="s">
        <v>2664</v>
      </c>
      <c r="R276" s="108">
        <v>0</v>
      </c>
      <c r="S276" s="108" t="s">
        <v>2665</v>
      </c>
      <c r="T276" s="47" t="s">
        <v>77</v>
      </c>
      <c r="U276" s="99">
        <f t="shared" si="84"/>
        <v>81.5</v>
      </c>
      <c r="V276" s="99"/>
      <c r="W276" s="99">
        <f t="shared" si="92"/>
        <v>81.5</v>
      </c>
      <c r="X276" s="99"/>
      <c r="Y276" s="99"/>
    </row>
    <row r="277" s="1" customFormat="1" ht="36" hidden="1" customHeight="1" spans="1:25">
      <c r="A277" s="62">
        <v>15</v>
      </c>
      <c r="B277" s="63" t="s">
        <v>2419</v>
      </c>
      <c r="C277" s="70" t="s">
        <v>2743</v>
      </c>
      <c r="D277" s="66">
        <v>312800</v>
      </c>
      <c r="E277" s="71"/>
      <c r="F277" s="67">
        <f t="shared" si="91"/>
        <v>312800</v>
      </c>
      <c r="G277" s="71"/>
      <c r="H277" s="71"/>
      <c r="I277" s="65">
        <f t="shared" si="86"/>
        <v>312800</v>
      </c>
      <c r="J277" s="82">
        <f t="shared" si="87"/>
        <v>0</v>
      </c>
      <c r="K277" s="83">
        <f t="shared" si="81"/>
        <v>1</v>
      </c>
      <c r="L277" s="84"/>
      <c r="M277" s="80">
        <f t="shared" si="82"/>
        <v>31.28</v>
      </c>
      <c r="N277" s="80">
        <f t="shared" si="83"/>
        <v>31.28</v>
      </c>
      <c r="O277" s="85" t="s">
        <v>123</v>
      </c>
      <c r="P277" s="86" t="s">
        <v>2705</v>
      </c>
      <c r="Q277" s="47" t="s">
        <v>2706</v>
      </c>
      <c r="R277" s="48">
        <v>0</v>
      </c>
      <c r="S277" s="48" t="s">
        <v>2665</v>
      </c>
      <c r="T277" s="47" t="s">
        <v>77</v>
      </c>
      <c r="U277" s="99">
        <f t="shared" si="84"/>
        <v>31.28</v>
      </c>
      <c r="V277" s="99"/>
      <c r="W277" s="99">
        <f t="shared" si="92"/>
        <v>31.28</v>
      </c>
      <c r="X277" s="99"/>
      <c r="Y277" s="99"/>
    </row>
    <row r="278" s="1" customFormat="1" ht="36" hidden="1" customHeight="1" spans="1:25">
      <c r="A278" s="62">
        <v>16</v>
      </c>
      <c r="B278" s="63" t="s">
        <v>2419</v>
      </c>
      <c r="C278" s="70" t="s">
        <v>2717</v>
      </c>
      <c r="D278" s="66">
        <v>730000</v>
      </c>
      <c r="E278" s="71"/>
      <c r="F278" s="67">
        <f t="shared" si="91"/>
        <v>730000</v>
      </c>
      <c r="G278" s="71"/>
      <c r="H278" s="71"/>
      <c r="I278" s="65">
        <f t="shared" si="86"/>
        <v>730000</v>
      </c>
      <c r="J278" s="82">
        <f t="shared" si="87"/>
        <v>0</v>
      </c>
      <c r="K278" s="83">
        <f t="shared" si="81"/>
        <v>1</v>
      </c>
      <c r="L278" s="84"/>
      <c r="M278" s="80">
        <f t="shared" si="82"/>
        <v>73</v>
      </c>
      <c r="N278" s="80">
        <f t="shared" si="83"/>
        <v>73</v>
      </c>
      <c r="O278" s="4" t="s">
        <v>84</v>
      </c>
      <c r="P278" s="88" t="s">
        <v>85</v>
      </c>
      <c r="Q278" s="47"/>
      <c r="R278" s="108">
        <v>0</v>
      </c>
      <c r="S278" s="108"/>
      <c r="T278" s="47" t="s">
        <v>77</v>
      </c>
      <c r="U278" s="99">
        <f t="shared" si="84"/>
        <v>73</v>
      </c>
      <c r="V278" s="99"/>
      <c r="W278" s="99">
        <f t="shared" si="92"/>
        <v>73</v>
      </c>
      <c r="X278" s="99"/>
      <c r="Y278" s="99"/>
    </row>
    <row r="279" s="1" customFormat="1" ht="36" hidden="1" customHeight="1" spans="1:25">
      <c r="A279" s="62">
        <v>17</v>
      </c>
      <c r="B279" s="63" t="s">
        <v>2419</v>
      </c>
      <c r="C279" s="70" t="s">
        <v>2724</v>
      </c>
      <c r="D279" s="66">
        <v>200000</v>
      </c>
      <c r="E279" s="71"/>
      <c r="F279" s="67">
        <f t="shared" si="91"/>
        <v>200000</v>
      </c>
      <c r="G279" s="71"/>
      <c r="H279" s="71"/>
      <c r="I279" s="65">
        <f t="shared" si="86"/>
        <v>200000</v>
      </c>
      <c r="J279" s="82">
        <f t="shared" si="87"/>
        <v>0</v>
      </c>
      <c r="K279" s="83">
        <f t="shared" si="81"/>
        <v>1</v>
      </c>
      <c r="L279" s="84"/>
      <c r="M279" s="80">
        <f t="shared" si="82"/>
        <v>20</v>
      </c>
      <c r="N279" s="80">
        <f t="shared" si="83"/>
        <v>20</v>
      </c>
      <c r="O279" s="4" t="s">
        <v>84</v>
      </c>
      <c r="P279" s="88" t="s">
        <v>85</v>
      </c>
      <c r="Q279" s="47"/>
      <c r="R279" s="108">
        <v>0</v>
      </c>
      <c r="S279" s="108"/>
      <c r="T279" s="47" t="s">
        <v>77</v>
      </c>
      <c r="U279" s="99">
        <f t="shared" si="84"/>
        <v>20</v>
      </c>
      <c r="V279" s="99"/>
      <c r="W279" s="99">
        <f t="shared" si="92"/>
        <v>20</v>
      </c>
      <c r="X279" s="99"/>
      <c r="Y279" s="99"/>
    </row>
    <row r="280" s="1" customFormat="1" ht="36" hidden="1" customHeight="1" spans="1:25">
      <c r="A280" s="62">
        <v>18</v>
      </c>
      <c r="B280" s="63" t="s">
        <v>2419</v>
      </c>
      <c r="C280" s="70" t="s">
        <v>2724</v>
      </c>
      <c r="D280" s="66">
        <v>700000</v>
      </c>
      <c r="E280" s="71"/>
      <c r="F280" s="67">
        <f t="shared" si="91"/>
        <v>700000</v>
      </c>
      <c r="G280" s="71"/>
      <c r="H280" s="71"/>
      <c r="I280" s="65">
        <f t="shared" si="86"/>
        <v>700000</v>
      </c>
      <c r="J280" s="82">
        <f t="shared" si="87"/>
        <v>0</v>
      </c>
      <c r="K280" s="83">
        <f t="shared" si="81"/>
        <v>1</v>
      </c>
      <c r="L280" s="84"/>
      <c r="M280" s="80">
        <f t="shared" si="82"/>
        <v>70</v>
      </c>
      <c r="N280" s="80">
        <f t="shared" si="83"/>
        <v>70</v>
      </c>
      <c r="O280" s="4" t="s">
        <v>84</v>
      </c>
      <c r="P280" s="88" t="s">
        <v>85</v>
      </c>
      <c r="Q280" s="47"/>
      <c r="R280" s="108">
        <v>0</v>
      </c>
      <c r="S280" s="108"/>
      <c r="T280" s="47" t="s">
        <v>77</v>
      </c>
      <c r="U280" s="99">
        <f t="shared" si="84"/>
        <v>70</v>
      </c>
      <c r="V280" s="99"/>
      <c r="W280" s="99">
        <f t="shared" si="92"/>
        <v>70</v>
      </c>
      <c r="X280" s="99"/>
      <c r="Y280" s="99"/>
    </row>
    <row r="281" s="1" customFormat="1" ht="36" hidden="1" customHeight="1" spans="1:25">
      <c r="A281" s="62">
        <v>19</v>
      </c>
      <c r="B281" s="63" t="s">
        <v>2419</v>
      </c>
      <c r="C281" s="70" t="s">
        <v>2724</v>
      </c>
      <c r="D281" s="66">
        <v>1500000</v>
      </c>
      <c r="E281" s="71"/>
      <c r="F281" s="67">
        <f t="shared" si="91"/>
        <v>1500000</v>
      </c>
      <c r="G281" s="71"/>
      <c r="H281" s="71"/>
      <c r="I281" s="65">
        <f t="shared" si="86"/>
        <v>1500000</v>
      </c>
      <c r="J281" s="82">
        <f t="shared" si="87"/>
        <v>0</v>
      </c>
      <c r="K281" s="83">
        <f t="shared" si="81"/>
        <v>1</v>
      </c>
      <c r="L281" s="84"/>
      <c r="M281" s="80">
        <f t="shared" si="82"/>
        <v>150</v>
      </c>
      <c r="N281" s="80">
        <f t="shared" si="83"/>
        <v>150</v>
      </c>
      <c r="O281" s="4" t="s">
        <v>84</v>
      </c>
      <c r="P281" s="88" t="s">
        <v>85</v>
      </c>
      <c r="Q281" s="47"/>
      <c r="R281" s="108">
        <v>0</v>
      </c>
      <c r="S281" s="108"/>
      <c r="T281" s="47" t="s">
        <v>77</v>
      </c>
      <c r="U281" s="99">
        <f t="shared" si="84"/>
        <v>150</v>
      </c>
      <c r="V281" s="99"/>
      <c r="W281" s="99">
        <f t="shared" si="92"/>
        <v>150</v>
      </c>
      <c r="X281" s="99"/>
      <c r="Y281" s="99"/>
    </row>
    <row r="282" s="1" customFormat="1" ht="36" hidden="1" customHeight="1" spans="1:25">
      <c r="A282" s="62">
        <v>20</v>
      </c>
      <c r="B282" s="63" t="s">
        <v>2419</v>
      </c>
      <c r="C282" s="70" t="s">
        <v>2724</v>
      </c>
      <c r="D282" s="66">
        <v>724000</v>
      </c>
      <c r="E282" s="71"/>
      <c r="F282" s="67">
        <f t="shared" si="91"/>
        <v>724000</v>
      </c>
      <c r="G282" s="71"/>
      <c r="H282" s="71"/>
      <c r="I282" s="65">
        <f t="shared" si="86"/>
        <v>724000</v>
      </c>
      <c r="J282" s="82">
        <f t="shared" si="87"/>
        <v>0</v>
      </c>
      <c r="K282" s="83">
        <f t="shared" si="81"/>
        <v>1</v>
      </c>
      <c r="L282" s="84"/>
      <c r="M282" s="80">
        <f t="shared" si="82"/>
        <v>72.4</v>
      </c>
      <c r="N282" s="80">
        <f t="shared" si="83"/>
        <v>72.4</v>
      </c>
      <c r="O282" s="4" t="s">
        <v>84</v>
      </c>
      <c r="P282" s="88" t="s">
        <v>85</v>
      </c>
      <c r="Q282" s="47"/>
      <c r="R282" s="108">
        <v>0</v>
      </c>
      <c r="S282" s="108"/>
      <c r="T282" s="47" t="s">
        <v>77</v>
      </c>
      <c r="U282" s="99">
        <f t="shared" si="84"/>
        <v>72.4</v>
      </c>
      <c r="V282" s="99"/>
      <c r="W282" s="99">
        <f t="shared" si="92"/>
        <v>72.4</v>
      </c>
      <c r="X282" s="99"/>
      <c r="Y282" s="99"/>
    </row>
    <row r="283" s="1" customFormat="1" ht="36" hidden="1" customHeight="1" spans="1:25">
      <c r="A283" s="62">
        <v>21</v>
      </c>
      <c r="B283" s="63" t="s">
        <v>2419</v>
      </c>
      <c r="C283" s="70" t="s">
        <v>2724</v>
      </c>
      <c r="D283" s="66">
        <v>68873.01</v>
      </c>
      <c r="E283" s="71"/>
      <c r="F283" s="67">
        <f t="shared" si="91"/>
        <v>68873.01</v>
      </c>
      <c r="G283" s="71"/>
      <c r="H283" s="71"/>
      <c r="I283" s="65">
        <f t="shared" si="86"/>
        <v>68873.01</v>
      </c>
      <c r="J283" s="82">
        <f t="shared" si="87"/>
        <v>0</v>
      </c>
      <c r="K283" s="83">
        <f t="shared" si="81"/>
        <v>1</v>
      </c>
      <c r="L283" s="84"/>
      <c r="M283" s="80">
        <f t="shared" si="82"/>
        <v>6.887301</v>
      </c>
      <c r="N283" s="80">
        <f t="shared" si="83"/>
        <v>6.887301</v>
      </c>
      <c r="O283" s="4" t="s">
        <v>84</v>
      </c>
      <c r="P283" s="88" t="s">
        <v>85</v>
      </c>
      <c r="Q283" s="47"/>
      <c r="R283" s="108">
        <v>0</v>
      </c>
      <c r="S283" s="108"/>
      <c r="T283" s="47" t="s">
        <v>77</v>
      </c>
      <c r="U283" s="99">
        <f t="shared" si="84"/>
        <v>6.887301</v>
      </c>
      <c r="V283" s="99"/>
      <c r="W283" s="99">
        <f t="shared" si="92"/>
        <v>6.887301</v>
      </c>
      <c r="X283" s="99"/>
      <c r="Y283" s="99"/>
    </row>
    <row r="284" s="1" customFormat="1" ht="36" hidden="1" customHeight="1" spans="1:25">
      <c r="A284" s="62">
        <v>22</v>
      </c>
      <c r="B284" s="63" t="s">
        <v>2419</v>
      </c>
      <c r="C284" s="70" t="s">
        <v>2720</v>
      </c>
      <c r="D284" s="66">
        <v>17650</v>
      </c>
      <c r="E284" s="71"/>
      <c r="F284" s="67">
        <f t="shared" si="91"/>
        <v>17650</v>
      </c>
      <c r="G284" s="71"/>
      <c r="H284" s="71"/>
      <c r="I284" s="65">
        <f t="shared" si="86"/>
        <v>17650</v>
      </c>
      <c r="J284" s="82">
        <f t="shared" si="87"/>
        <v>0</v>
      </c>
      <c r="K284" s="83">
        <f t="shared" si="81"/>
        <v>1</v>
      </c>
      <c r="L284" s="84"/>
      <c r="M284" s="80">
        <f t="shared" si="82"/>
        <v>1.765</v>
      </c>
      <c r="N284" s="80">
        <f t="shared" si="83"/>
        <v>1.765</v>
      </c>
      <c r="O284" s="4" t="s">
        <v>84</v>
      </c>
      <c r="P284" s="88" t="s">
        <v>2721</v>
      </c>
      <c r="Q284" s="47" t="s">
        <v>2722</v>
      </c>
      <c r="R284" s="48">
        <v>0</v>
      </c>
      <c r="S284" s="48" t="s">
        <v>2723</v>
      </c>
      <c r="T284" s="47" t="s">
        <v>77</v>
      </c>
      <c r="U284" s="99">
        <f t="shared" si="84"/>
        <v>1.765</v>
      </c>
      <c r="V284" s="99"/>
      <c r="W284" s="99">
        <f t="shared" si="92"/>
        <v>1.765</v>
      </c>
      <c r="X284" s="99"/>
      <c r="Y284" s="99"/>
    </row>
    <row r="285" s="1" customFormat="1" ht="36" hidden="1" customHeight="1" spans="1:25">
      <c r="A285" s="62">
        <v>23</v>
      </c>
      <c r="B285" s="63" t="s">
        <v>2419</v>
      </c>
      <c r="C285" s="70" t="s">
        <v>2715</v>
      </c>
      <c r="D285" s="66">
        <v>397133.83</v>
      </c>
      <c r="E285" s="71"/>
      <c r="F285" s="67">
        <f t="shared" si="91"/>
        <v>397133.83</v>
      </c>
      <c r="G285" s="71"/>
      <c r="H285" s="71"/>
      <c r="I285" s="65">
        <f t="shared" si="86"/>
        <v>397133.83</v>
      </c>
      <c r="J285" s="82">
        <f t="shared" si="87"/>
        <v>0</v>
      </c>
      <c r="K285" s="83">
        <f t="shared" si="81"/>
        <v>1</v>
      </c>
      <c r="L285" s="84"/>
      <c r="M285" s="80">
        <f t="shared" si="82"/>
        <v>39.713383</v>
      </c>
      <c r="N285" s="80">
        <f t="shared" si="83"/>
        <v>39.713383</v>
      </c>
      <c r="O285" s="85" t="s">
        <v>187</v>
      </c>
      <c r="P285" s="86" t="s">
        <v>1037</v>
      </c>
      <c r="Q285" s="97" t="s">
        <v>2716</v>
      </c>
      <c r="R285" s="108">
        <v>0</v>
      </c>
      <c r="S285" s="108" t="s">
        <v>2665</v>
      </c>
      <c r="T285" s="47" t="s">
        <v>77</v>
      </c>
      <c r="U285" s="99">
        <f t="shared" si="84"/>
        <v>39.713383</v>
      </c>
      <c r="V285" s="99"/>
      <c r="W285" s="99">
        <f t="shared" si="92"/>
        <v>39.713383</v>
      </c>
      <c r="X285" s="99"/>
      <c r="Y285" s="99"/>
    </row>
    <row r="286" s="1" customFormat="1" ht="36" hidden="1" customHeight="1" spans="1:25">
      <c r="A286" s="62">
        <v>24</v>
      </c>
      <c r="B286" s="63" t="s">
        <v>2419</v>
      </c>
      <c r="C286" s="70" t="s">
        <v>2703</v>
      </c>
      <c r="D286" s="66">
        <v>1112000</v>
      </c>
      <c r="E286" s="71"/>
      <c r="F286" s="67">
        <f t="shared" si="91"/>
        <v>1112000</v>
      </c>
      <c r="G286" s="71"/>
      <c r="H286" s="71"/>
      <c r="I286" s="65">
        <f t="shared" si="86"/>
        <v>1112000</v>
      </c>
      <c r="J286" s="82">
        <f t="shared" si="87"/>
        <v>0</v>
      </c>
      <c r="K286" s="83">
        <f t="shared" si="81"/>
        <v>1</v>
      </c>
      <c r="L286" s="84"/>
      <c r="M286" s="80">
        <f t="shared" si="82"/>
        <v>111.2</v>
      </c>
      <c r="N286" s="80">
        <f t="shared" si="83"/>
        <v>111.2</v>
      </c>
      <c r="O286" s="4" t="s">
        <v>2663</v>
      </c>
      <c r="P286" s="88" t="s">
        <v>1792</v>
      </c>
      <c r="Q286" s="47" t="s">
        <v>2664</v>
      </c>
      <c r="R286" s="108">
        <v>0</v>
      </c>
      <c r="S286" s="108" t="s">
        <v>2665</v>
      </c>
      <c r="T286" s="47" t="s">
        <v>77</v>
      </c>
      <c r="U286" s="99">
        <f t="shared" si="84"/>
        <v>111.2</v>
      </c>
      <c r="V286" s="99"/>
      <c r="W286" s="99">
        <f t="shared" si="92"/>
        <v>111.2</v>
      </c>
      <c r="X286" s="99"/>
      <c r="Y286" s="99"/>
    </row>
    <row r="287" s="1" customFormat="1" ht="36" hidden="1" customHeight="1" spans="1:25">
      <c r="A287" s="62">
        <v>25</v>
      </c>
      <c r="B287" s="63" t="s">
        <v>2419</v>
      </c>
      <c r="C287" s="70" t="s">
        <v>2738</v>
      </c>
      <c r="D287" s="66">
        <v>554231.02</v>
      </c>
      <c r="E287" s="71"/>
      <c r="F287" s="67">
        <f t="shared" si="91"/>
        <v>554231.02</v>
      </c>
      <c r="G287" s="71"/>
      <c r="H287" s="71"/>
      <c r="I287" s="65">
        <f t="shared" si="86"/>
        <v>554231.02</v>
      </c>
      <c r="J287" s="82">
        <f t="shared" si="87"/>
        <v>0</v>
      </c>
      <c r="K287" s="83">
        <f t="shared" si="81"/>
        <v>1</v>
      </c>
      <c r="L287" s="84"/>
      <c r="M287" s="80">
        <f t="shared" si="82"/>
        <v>55.423102</v>
      </c>
      <c r="N287" s="80">
        <f t="shared" si="83"/>
        <v>55.423102</v>
      </c>
      <c r="O287" s="4" t="s">
        <v>2588</v>
      </c>
      <c r="P287" s="47" t="s">
        <v>530</v>
      </c>
      <c r="Q287" s="47"/>
      <c r="R287" s="48"/>
      <c r="S287" s="48"/>
      <c r="T287" s="47" t="s">
        <v>77</v>
      </c>
      <c r="U287" s="99">
        <f t="shared" si="84"/>
        <v>55.423102</v>
      </c>
      <c r="V287" s="99"/>
      <c r="W287" s="99">
        <f t="shared" si="92"/>
        <v>55.423102</v>
      </c>
      <c r="X287" s="99"/>
      <c r="Y287" s="99"/>
    </row>
    <row r="288" s="1" customFormat="1" ht="36" hidden="1" customHeight="1" spans="1:25">
      <c r="A288" s="62">
        <v>26</v>
      </c>
      <c r="B288" s="63" t="s">
        <v>2419</v>
      </c>
      <c r="C288" s="70" t="s">
        <v>2744</v>
      </c>
      <c r="D288" s="66">
        <v>194900</v>
      </c>
      <c r="E288" s="71"/>
      <c r="F288" s="67">
        <f t="shared" si="91"/>
        <v>194900</v>
      </c>
      <c r="G288" s="71"/>
      <c r="H288" s="71"/>
      <c r="I288" s="65">
        <f t="shared" si="86"/>
        <v>194900</v>
      </c>
      <c r="J288" s="82">
        <f t="shared" si="87"/>
        <v>0</v>
      </c>
      <c r="K288" s="83">
        <f t="shared" si="81"/>
        <v>1</v>
      </c>
      <c r="L288" s="84"/>
      <c r="M288" s="80">
        <f t="shared" si="82"/>
        <v>19.49</v>
      </c>
      <c r="N288" s="80">
        <f t="shared" si="83"/>
        <v>19.49</v>
      </c>
      <c r="O288" s="4" t="s">
        <v>2588</v>
      </c>
      <c r="P288" s="47" t="s">
        <v>2745</v>
      </c>
      <c r="Q288" s="47"/>
      <c r="R288" s="48"/>
      <c r="S288" s="48"/>
      <c r="T288" s="47" t="s">
        <v>77</v>
      </c>
      <c r="U288" s="99">
        <f t="shared" si="84"/>
        <v>19.49</v>
      </c>
      <c r="V288" s="99"/>
      <c r="W288" s="99">
        <f t="shared" si="92"/>
        <v>19.49</v>
      </c>
      <c r="X288" s="99"/>
      <c r="Y288" s="99"/>
    </row>
    <row r="289" s="1" customFormat="1" ht="36" hidden="1" customHeight="1" spans="1:25">
      <c r="A289" s="62">
        <v>27</v>
      </c>
      <c r="B289" s="63" t="s">
        <v>2419</v>
      </c>
      <c r="C289" s="70" t="s">
        <v>2746</v>
      </c>
      <c r="D289" s="66">
        <v>497574.75</v>
      </c>
      <c r="E289" s="71"/>
      <c r="F289" s="67">
        <f t="shared" si="91"/>
        <v>497574.75</v>
      </c>
      <c r="G289" s="71"/>
      <c r="H289" s="71"/>
      <c r="I289" s="65">
        <f t="shared" si="86"/>
        <v>497574.75</v>
      </c>
      <c r="J289" s="82">
        <f t="shared" si="87"/>
        <v>0</v>
      </c>
      <c r="K289" s="83">
        <f t="shared" si="81"/>
        <v>1</v>
      </c>
      <c r="L289" s="84"/>
      <c r="M289" s="80">
        <f t="shared" si="82"/>
        <v>49.757475</v>
      </c>
      <c r="N289" s="80">
        <f t="shared" si="83"/>
        <v>49.757475</v>
      </c>
      <c r="O289" s="4" t="s">
        <v>2588</v>
      </c>
      <c r="P289" s="47" t="s">
        <v>530</v>
      </c>
      <c r="Q289" s="47"/>
      <c r="R289" s="48"/>
      <c r="S289" s="48"/>
      <c r="T289" s="47" t="s">
        <v>77</v>
      </c>
      <c r="U289" s="99">
        <f t="shared" si="84"/>
        <v>49.757475</v>
      </c>
      <c r="V289" s="99"/>
      <c r="W289" s="99">
        <f t="shared" si="92"/>
        <v>49.757475</v>
      </c>
      <c r="X289" s="99"/>
      <c r="Y289" s="99"/>
    </row>
    <row r="290" s="1" customFormat="1" ht="36" hidden="1" customHeight="1" spans="1:25">
      <c r="A290" s="62">
        <v>28</v>
      </c>
      <c r="B290" s="63" t="s">
        <v>2419</v>
      </c>
      <c r="C290" s="70" t="s">
        <v>2747</v>
      </c>
      <c r="D290" s="66">
        <v>700000</v>
      </c>
      <c r="E290" s="71"/>
      <c r="F290" s="71"/>
      <c r="G290" s="71">
        <v>700000</v>
      </c>
      <c r="H290" s="71"/>
      <c r="I290" s="65">
        <f t="shared" si="86"/>
        <v>700000</v>
      </c>
      <c r="J290" s="82">
        <f t="shared" si="87"/>
        <v>0</v>
      </c>
      <c r="K290" s="83">
        <f t="shared" si="81"/>
        <v>1</v>
      </c>
      <c r="L290" s="84"/>
      <c r="M290" s="80">
        <f t="shared" si="82"/>
        <v>70</v>
      </c>
      <c r="N290" s="80">
        <f t="shared" si="83"/>
        <v>70</v>
      </c>
      <c r="O290" s="4" t="s">
        <v>84</v>
      </c>
      <c r="P290" s="47" t="s">
        <v>2695</v>
      </c>
      <c r="Q290" s="47"/>
      <c r="R290" s="48"/>
      <c r="S290" s="48"/>
      <c r="T290" s="47" t="s">
        <v>78</v>
      </c>
      <c r="U290" s="99">
        <f t="shared" si="84"/>
        <v>70</v>
      </c>
      <c r="V290" s="99"/>
      <c r="W290" s="99"/>
      <c r="X290" s="99">
        <f>G290/10000</f>
        <v>70</v>
      </c>
      <c r="Y290" s="99"/>
    </row>
    <row r="291" s="1" customFormat="1" ht="36" hidden="1" customHeight="1" spans="1:25">
      <c r="A291" s="62">
        <v>29</v>
      </c>
      <c r="B291" s="63" t="s">
        <v>2419</v>
      </c>
      <c r="C291" s="70" t="s">
        <v>2733</v>
      </c>
      <c r="D291" s="66">
        <v>12603.18</v>
      </c>
      <c r="E291" s="71"/>
      <c r="F291" s="71"/>
      <c r="G291" s="71"/>
      <c r="H291" s="67">
        <f t="shared" ref="H291:H304" si="93">D291</f>
        <v>12603.18</v>
      </c>
      <c r="I291" s="65">
        <f t="shared" si="86"/>
        <v>12603.18</v>
      </c>
      <c r="J291" s="82">
        <f t="shared" si="87"/>
        <v>0</v>
      </c>
      <c r="K291" s="83">
        <f t="shared" si="81"/>
        <v>1</v>
      </c>
      <c r="L291" s="84"/>
      <c r="M291" s="80">
        <f t="shared" si="82"/>
        <v>1.260318</v>
      </c>
      <c r="N291" s="80">
        <f t="shared" si="83"/>
        <v>1.260318</v>
      </c>
      <c r="O291" s="85" t="s">
        <v>123</v>
      </c>
      <c r="P291" s="86" t="s">
        <v>2711</v>
      </c>
      <c r="Q291" s="47" t="s">
        <v>2712</v>
      </c>
      <c r="R291" s="108">
        <v>0</v>
      </c>
      <c r="S291" s="108" t="s">
        <v>2665</v>
      </c>
      <c r="T291" s="47" t="s">
        <v>65</v>
      </c>
      <c r="U291" s="99">
        <f t="shared" si="84"/>
        <v>1.260318</v>
      </c>
      <c r="V291" s="99"/>
      <c r="W291" s="99"/>
      <c r="X291" s="99"/>
      <c r="Y291" s="99">
        <f t="shared" ref="Y291:Y304" si="94">H291/10000</f>
        <v>1.260318</v>
      </c>
    </row>
    <row r="292" s="1" customFormat="1" ht="36" hidden="1" customHeight="1" spans="1:25">
      <c r="A292" s="62">
        <v>30</v>
      </c>
      <c r="B292" s="63" t="s">
        <v>2419</v>
      </c>
      <c r="C292" s="70" t="s">
        <v>2748</v>
      </c>
      <c r="D292" s="66">
        <v>4896.48</v>
      </c>
      <c r="E292" s="71"/>
      <c r="F292" s="71"/>
      <c r="G292" s="71"/>
      <c r="H292" s="67">
        <f t="shared" si="93"/>
        <v>4896.48</v>
      </c>
      <c r="I292" s="65">
        <f t="shared" si="86"/>
        <v>4896.48</v>
      </c>
      <c r="J292" s="82">
        <v>0</v>
      </c>
      <c r="K292" s="83">
        <f t="shared" si="81"/>
        <v>1</v>
      </c>
      <c r="L292" s="84"/>
      <c r="M292" s="80">
        <f t="shared" si="82"/>
        <v>0.489648</v>
      </c>
      <c r="N292" s="80">
        <f t="shared" si="83"/>
        <v>0.489648</v>
      </c>
      <c r="O292" s="4" t="s">
        <v>84</v>
      </c>
      <c r="P292" s="88" t="s">
        <v>85</v>
      </c>
      <c r="Q292" s="47"/>
      <c r="R292" s="108">
        <v>0</v>
      </c>
      <c r="S292" s="108"/>
      <c r="T292" s="47" t="s">
        <v>65</v>
      </c>
      <c r="U292" s="99">
        <f t="shared" si="84"/>
        <v>0.489648</v>
      </c>
      <c r="V292" s="99"/>
      <c r="W292" s="99"/>
      <c r="X292" s="99"/>
      <c r="Y292" s="99">
        <f t="shared" si="94"/>
        <v>0.489648</v>
      </c>
    </row>
    <row r="293" s="1" customFormat="1" ht="36" hidden="1" customHeight="1" spans="1:25">
      <c r="A293" s="62">
        <v>31</v>
      </c>
      <c r="B293" s="63" t="s">
        <v>2419</v>
      </c>
      <c r="C293" s="70" t="s">
        <v>2733</v>
      </c>
      <c r="D293" s="66">
        <v>15896.82</v>
      </c>
      <c r="E293" s="71"/>
      <c r="F293" s="71"/>
      <c r="G293" s="71"/>
      <c r="H293" s="67">
        <f t="shared" si="93"/>
        <v>15896.82</v>
      </c>
      <c r="I293" s="65">
        <f t="shared" si="86"/>
        <v>15896.82</v>
      </c>
      <c r="J293" s="82">
        <v>0</v>
      </c>
      <c r="K293" s="83">
        <f t="shared" si="81"/>
        <v>1</v>
      </c>
      <c r="L293" s="84"/>
      <c r="M293" s="80">
        <f t="shared" si="82"/>
        <v>1.589682</v>
      </c>
      <c r="N293" s="80">
        <f t="shared" si="83"/>
        <v>1.589682</v>
      </c>
      <c r="O293" s="85" t="s">
        <v>123</v>
      </c>
      <c r="P293" s="86" t="s">
        <v>2711</v>
      </c>
      <c r="Q293" s="47" t="s">
        <v>2712</v>
      </c>
      <c r="R293" s="108">
        <v>0</v>
      </c>
      <c r="S293" s="108" t="s">
        <v>2665</v>
      </c>
      <c r="T293" s="47" t="s">
        <v>65</v>
      </c>
      <c r="U293" s="99">
        <f t="shared" si="84"/>
        <v>1.589682</v>
      </c>
      <c r="V293" s="99"/>
      <c r="W293" s="99"/>
      <c r="X293" s="99"/>
      <c r="Y293" s="99">
        <f t="shared" si="94"/>
        <v>1.589682</v>
      </c>
    </row>
    <row r="294" s="1" customFormat="1" ht="36" hidden="1" customHeight="1" spans="1:25">
      <c r="A294" s="62">
        <v>32</v>
      </c>
      <c r="B294" s="63" t="s">
        <v>2419</v>
      </c>
      <c r="C294" s="70" t="s">
        <v>2730</v>
      </c>
      <c r="D294" s="66">
        <v>600</v>
      </c>
      <c r="E294" s="71"/>
      <c r="F294" s="71"/>
      <c r="G294" s="71"/>
      <c r="H294" s="67">
        <f t="shared" si="93"/>
        <v>600</v>
      </c>
      <c r="I294" s="65">
        <f t="shared" si="86"/>
        <v>600</v>
      </c>
      <c r="J294" s="82">
        <v>0</v>
      </c>
      <c r="K294" s="83">
        <f t="shared" si="81"/>
        <v>1</v>
      </c>
      <c r="L294" s="84"/>
      <c r="M294" s="80">
        <f t="shared" si="82"/>
        <v>0.06</v>
      </c>
      <c r="N294" s="80">
        <f t="shared" si="83"/>
        <v>0.06</v>
      </c>
      <c r="O294" s="85" t="s">
        <v>123</v>
      </c>
      <c r="P294" s="86" t="s">
        <v>2705</v>
      </c>
      <c r="Q294" s="47" t="s">
        <v>2706</v>
      </c>
      <c r="R294" s="48">
        <v>0</v>
      </c>
      <c r="S294" s="48" t="s">
        <v>2665</v>
      </c>
      <c r="T294" s="47" t="s">
        <v>65</v>
      </c>
      <c r="U294" s="99">
        <f t="shared" si="84"/>
        <v>0.06</v>
      </c>
      <c r="V294" s="99"/>
      <c r="W294" s="99"/>
      <c r="X294" s="99"/>
      <c r="Y294" s="99">
        <f t="shared" si="94"/>
        <v>0.06</v>
      </c>
    </row>
    <row r="295" s="1" customFormat="1" ht="36" hidden="1" customHeight="1" spans="1:25">
      <c r="A295" s="62">
        <v>33</v>
      </c>
      <c r="B295" s="63" t="s">
        <v>2419</v>
      </c>
      <c r="C295" s="70" t="s">
        <v>2749</v>
      </c>
      <c r="D295" s="66">
        <v>268352.67</v>
      </c>
      <c r="E295" s="71"/>
      <c r="F295" s="71"/>
      <c r="G295" s="71"/>
      <c r="H295" s="67">
        <f t="shared" si="93"/>
        <v>268352.67</v>
      </c>
      <c r="I295" s="65">
        <f t="shared" si="86"/>
        <v>268352.67</v>
      </c>
      <c r="J295" s="82">
        <v>0</v>
      </c>
      <c r="K295" s="83">
        <f t="shared" si="81"/>
        <v>1</v>
      </c>
      <c r="L295" s="84"/>
      <c r="M295" s="80">
        <f t="shared" si="82"/>
        <v>26.835267</v>
      </c>
      <c r="N295" s="80">
        <f t="shared" si="83"/>
        <v>26.835267</v>
      </c>
      <c r="O295" s="4"/>
      <c r="P295" s="47"/>
      <c r="Q295" s="47"/>
      <c r="R295" s="48"/>
      <c r="S295" s="48"/>
      <c r="T295" s="47" t="s">
        <v>65</v>
      </c>
      <c r="U295" s="99">
        <f t="shared" si="84"/>
        <v>26.835267</v>
      </c>
      <c r="V295" s="99"/>
      <c r="W295" s="99"/>
      <c r="X295" s="99"/>
      <c r="Y295" s="99">
        <f t="shared" si="94"/>
        <v>26.835267</v>
      </c>
    </row>
    <row r="296" s="1" customFormat="1" ht="36" hidden="1" customHeight="1" spans="1:25">
      <c r="A296" s="62">
        <v>34</v>
      </c>
      <c r="B296" s="63" t="s">
        <v>2419</v>
      </c>
      <c r="C296" s="70" t="s">
        <v>2750</v>
      </c>
      <c r="D296" s="66">
        <v>110556.41</v>
      </c>
      <c r="E296" s="71"/>
      <c r="F296" s="71"/>
      <c r="G296" s="71"/>
      <c r="H296" s="67">
        <f t="shared" si="93"/>
        <v>110556.41</v>
      </c>
      <c r="I296" s="65">
        <f t="shared" si="86"/>
        <v>110556.41</v>
      </c>
      <c r="J296" s="82">
        <v>0</v>
      </c>
      <c r="K296" s="83">
        <f t="shared" si="81"/>
        <v>1</v>
      </c>
      <c r="L296" s="84"/>
      <c r="M296" s="80">
        <f t="shared" si="82"/>
        <v>11.055641</v>
      </c>
      <c r="N296" s="80">
        <f t="shared" si="83"/>
        <v>11.055641</v>
      </c>
      <c r="O296" s="4"/>
      <c r="P296" s="47"/>
      <c r="Q296" s="47"/>
      <c r="R296" s="48"/>
      <c r="S296" s="48"/>
      <c r="T296" s="47" t="s">
        <v>65</v>
      </c>
      <c r="U296" s="99">
        <f t="shared" si="84"/>
        <v>11.055641</v>
      </c>
      <c r="V296" s="99"/>
      <c r="W296" s="99"/>
      <c r="X296" s="99"/>
      <c r="Y296" s="99">
        <f t="shared" si="94"/>
        <v>11.055641</v>
      </c>
    </row>
    <row r="297" s="1" customFormat="1" ht="36" hidden="1" customHeight="1" spans="1:25">
      <c r="A297" s="62">
        <v>35</v>
      </c>
      <c r="B297" s="63" t="s">
        <v>2419</v>
      </c>
      <c r="C297" s="70" t="s">
        <v>2734</v>
      </c>
      <c r="D297" s="66">
        <v>97500</v>
      </c>
      <c r="E297" s="71"/>
      <c r="F297" s="71"/>
      <c r="G297" s="71"/>
      <c r="H297" s="67">
        <f t="shared" si="93"/>
        <v>97500</v>
      </c>
      <c r="I297" s="65">
        <f t="shared" si="86"/>
        <v>97500</v>
      </c>
      <c r="J297" s="82">
        <v>0</v>
      </c>
      <c r="K297" s="83">
        <f t="shared" si="81"/>
        <v>1</v>
      </c>
      <c r="L297" s="84"/>
      <c r="M297" s="80">
        <f t="shared" si="82"/>
        <v>9.75</v>
      </c>
      <c r="N297" s="80">
        <f t="shared" si="83"/>
        <v>9.75</v>
      </c>
      <c r="O297" s="4" t="s">
        <v>2663</v>
      </c>
      <c r="P297" s="88" t="s">
        <v>1792</v>
      </c>
      <c r="Q297" s="47" t="s">
        <v>2664</v>
      </c>
      <c r="R297" s="108">
        <v>0</v>
      </c>
      <c r="S297" s="108" t="s">
        <v>2665</v>
      </c>
      <c r="T297" s="47" t="s">
        <v>65</v>
      </c>
      <c r="U297" s="99">
        <f t="shared" si="84"/>
        <v>9.75</v>
      </c>
      <c r="V297" s="99"/>
      <c r="W297" s="99"/>
      <c r="X297" s="99"/>
      <c r="Y297" s="99">
        <f t="shared" si="94"/>
        <v>9.75</v>
      </c>
    </row>
    <row r="298" s="1" customFormat="1" ht="36" hidden="1" customHeight="1" spans="1:25">
      <c r="A298" s="62">
        <v>36</v>
      </c>
      <c r="B298" s="63" t="s">
        <v>2419</v>
      </c>
      <c r="C298" s="70" t="s">
        <v>2733</v>
      </c>
      <c r="D298" s="66">
        <v>9000</v>
      </c>
      <c r="E298" s="71"/>
      <c r="F298" s="71"/>
      <c r="G298" s="71"/>
      <c r="H298" s="67">
        <f t="shared" si="93"/>
        <v>9000</v>
      </c>
      <c r="I298" s="65">
        <f t="shared" si="86"/>
        <v>9000</v>
      </c>
      <c r="J298" s="82">
        <v>0</v>
      </c>
      <c r="K298" s="83">
        <f t="shared" si="81"/>
        <v>1</v>
      </c>
      <c r="L298" s="84"/>
      <c r="M298" s="80">
        <f t="shared" si="82"/>
        <v>0.9</v>
      </c>
      <c r="N298" s="80">
        <f t="shared" si="83"/>
        <v>0.9</v>
      </c>
      <c r="O298" s="85" t="s">
        <v>123</v>
      </c>
      <c r="P298" s="86" t="s">
        <v>2711</v>
      </c>
      <c r="Q298" s="47" t="s">
        <v>2712</v>
      </c>
      <c r="R298" s="108">
        <v>0</v>
      </c>
      <c r="S298" s="108" t="s">
        <v>2665</v>
      </c>
      <c r="T298" s="47" t="s">
        <v>65</v>
      </c>
      <c r="U298" s="99">
        <f t="shared" si="84"/>
        <v>0.9</v>
      </c>
      <c r="V298" s="99"/>
      <c r="W298" s="99"/>
      <c r="X298" s="99"/>
      <c r="Y298" s="99">
        <f t="shared" si="94"/>
        <v>0.9</v>
      </c>
    </row>
    <row r="299" s="1" customFormat="1" ht="36" hidden="1" customHeight="1" spans="1:25">
      <c r="A299" s="62">
        <v>37</v>
      </c>
      <c r="B299" s="63" t="s">
        <v>2419</v>
      </c>
      <c r="C299" s="70" t="s">
        <v>2735</v>
      </c>
      <c r="D299" s="66">
        <v>178663.86</v>
      </c>
      <c r="E299" s="71"/>
      <c r="F299" s="71"/>
      <c r="G299" s="71"/>
      <c r="H299" s="67">
        <f t="shared" si="93"/>
        <v>178663.86</v>
      </c>
      <c r="I299" s="65">
        <f t="shared" si="86"/>
        <v>178663.86</v>
      </c>
      <c r="J299" s="82">
        <v>0</v>
      </c>
      <c r="K299" s="83">
        <f t="shared" si="81"/>
        <v>1</v>
      </c>
      <c r="L299" s="84"/>
      <c r="M299" s="80">
        <f t="shared" si="82"/>
        <v>17.866386</v>
      </c>
      <c r="N299" s="80">
        <f t="shared" si="83"/>
        <v>17.866386</v>
      </c>
      <c r="O299" s="4" t="s">
        <v>2588</v>
      </c>
      <c r="P299" s="47" t="s">
        <v>2080</v>
      </c>
      <c r="Q299" s="47"/>
      <c r="R299" s="48"/>
      <c r="S299" s="48"/>
      <c r="T299" s="47" t="s">
        <v>65</v>
      </c>
      <c r="U299" s="99">
        <f t="shared" si="84"/>
        <v>17.866386</v>
      </c>
      <c r="V299" s="99"/>
      <c r="W299" s="99"/>
      <c r="X299" s="99"/>
      <c r="Y299" s="99">
        <f t="shared" si="94"/>
        <v>17.866386</v>
      </c>
    </row>
    <row r="300" s="1" customFormat="1" ht="36" hidden="1" customHeight="1" spans="1:25">
      <c r="A300" s="62">
        <v>38</v>
      </c>
      <c r="B300" s="63" t="s">
        <v>2419</v>
      </c>
      <c r="C300" s="70" t="s">
        <v>2751</v>
      </c>
      <c r="D300" s="66">
        <v>104700</v>
      </c>
      <c r="E300" s="71"/>
      <c r="F300" s="71"/>
      <c r="G300" s="71"/>
      <c r="H300" s="67">
        <f t="shared" si="93"/>
        <v>104700</v>
      </c>
      <c r="I300" s="65">
        <f t="shared" si="86"/>
        <v>104700</v>
      </c>
      <c r="J300" s="82">
        <v>0</v>
      </c>
      <c r="K300" s="83">
        <f t="shared" si="81"/>
        <v>1</v>
      </c>
      <c r="L300" s="84"/>
      <c r="M300" s="80">
        <f t="shared" si="82"/>
        <v>10.47</v>
      </c>
      <c r="N300" s="80">
        <f t="shared" si="83"/>
        <v>10.47</v>
      </c>
      <c r="O300" s="4" t="s">
        <v>84</v>
      </c>
      <c r="P300" s="88" t="s">
        <v>85</v>
      </c>
      <c r="Q300" s="47"/>
      <c r="R300" s="108">
        <v>0</v>
      </c>
      <c r="S300" s="108"/>
      <c r="T300" s="47" t="s">
        <v>65</v>
      </c>
      <c r="U300" s="99">
        <f t="shared" si="84"/>
        <v>10.47</v>
      </c>
      <c r="V300" s="99"/>
      <c r="W300" s="99"/>
      <c r="X300" s="99"/>
      <c r="Y300" s="99">
        <f t="shared" si="94"/>
        <v>10.47</v>
      </c>
    </row>
    <row r="301" s="1" customFormat="1" ht="36" hidden="1" customHeight="1" spans="1:25">
      <c r="A301" s="62">
        <v>39</v>
      </c>
      <c r="B301" s="63" t="s">
        <v>2419</v>
      </c>
      <c r="C301" s="70" t="s">
        <v>2752</v>
      </c>
      <c r="D301" s="66">
        <v>56400</v>
      </c>
      <c r="E301" s="71"/>
      <c r="F301" s="71"/>
      <c r="G301" s="71"/>
      <c r="H301" s="67">
        <f t="shared" si="93"/>
        <v>56400</v>
      </c>
      <c r="I301" s="65">
        <f t="shared" si="86"/>
        <v>56400</v>
      </c>
      <c r="J301" s="82">
        <v>0</v>
      </c>
      <c r="K301" s="83">
        <f t="shared" si="81"/>
        <v>1</v>
      </c>
      <c r="L301" s="84"/>
      <c r="M301" s="80">
        <f t="shared" si="82"/>
        <v>5.64</v>
      </c>
      <c r="N301" s="80">
        <f t="shared" si="83"/>
        <v>5.64</v>
      </c>
      <c r="O301" s="4" t="s">
        <v>84</v>
      </c>
      <c r="P301" s="88" t="s">
        <v>85</v>
      </c>
      <c r="Q301" s="47"/>
      <c r="R301" s="108">
        <v>0</v>
      </c>
      <c r="S301" s="108"/>
      <c r="T301" s="47" t="s">
        <v>65</v>
      </c>
      <c r="U301" s="99">
        <f t="shared" si="84"/>
        <v>5.64</v>
      </c>
      <c r="V301" s="99"/>
      <c r="W301" s="99"/>
      <c r="X301" s="99"/>
      <c r="Y301" s="99">
        <f t="shared" si="94"/>
        <v>5.64</v>
      </c>
    </row>
    <row r="302" s="1" customFormat="1" ht="36" hidden="1" customHeight="1" spans="1:25">
      <c r="A302" s="62">
        <v>40</v>
      </c>
      <c r="B302" s="63" t="s">
        <v>2419</v>
      </c>
      <c r="C302" s="70" t="s">
        <v>2735</v>
      </c>
      <c r="D302" s="66">
        <v>79599.48</v>
      </c>
      <c r="E302" s="71"/>
      <c r="F302" s="71"/>
      <c r="G302" s="71"/>
      <c r="H302" s="67">
        <f t="shared" si="93"/>
        <v>79599.48</v>
      </c>
      <c r="I302" s="65">
        <f t="shared" si="86"/>
        <v>79599.48</v>
      </c>
      <c r="J302" s="82">
        <v>0</v>
      </c>
      <c r="K302" s="83">
        <f t="shared" si="81"/>
        <v>1</v>
      </c>
      <c r="L302" s="84"/>
      <c r="M302" s="80">
        <f t="shared" si="82"/>
        <v>7.959948</v>
      </c>
      <c r="N302" s="80">
        <f t="shared" si="83"/>
        <v>7.959948</v>
      </c>
      <c r="O302" s="4" t="s">
        <v>2588</v>
      </c>
      <c r="P302" s="47" t="s">
        <v>2080</v>
      </c>
      <c r="Q302" s="47"/>
      <c r="R302" s="48"/>
      <c r="S302" s="48"/>
      <c r="T302" s="47" t="s">
        <v>65</v>
      </c>
      <c r="U302" s="99">
        <f t="shared" si="84"/>
        <v>7.959948</v>
      </c>
      <c r="V302" s="99"/>
      <c r="W302" s="99"/>
      <c r="X302" s="99"/>
      <c r="Y302" s="99">
        <f t="shared" si="94"/>
        <v>7.959948</v>
      </c>
    </row>
    <row r="303" s="1" customFormat="1" ht="36" hidden="1" customHeight="1" spans="1:25">
      <c r="A303" s="62">
        <v>41</v>
      </c>
      <c r="B303" s="63" t="s">
        <v>2419</v>
      </c>
      <c r="C303" s="70" t="s">
        <v>2728</v>
      </c>
      <c r="D303" s="66">
        <v>470000</v>
      </c>
      <c r="E303" s="71"/>
      <c r="F303" s="71"/>
      <c r="G303" s="71"/>
      <c r="H303" s="67">
        <f t="shared" si="93"/>
        <v>470000</v>
      </c>
      <c r="I303" s="65">
        <f t="shared" si="86"/>
        <v>470000</v>
      </c>
      <c r="J303" s="82">
        <v>0</v>
      </c>
      <c r="K303" s="83">
        <f t="shared" si="81"/>
        <v>1</v>
      </c>
      <c r="L303" s="84"/>
      <c r="M303" s="80">
        <f t="shared" si="82"/>
        <v>47</v>
      </c>
      <c r="N303" s="80">
        <f t="shared" si="83"/>
        <v>47</v>
      </c>
      <c r="O303" s="4" t="s">
        <v>2588</v>
      </c>
      <c r="P303" s="47" t="s">
        <v>2080</v>
      </c>
      <c r="Q303" s="47"/>
      <c r="R303" s="48"/>
      <c r="S303" s="48"/>
      <c r="T303" s="47" t="s">
        <v>65</v>
      </c>
      <c r="U303" s="99">
        <f t="shared" si="84"/>
        <v>47</v>
      </c>
      <c r="V303" s="99"/>
      <c r="W303" s="99"/>
      <c r="X303" s="99"/>
      <c r="Y303" s="99">
        <f t="shared" si="94"/>
        <v>47</v>
      </c>
    </row>
    <row r="304" s="1" customFormat="1" ht="36" hidden="1" customHeight="1" spans="1:25">
      <c r="A304" s="62">
        <v>42</v>
      </c>
      <c r="B304" s="63" t="s">
        <v>2419</v>
      </c>
      <c r="C304" s="70" t="s">
        <v>2628</v>
      </c>
      <c r="D304" s="66">
        <v>243198.28</v>
      </c>
      <c r="E304" s="71"/>
      <c r="F304" s="71"/>
      <c r="G304" s="71"/>
      <c r="H304" s="67">
        <f t="shared" si="93"/>
        <v>243198.28</v>
      </c>
      <c r="I304" s="65">
        <f t="shared" si="86"/>
        <v>243198.28</v>
      </c>
      <c r="J304" s="82">
        <v>0</v>
      </c>
      <c r="K304" s="83">
        <f t="shared" si="81"/>
        <v>1</v>
      </c>
      <c r="L304" s="84"/>
      <c r="M304" s="80">
        <f t="shared" si="82"/>
        <v>24.319828</v>
      </c>
      <c r="N304" s="80">
        <f t="shared" si="83"/>
        <v>24.319828</v>
      </c>
      <c r="O304" s="4" t="s">
        <v>187</v>
      </c>
      <c r="P304" s="47" t="s">
        <v>187</v>
      </c>
      <c r="Q304" s="47"/>
      <c r="R304" s="48"/>
      <c r="S304" s="48"/>
      <c r="T304" s="47" t="s">
        <v>65</v>
      </c>
      <c r="U304" s="99">
        <f t="shared" si="84"/>
        <v>24.319828</v>
      </c>
      <c r="V304" s="99"/>
      <c r="W304" s="99"/>
      <c r="X304" s="99"/>
      <c r="Y304" s="99">
        <f t="shared" si="94"/>
        <v>24.319828</v>
      </c>
    </row>
    <row r="305" s="43" customFormat="1" ht="36" hidden="1" customHeight="1" spans="1:25">
      <c r="A305" s="68" t="s">
        <v>2445</v>
      </c>
      <c r="B305" s="68"/>
      <c r="C305" s="68"/>
      <c r="D305" s="69">
        <f t="shared" ref="D305:H305" si="95">SUM(D306:D336)</f>
        <v>10656639.22</v>
      </c>
      <c r="E305" s="69">
        <f t="shared" si="95"/>
        <v>2826335.65</v>
      </c>
      <c r="F305" s="69">
        <f t="shared" si="95"/>
        <v>4758870.27</v>
      </c>
      <c r="G305" s="69">
        <f t="shared" si="95"/>
        <v>0</v>
      </c>
      <c r="H305" s="69">
        <f t="shared" si="95"/>
        <v>3071433.3</v>
      </c>
      <c r="I305" s="61">
        <f t="shared" si="86"/>
        <v>10656639.22</v>
      </c>
      <c r="J305" s="89">
        <f t="shared" ref="J305:J327" si="96">D305-I305</f>
        <v>0</v>
      </c>
      <c r="K305" s="81">
        <f t="shared" si="81"/>
        <v>1</v>
      </c>
      <c r="L305" s="89"/>
      <c r="M305" s="80">
        <f t="shared" si="82"/>
        <v>1065.663922</v>
      </c>
      <c r="N305" s="80">
        <f t="shared" si="83"/>
        <v>1065.663922</v>
      </c>
      <c r="O305" s="4"/>
      <c r="P305" s="47"/>
      <c r="Q305" s="47"/>
      <c r="R305" s="48"/>
      <c r="S305" s="48"/>
      <c r="T305" s="47"/>
      <c r="U305" s="98">
        <f t="shared" si="84"/>
        <v>1065.663922</v>
      </c>
      <c r="V305" s="98">
        <f t="shared" ref="V305:Y305" si="97">E305/10000</f>
        <v>282.633565</v>
      </c>
      <c r="W305" s="98">
        <f t="shared" si="97"/>
        <v>475.887027</v>
      </c>
      <c r="X305" s="98"/>
      <c r="Y305" s="98">
        <f t="shared" si="97"/>
        <v>307.14333</v>
      </c>
    </row>
    <row r="306" s="1" customFormat="1" ht="36" hidden="1" customHeight="1" spans="1:25">
      <c r="A306" s="62">
        <v>1</v>
      </c>
      <c r="B306" s="63" t="s">
        <v>2446</v>
      </c>
      <c r="C306" s="70" t="s">
        <v>2704</v>
      </c>
      <c r="D306" s="66">
        <v>1600</v>
      </c>
      <c r="E306" s="71">
        <f t="shared" ref="E306:E314" si="98">D306</f>
        <v>1600</v>
      </c>
      <c r="F306" s="71"/>
      <c r="G306" s="71"/>
      <c r="H306" s="71"/>
      <c r="I306" s="65">
        <f t="shared" si="86"/>
        <v>1600</v>
      </c>
      <c r="J306" s="82">
        <f t="shared" si="96"/>
        <v>0</v>
      </c>
      <c r="K306" s="83">
        <f t="shared" si="81"/>
        <v>1</v>
      </c>
      <c r="L306" s="84"/>
      <c r="M306" s="80">
        <f t="shared" si="82"/>
        <v>0.16</v>
      </c>
      <c r="N306" s="80">
        <f t="shared" si="83"/>
        <v>0.16</v>
      </c>
      <c r="O306" s="85" t="s">
        <v>123</v>
      </c>
      <c r="P306" s="86" t="s">
        <v>2705</v>
      </c>
      <c r="Q306" s="47" t="s">
        <v>2706</v>
      </c>
      <c r="R306" s="48">
        <v>0</v>
      </c>
      <c r="S306" s="48" t="s">
        <v>2665</v>
      </c>
      <c r="T306" s="47" t="s">
        <v>76</v>
      </c>
      <c r="U306" s="99">
        <f t="shared" si="84"/>
        <v>0.16</v>
      </c>
      <c r="V306" s="99">
        <f t="shared" ref="V306:V314" si="99">E306/10000</f>
        <v>0.16</v>
      </c>
      <c r="W306" s="99"/>
      <c r="X306" s="99"/>
      <c r="Y306" s="99"/>
    </row>
    <row r="307" s="1" customFormat="1" ht="36" hidden="1" customHeight="1" spans="1:25">
      <c r="A307" s="62">
        <v>2</v>
      </c>
      <c r="B307" s="63" t="s">
        <v>2446</v>
      </c>
      <c r="C307" s="70" t="s">
        <v>2704</v>
      </c>
      <c r="D307" s="66">
        <v>4000</v>
      </c>
      <c r="E307" s="71">
        <f t="shared" si="98"/>
        <v>4000</v>
      </c>
      <c r="F307" s="71"/>
      <c r="G307" s="71"/>
      <c r="H307" s="71"/>
      <c r="I307" s="65">
        <f t="shared" si="86"/>
        <v>4000</v>
      </c>
      <c r="J307" s="82">
        <f t="shared" si="96"/>
        <v>0</v>
      </c>
      <c r="K307" s="83">
        <f t="shared" si="81"/>
        <v>1</v>
      </c>
      <c r="L307" s="84"/>
      <c r="M307" s="80">
        <f t="shared" si="82"/>
        <v>0.4</v>
      </c>
      <c r="N307" s="80">
        <f t="shared" si="83"/>
        <v>0.4</v>
      </c>
      <c r="O307" s="85" t="s">
        <v>123</v>
      </c>
      <c r="P307" s="86" t="s">
        <v>2705</v>
      </c>
      <c r="Q307" s="47" t="s">
        <v>2706</v>
      </c>
      <c r="R307" s="48">
        <v>0</v>
      </c>
      <c r="S307" s="48" t="s">
        <v>2665</v>
      </c>
      <c r="T307" s="47" t="s">
        <v>76</v>
      </c>
      <c r="U307" s="99">
        <f t="shared" si="84"/>
        <v>0.4</v>
      </c>
      <c r="V307" s="99">
        <f t="shared" si="99"/>
        <v>0.4</v>
      </c>
      <c r="W307" s="99"/>
      <c r="X307" s="99"/>
      <c r="Y307" s="99"/>
    </row>
    <row r="308" s="1" customFormat="1" ht="36" hidden="1" customHeight="1" spans="1:25">
      <c r="A308" s="62">
        <v>3</v>
      </c>
      <c r="B308" s="63" t="s">
        <v>2446</v>
      </c>
      <c r="C308" s="70" t="s">
        <v>2708</v>
      </c>
      <c r="D308" s="66">
        <v>100000</v>
      </c>
      <c r="E308" s="71">
        <f t="shared" si="98"/>
        <v>100000</v>
      </c>
      <c r="F308" s="71"/>
      <c r="G308" s="71"/>
      <c r="H308" s="71"/>
      <c r="I308" s="65">
        <f t="shared" si="86"/>
        <v>100000</v>
      </c>
      <c r="J308" s="82">
        <f t="shared" si="96"/>
        <v>0</v>
      </c>
      <c r="K308" s="83">
        <f t="shared" si="81"/>
        <v>1</v>
      </c>
      <c r="L308" s="84"/>
      <c r="M308" s="80">
        <f t="shared" si="82"/>
        <v>10</v>
      </c>
      <c r="N308" s="80">
        <f t="shared" si="83"/>
        <v>10</v>
      </c>
      <c r="O308" s="4" t="s">
        <v>84</v>
      </c>
      <c r="P308" s="88" t="s">
        <v>85</v>
      </c>
      <c r="Q308" s="47"/>
      <c r="R308" s="108">
        <v>0</v>
      </c>
      <c r="S308" s="108"/>
      <c r="T308" s="47" t="s">
        <v>76</v>
      </c>
      <c r="U308" s="99">
        <f t="shared" si="84"/>
        <v>10</v>
      </c>
      <c r="V308" s="99">
        <f t="shared" si="99"/>
        <v>10</v>
      </c>
      <c r="W308" s="99"/>
      <c r="X308" s="99"/>
      <c r="Y308" s="99"/>
    </row>
    <row r="309" s="1" customFormat="1" ht="36" hidden="1" customHeight="1" spans="1:25">
      <c r="A309" s="62">
        <v>4</v>
      </c>
      <c r="B309" s="63" t="s">
        <v>2446</v>
      </c>
      <c r="C309" s="70" t="s">
        <v>2709</v>
      </c>
      <c r="D309" s="66">
        <v>50000</v>
      </c>
      <c r="E309" s="71">
        <f t="shared" si="98"/>
        <v>50000</v>
      </c>
      <c r="F309" s="71"/>
      <c r="G309" s="71"/>
      <c r="H309" s="71"/>
      <c r="I309" s="65">
        <f t="shared" si="86"/>
        <v>50000</v>
      </c>
      <c r="J309" s="82">
        <f t="shared" si="96"/>
        <v>0</v>
      </c>
      <c r="K309" s="83">
        <f t="shared" si="81"/>
        <v>1</v>
      </c>
      <c r="L309" s="84"/>
      <c r="M309" s="80">
        <f t="shared" si="82"/>
        <v>5</v>
      </c>
      <c r="N309" s="80">
        <f t="shared" si="83"/>
        <v>5</v>
      </c>
      <c r="O309" s="4" t="s">
        <v>2663</v>
      </c>
      <c r="P309" s="88" t="s">
        <v>1792</v>
      </c>
      <c r="Q309" s="47" t="s">
        <v>2664</v>
      </c>
      <c r="R309" s="108">
        <v>0</v>
      </c>
      <c r="S309" s="108" t="s">
        <v>2665</v>
      </c>
      <c r="T309" s="47" t="s">
        <v>76</v>
      </c>
      <c r="U309" s="99">
        <f t="shared" si="84"/>
        <v>5</v>
      </c>
      <c r="V309" s="99">
        <f t="shared" si="99"/>
        <v>5</v>
      </c>
      <c r="W309" s="99"/>
      <c r="X309" s="99"/>
      <c r="Y309" s="99"/>
    </row>
    <row r="310" s="1" customFormat="1" ht="36" hidden="1" customHeight="1" spans="1:25">
      <c r="A310" s="62">
        <v>5</v>
      </c>
      <c r="B310" s="63" t="s">
        <v>2446</v>
      </c>
      <c r="C310" s="70" t="s">
        <v>2753</v>
      </c>
      <c r="D310" s="66">
        <v>11000</v>
      </c>
      <c r="E310" s="71">
        <f t="shared" si="98"/>
        <v>11000</v>
      </c>
      <c r="F310" s="71"/>
      <c r="G310" s="71"/>
      <c r="H310" s="71"/>
      <c r="I310" s="65">
        <f t="shared" si="86"/>
        <v>11000</v>
      </c>
      <c r="J310" s="82">
        <f t="shared" si="96"/>
        <v>0</v>
      </c>
      <c r="K310" s="83">
        <f t="shared" si="81"/>
        <v>1</v>
      </c>
      <c r="L310" s="84"/>
      <c r="M310" s="80">
        <f t="shared" si="82"/>
        <v>1.1</v>
      </c>
      <c r="N310" s="80">
        <f t="shared" si="83"/>
        <v>1.1</v>
      </c>
      <c r="O310" s="85" t="s">
        <v>123</v>
      </c>
      <c r="P310" s="87" t="s">
        <v>2705</v>
      </c>
      <c r="Q310" s="47" t="s">
        <v>2706</v>
      </c>
      <c r="R310" s="48">
        <v>1</v>
      </c>
      <c r="S310" s="48" t="s">
        <v>2665</v>
      </c>
      <c r="T310" s="47" t="s">
        <v>76</v>
      </c>
      <c r="U310" s="99">
        <f t="shared" si="84"/>
        <v>1.1</v>
      </c>
      <c r="V310" s="99">
        <f t="shared" si="99"/>
        <v>1.1</v>
      </c>
      <c r="W310" s="99"/>
      <c r="X310" s="99"/>
      <c r="Y310" s="99"/>
    </row>
    <row r="311" s="1" customFormat="1" ht="36" hidden="1" customHeight="1" spans="1:25">
      <c r="A311" s="62">
        <v>6</v>
      </c>
      <c r="B311" s="63" t="s">
        <v>2446</v>
      </c>
      <c r="C311" s="70" t="s">
        <v>2710</v>
      </c>
      <c r="D311" s="66">
        <v>81000</v>
      </c>
      <c r="E311" s="71">
        <f t="shared" si="98"/>
        <v>81000</v>
      </c>
      <c r="F311" s="71"/>
      <c r="G311" s="71"/>
      <c r="H311" s="71"/>
      <c r="I311" s="65">
        <f t="shared" si="86"/>
        <v>81000</v>
      </c>
      <c r="J311" s="82">
        <f t="shared" si="96"/>
        <v>0</v>
      </c>
      <c r="K311" s="83">
        <f t="shared" si="81"/>
        <v>1</v>
      </c>
      <c r="L311" s="84"/>
      <c r="M311" s="80">
        <f t="shared" si="82"/>
        <v>8.1</v>
      </c>
      <c r="N311" s="80">
        <f t="shared" si="83"/>
        <v>8.1</v>
      </c>
      <c r="O311" s="85" t="s">
        <v>123</v>
      </c>
      <c r="P311" s="86" t="s">
        <v>2711</v>
      </c>
      <c r="Q311" s="47" t="s">
        <v>2712</v>
      </c>
      <c r="R311" s="108">
        <v>0</v>
      </c>
      <c r="S311" s="108" t="s">
        <v>2665</v>
      </c>
      <c r="T311" s="47" t="s">
        <v>76</v>
      </c>
      <c r="U311" s="99">
        <f t="shared" si="84"/>
        <v>8.1</v>
      </c>
      <c r="V311" s="99">
        <f t="shared" si="99"/>
        <v>8.1</v>
      </c>
      <c r="W311" s="99"/>
      <c r="X311" s="99"/>
      <c r="Y311" s="99"/>
    </row>
    <row r="312" s="1" customFormat="1" ht="36" hidden="1" customHeight="1" spans="1:25">
      <c r="A312" s="62">
        <v>7</v>
      </c>
      <c r="B312" s="63" t="s">
        <v>2446</v>
      </c>
      <c r="C312" s="70" t="s">
        <v>2754</v>
      </c>
      <c r="D312" s="66">
        <v>29200</v>
      </c>
      <c r="E312" s="71">
        <f t="shared" si="98"/>
        <v>29200</v>
      </c>
      <c r="F312" s="71"/>
      <c r="G312" s="71"/>
      <c r="H312" s="71"/>
      <c r="I312" s="65">
        <f t="shared" si="86"/>
        <v>29200</v>
      </c>
      <c r="J312" s="82">
        <f t="shared" si="96"/>
        <v>0</v>
      </c>
      <c r="K312" s="83">
        <f t="shared" si="81"/>
        <v>1</v>
      </c>
      <c r="L312" s="84"/>
      <c r="M312" s="80">
        <f t="shared" si="82"/>
        <v>2.92</v>
      </c>
      <c r="N312" s="80">
        <f t="shared" si="83"/>
        <v>2.92</v>
      </c>
      <c r="O312" s="4" t="s">
        <v>2588</v>
      </c>
      <c r="P312" s="47" t="s">
        <v>530</v>
      </c>
      <c r="Q312" s="47"/>
      <c r="R312" s="48"/>
      <c r="S312" s="48"/>
      <c r="T312" s="47" t="s">
        <v>76</v>
      </c>
      <c r="U312" s="99">
        <f t="shared" si="84"/>
        <v>2.92</v>
      </c>
      <c r="V312" s="99">
        <f t="shared" si="99"/>
        <v>2.92</v>
      </c>
      <c r="W312" s="99"/>
      <c r="X312" s="99"/>
      <c r="Y312" s="99"/>
    </row>
    <row r="313" s="1" customFormat="1" ht="36" hidden="1" customHeight="1" spans="1:25">
      <c r="A313" s="62">
        <v>8</v>
      </c>
      <c r="B313" s="63" t="s">
        <v>2446</v>
      </c>
      <c r="C313" s="70" t="s">
        <v>2707</v>
      </c>
      <c r="D313" s="66">
        <v>1649535.65</v>
      </c>
      <c r="E313" s="71">
        <f t="shared" si="98"/>
        <v>1649535.65</v>
      </c>
      <c r="F313" s="71"/>
      <c r="G313" s="71"/>
      <c r="H313" s="71"/>
      <c r="I313" s="65">
        <f t="shared" si="86"/>
        <v>1649535.65</v>
      </c>
      <c r="J313" s="82">
        <f t="shared" si="96"/>
        <v>0</v>
      </c>
      <c r="K313" s="83">
        <f t="shared" si="81"/>
        <v>1</v>
      </c>
      <c r="L313" s="84"/>
      <c r="M313" s="80">
        <f t="shared" si="82"/>
        <v>164.953565</v>
      </c>
      <c r="N313" s="80">
        <f t="shared" si="83"/>
        <v>164.953565</v>
      </c>
      <c r="O313" s="4" t="s">
        <v>2588</v>
      </c>
      <c r="P313" s="47" t="s">
        <v>2080</v>
      </c>
      <c r="Q313" s="47"/>
      <c r="R313" s="48"/>
      <c r="S313" s="48"/>
      <c r="T313" s="47" t="s">
        <v>76</v>
      </c>
      <c r="U313" s="99">
        <f t="shared" si="84"/>
        <v>164.953565</v>
      </c>
      <c r="V313" s="99">
        <f t="shared" si="99"/>
        <v>164.953565</v>
      </c>
      <c r="W313" s="99"/>
      <c r="X313" s="99"/>
      <c r="Y313" s="99"/>
    </row>
    <row r="314" s="1" customFormat="1" ht="36" hidden="1" customHeight="1" spans="1:25">
      <c r="A314" s="62">
        <v>9</v>
      </c>
      <c r="B314" s="63" t="s">
        <v>2446</v>
      </c>
      <c r="C314" s="70" t="s">
        <v>2714</v>
      </c>
      <c r="D314" s="66">
        <v>900000</v>
      </c>
      <c r="E314" s="71">
        <f t="shared" si="98"/>
        <v>900000</v>
      </c>
      <c r="F314" s="71"/>
      <c r="G314" s="71"/>
      <c r="H314" s="71"/>
      <c r="I314" s="65">
        <f t="shared" si="86"/>
        <v>900000</v>
      </c>
      <c r="J314" s="82">
        <f t="shared" si="96"/>
        <v>0</v>
      </c>
      <c r="K314" s="83">
        <f t="shared" si="81"/>
        <v>1</v>
      </c>
      <c r="L314" s="84"/>
      <c r="M314" s="80">
        <f t="shared" si="82"/>
        <v>90</v>
      </c>
      <c r="N314" s="80">
        <f t="shared" si="83"/>
        <v>90</v>
      </c>
      <c r="O314" s="4" t="s">
        <v>84</v>
      </c>
      <c r="P314" s="88" t="s">
        <v>85</v>
      </c>
      <c r="Q314" s="47"/>
      <c r="R314" s="108">
        <v>0</v>
      </c>
      <c r="S314" s="108"/>
      <c r="T314" s="47" t="s">
        <v>76</v>
      </c>
      <c r="U314" s="99">
        <f t="shared" si="84"/>
        <v>90</v>
      </c>
      <c r="V314" s="99">
        <f t="shared" si="99"/>
        <v>90</v>
      </c>
      <c r="W314" s="99"/>
      <c r="X314" s="99"/>
      <c r="Y314" s="99"/>
    </row>
    <row r="315" s="1" customFormat="1" ht="36" hidden="1" customHeight="1" spans="1:25">
      <c r="A315" s="62">
        <v>10</v>
      </c>
      <c r="B315" s="63" t="s">
        <v>2446</v>
      </c>
      <c r="C315" s="70" t="s">
        <v>2717</v>
      </c>
      <c r="D315" s="66">
        <v>54621.12</v>
      </c>
      <c r="E315" s="71"/>
      <c r="F315" s="67">
        <f t="shared" ref="F315:F325" si="100">D315</f>
        <v>54621.12</v>
      </c>
      <c r="G315" s="71"/>
      <c r="H315" s="71"/>
      <c r="I315" s="65">
        <f t="shared" si="86"/>
        <v>54621.12</v>
      </c>
      <c r="J315" s="82">
        <f t="shared" si="96"/>
        <v>0</v>
      </c>
      <c r="K315" s="83">
        <f t="shared" si="81"/>
        <v>1</v>
      </c>
      <c r="L315" s="84"/>
      <c r="M315" s="80">
        <f t="shared" si="82"/>
        <v>5.462112</v>
      </c>
      <c r="N315" s="80">
        <f t="shared" si="83"/>
        <v>5.462112</v>
      </c>
      <c r="O315" s="4" t="s">
        <v>84</v>
      </c>
      <c r="P315" s="88" t="s">
        <v>85</v>
      </c>
      <c r="Q315" s="47"/>
      <c r="R315" s="108">
        <v>0</v>
      </c>
      <c r="S315" s="108"/>
      <c r="T315" s="47" t="s">
        <v>77</v>
      </c>
      <c r="U315" s="99">
        <f t="shared" si="84"/>
        <v>5.462112</v>
      </c>
      <c r="V315" s="99"/>
      <c r="W315" s="99">
        <f t="shared" ref="W315:W325" si="101">F315/10000</f>
        <v>5.462112</v>
      </c>
      <c r="X315" s="99"/>
      <c r="Y315" s="99"/>
    </row>
    <row r="316" s="1" customFormat="1" ht="36" hidden="1" customHeight="1" spans="1:25">
      <c r="A316" s="62">
        <v>11</v>
      </c>
      <c r="B316" s="63" t="s">
        <v>2446</v>
      </c>
      <c r="C316" s="70" t="s">
        <v>2718</v>
      </c>
      <c r="D316" s="66">
        <v>200000</v>
      </c>
      <c r="E316" s="71"/>
      <c r="F316" s="67">
        <f t="shared" si="100"/>
        <v>200000</v>
      </c>
      <c r="G316" s="71"/>
      <c r="H316" s="71"/>
      <c r="I316" s="65">
        <f t="shared" si="86"/>
        <v>200000</v>
      </c>
      <c r="J316" s="82">
        <f t="shared" si="96"/>
        <v>0</v>
      </c>
      <c r="K316" s="83">
        <f t="shared" si="81"/>
        <v>1</v>
      </c>
      <c r="L316" s="84"/>
      <c r="M316" s="80">
        <f t="shared" si="82"/>
        <v>20</v>
      </c>
      <c r="N316" s="80">
        <f t="shared" si="83"/>
        <v>20</v>
      </c>
      <c r="O316" s="4" t="s">
        <v>2663</v>
      </c>
      <c r="P316" s="88" t="s">
        <v>1792</v>
      </c>
      <c r="Q316" s="47" t="s">
        <v>2664</v>
      </c>
      <c r="R316" s="108">
        <v>0</v>
      </c>
      <c r="S316" s="108" t="s">
        <v>2665</v>
      </c>
      <c r="T316" s="47" t="s">
        <v>77</v>
      </c>
      <c r="U316" s="99">
        <f t="shared" si="84"/>
        <v>20</v>
      </c>
      <c r="V316" s="99"/>
      <c r="W316" s="99">
        <f t="shared" si="101"/>
        <v>20</v>
      </c>
      <c r="X316" s="99"/>
      <c r="Y316" s="99"/>
    </row>
    <row r="317" s="1" customFormat="1" ht="36" hidden="1" customHeight="1" spans="1:25">
      <c r="A317" s="62">
        <v>12</v>
      </c>
      <c r="B317" s="63" t="s">
        <v>2446</v>
      </c>
      <c r="C317" s="70" t="s">
        <v>2755</v>
      </c>
      <c r="D317" s="66">
        <v>124400</v>
      </c>
      <c r="E317" s="71"/>
      <c r="F317" s="67">
        <f t="shared" si="100"/>
        <v>124400</v>
      </c>
      <c r="G317" s="71"/>
      <c r="H317" s="71"/>
      <c r="I317" s="65">
        <f t="shared" si="86"/>
        <v>124400</v>
      </c>
      <c r="J317" s="82">
        <f t="shared" si="96"/>
        <v>0</v>
      </c>
      <c r="K317" s="83">
        <f t="shared" si="81"/>
        <v>1</v>
      </c>
      <c r="L317" s="84"/>
      <c r="M317" s="80">
        <f t="shared" si="82"/>
        <v>12.44</v>
      </c>
      <c r="N317" s="80">
        <f t="shared" si="83"/>
        <v>12.44</v>
      </c>
      <c r="O317" s="85" t="s">
        <v>123</v>
      </c>
      <c r="P317" s="86" t="s">
        <v>2705</v>
      </c>
      <c r="Q317" s="47" t="s">
        <v>2706</v>
      </c>
      <c r="R317" s="48">
        <v>0</v>
      </c>
      <c r="S317" s="48" t="s">
        <v>2665</v>
      </c>
      <c r="T317" s="47" t="s">
        <v>77</v>
      </c>
      <c r="U317" s="99">
        <f t="shared" si="84"/>
        <v>12.44</v>
      </c>
      <c r="V317" s="99"/>
      <c r="W317" s="99">
        <f t="shared" si="101"/>
        <v>12.44</v>
      </c>
      <c r="X317" s="99"/>
      <c r="Y317" s="99"/>
    </row>
    <row r="318" s="1" customFormat="1" ht="36" hidden="1" customHeight="1" spans="1:25">
      <c r="A318" s="62">
        <v>13</v>
      </c>
      <c r="B318" s="63" t="s">
        <v>2446</v>
      </c>
      <c r="C318" s="70" t="s">
        <v>2717</v>
      </c>
      <c r="D318" s="66">
        <v>300000</v>
      </c>
      <c r="E318" s="71"/>
      <c r="F318" s="67">
        <f t="shared" si="100"/>
        <v>300000</v>
      </c>
      <c r="G318" s="71"/>
      <c r="H318" s="71"/>
      <c r="I318" s="65">
        <f t="shared" si="86"/>
        <v>300000</v>
      </c>
      <c r="J318" s="82">
        <f t="shared" si="96"/>
        <v>0</v>
      </c>
      <c r="K318" s="83">
        <f t="shared" si="81"/>
        <v>1</v>
      </c>
      <c r="L318" s="84"/>
      <c r="M318" s="80">
        <f t="shared" si="82"/>
        <v>30</v>
      </c>
      <c r="N318" s="80">
        <f t="shared" si="83"/>
        <v>30</v>
      </c>
      <c r="O318" s="4" t="s">
        <v>84</v>
      </c>
      <c r="P318" s="88" t="s">
        <v>85</v>
      </c>
      <c r="Q318" s="47"/>
      <c r="R318" s="108">
        <v>0</v>
      </c>
      <c r="S318" s="108"/>
      <c r="T318" s="47" t="s">
        <v>77</v>
      </c>
      <c r="U318" s="99">
        <f t="shared" si="84"/>
        <v>30</v>
      </c>
      <c r="V318" s="99"/>
      <c r="W318" s="99">
        <f t="shared" si="101"/>
        <v>30</v>
      </c>
      <c r="X318" s="99"/>
      <c r="Y318" s="99"/>
    </row>
    <row r="319" s="1" customFormat="1" ht="36" hidden="1" customHeight="1" spans="1:25">
      <c r="A319" s="62">
        <v>14</v>
      </c>
      <c r="B319" s="63" t="s">
        <v>2446</v>
      </c>
      <c r="C319" s="70" t="s">
        <v>2724</v>
      </c>
      <c r="D319" s="66">
        <v>100000</v>
      </c>
      <c r="E319" s="71"/>
      <c r="F319" s="67">
        <f t="shared" si="100"/>
        <v>100000</v>
      </c>
      <c r="G319" s="71"/>
      <c r="H319" s="71"/>
      <c r="I319" s="65">
        <f t="shared" si="86"/>
        <v>100000</v>
      </c>
      <c r="J319" s="82">
        <f t="shared" si="96"/>
        <v>0</v>
      </c>
      <c r="K319" s="83">
        <f t="shared" ref="K319:K382" si="102">I319/D319</f>
        <v>1</v>
      </c>
      <c r="L319" s="84"/>
      <c r="M319" s="80">
        <f t="shared" si="82"/>
        <v>10</v>
      </c>
      <c r="N319" s="80">
        <f t="shared" si="83"/>
        <v>10</v>
      </c>
      <c r="O319" s="4" t="s">
        <v>84</v>
      </c>
      <c r="P319" s="88" t="s">
        <v>85</v>
      </c>
      <c r="Q319" s="47"/>
      <c r="R319" s="108">
        <v>0</v>
      </c>
      <c r="S319" s="108"/>
      <c r="T319" s="47" t="s">
        <v>77</v>
      </c>
      <c r="U319" s="99">
        <f t="shared" si="84"/>
        <v>10</v>
      </c>
      <c r="V319" s="99"/>
      <c r="W319" s="99">
        <f t="shared" si="101"/>
        <v>10</v>
      </c>
      <c r="X319" s="99"/>
      <c r="Y319" s="99"/>
    </row>
    <row r="320" s="1" customFormat="1" ht="36" hidden="1" customHeight="1" spans="1:25">
      <c r="A320" s="62">
        <v>15</v>
      </c>
      <c r="B320" s="63" t="s">
        <v>2446</v>
      </c>
      <c r="C320" s="70" t="s">
        <v>2724</v>
      </c>
      <c r="D320" s="66">
        <v>500000</v>
      </c>
      <c r="E320" s="71"/>
      <c r="F320" s="67">
        <f t="shared" si="100"/>
        <v>500000</v>
      </c>
      <c r="G320" s="71"/>
      <c r="H320" s="71"/>
      <c r="I320" s="65">
        <f t="shared" si="86"/>
        <v>500000</v>
      </c>
      <c r="J320" s="82">
        <f t="shared" si="96"/>
        <v>0</v>
      </c>
      <c r="K320" s="83">
        <f t="shared" si="102"/>
        <v>1</v>
      </c>
      <c r="L320" s="84"/>
      <c r="M320" s="80">
        <f t="shared" si="82"/>
        <v>50</v>
      </c>
      <c r="N320" s="80">
        <f t="shared" si="83"/>
        <v>50</v>
      </c>
      <c r="O320" s="4" t="s">
        <v>84</v>
      </c>
      <c r="P320" s="88" t="s">
        <v>85</v>
      </c>
      <c r="Q320" s="47"/>
      <c r="R320" s="108">
        <v>0</v>
      </c>
      <c r="S320" s="108"/>
      <c r="T320" s="47" t="s">
        <v>77</v>
      </c>
      <c r="U320" s="99">
        <f t="shared" si="84"/>
        <v>50</v>
      </c>
      <c r="V320" s="99"/>
      <c r="W320" s="99">
        <f t="shared" si="101"/>
        <v>50</v>
      </c>
      <c r="X320" s="99"/>
      <c r="Y320" s="99"/>
    </row>
    <row r="321" s="1" customFormat="1" ht="36" hidden="1" customHeight="1" spans="1:25">
      <c r="A321" s="62">
        <v>16</v>
      </c>
      <c r="B321" s="63" t="s">
        <v>2446</v>
      </c>
      <c r="C321" s="70" t="s">
        <v>2720</v>
      </c>
      <c r="D321" s="66">
        <v>6800</v>
      </c>
      <c r="E321" s="71"/>
      <c r="F321" s="67">
        <f t="shared" si="100"/>
        <v>6800</v>
      </c>
      <c r="G321" s="71"/>
      <c r="H321" s="71"/>
      <c r="I321" s="65">
        <f t="shared" si="86"/>
        <v>6800</v>
      </c>
      <c r="J321" s="82">
        <f t="shared" si="96"/>
        <v>0</v>
      </c>
      <c r="K321" s="83">
        <f t="shared" si="102"/>
        <v>1</v>
      </c>
      <c r="L321" s="84"/>
      <c r="M321" s="80">
        <f t="shared" si="82"/>
        <v>0.68</v>
      </c>
      <c r="N321" s="80">
        <f t="shared" si="83"/>
        <v>0.68</v>
      </c>
      <c r="O321" s="4" t="s">
        <v>84</v>
      </c>
      <c r="P321" s="88" t="s">
        <v>2721</v>
      </c>
      <c r="Q321" s="47" t="s">
        <v>2722</v>
      </c>
      <c r="R321" s="48">
        <v>0</v>
      </c>
      <c r="S321" s="48" t="s">
        <v>2723</v>
      </c>
      <c r="T321" s="47" t="s">
        <v>77</v>
      </c>
      <c r="U321" s="99">
        <f t="shared" si="84"/>
        <v>0.68</v>
      </c>
      <c r="V321" s="99"/>
      <c r="W321" s="99">
        <f t="shared" si="101"/>
        <v>0.68</v>
      </c>
      <c r="X321" s="99"/>
      <c r="Y321" s="99"/>
    </row>
    <row r="322" s="1" customFormat="1" ht="36" hidden="1" customHeight="1" spans="1:25">
      <c r="A322" s="62">
        <v>17</v>
      </c>
      <c r="B322" s="63" t="s">
        <v>2446</v>
      </c>
      <c r="C322" s="70" t="s">
        <v>2756</v>
      </c>
      <c r="D322" s="66">
        <v>2800000</v>
      </c>
      <c r="E322" s="71"/>
      <c r="F322" s="67">
        <f t="shared" si="100"/>
        <v>2800000</v>
      </c>
      <c r="G322" s="71"/>
      <c r="H322" s="71"/>
      <c r="I322" s="65">
        <f t="shared" si="86"/>
        <v>2800000</v>
      </c>
      <c r="J322" s="82">
        <f t="shared" si="96"/>
        <v>0</v>
      </c>
      <c r="K322" s="83">
        <f t="shared" si="102"/>
        <v>1</v>
      </c>
      <c r="L322" s="84"/>
      <c r="M322" s="80">
        <f t="shared" si="82"/>
        <v>280</v>
      </c>
      <c r="N322" s="80">
        <f t="shared" si="83"/>
        <v>280</v>
      </c>
      <c r="O322" s="4" t="s">
        <v>84</v>
      </c>
      <c r="P322" s="47" t="s">
        <v>2695</v>
      </c>
      <c r="Q322" s="47"/>
      <c r="R322" s="48"/>
      <c r="S322" s="48"/>
      <c r="T322" s="47" t="s">
        <v>77</v>
      </c>
      <c r="U322" s="99">
        <f t="shared" si="84"/>
        <v>280</v>
      </c>
      <c r="V322" s="99"/>
      <c r="W322" s="99">
        <f t="shared" si="101"/>
        <v>280</v>
      </c>
      <c r="X322" s="99"/>
      <c r="Y322" s="99"/>
    </row>
    <row r="323" s="1" customFormat="1" ht="36" hidden="1" customHeight="1" spans="1:25">
      <c r="A323" s="62">
        <v>18</v>
      </c>
      <c r="B323" s="63" t="s">
        <v>2446</v>
      </c>
      <c r="C323" s="70" t="s">
        <v>2715</v>
      </c>
      <c r="D323" s="66">
        <v>249600</v>
      </c>
      <c r="E323" s="71"/>
      <c r="F323" s="67">
        <f t="shared" si="100"/>
        <v>249600</v>
      </c>
      <c r="G323" s="71"/>
      <c r="H323" s="71"/>
      <c r="I323" s="65">
        <f t="shared" si="86"/>
        <v>249600</v>
      </c>
      <c r="J323" s="82">
        <f t="shared" si="96"/>
        <v>0</v>
      </c>
      <c r="K323" s="83">
        <f t="shared" si="102"/>
        <v>1</v>
      </c>
      <c r="L323" s="84"/>
      <c r="M323" s="80">
        <f t="shared" si="82"/>
        <v>24.96</v>
      </c>
      <c r="N323" s="80">
        <f t="shared" si="83"/>
        <v>24.96</v>
      </c>
      <c r="O323" s="85" t="s">
        <v>187</v>
      </c>
      <c r="P323" s="86" t="s">
        <v>1037</v>
      </c>
      <c r="Q323" s="97" t="s">
        <v>2716</v>
      </c>
      <c r="R323" s="108">
        <v>0</v>
      </c>
      <c r="S323" s="108" t="s">
        <v>2665</v>
      </c>
      <c r="T323" s="47" t="s">
        <v>77</v>
      </c>
      <c r="U323" s="99">
        <f t="shared" si="84"/>
        <v>24.96</v>
      </c>
      <c r="V323" s="99"/>
      <c r="W323" s="99">
        <f t="shared" si="101"/>
        <v>24.96</v>
      </c>
      <c r="X323" s="99"/>
      <c r="Y323" s="99"/>
    </row>
    <row r="324" s="1" customFormat="1" ht="36" hidden="1" customHeight="1" spans="1:25">
      <c r="A324" s="62">
        <v>19</v>
      </c>
      <c r="B324" s="63" t="s">
        <v>2446</v>
      </c>
      <c r="C324" s="70" t="s">
        <v>2703</v>
      </c>
      <c r="D324" s="66">
        <v>348000</v>
      </c>
      <c r="E324" s="71"/>
      <c r="F324" s="67">
        <f t="shared" si="100"/>
        <v>348000</v>
      </c>
      <c r="G324" s="71"/>
      <c r="H324" s="71"/>
      <c r="I324" s="65">
        <f t="shared" si="86"/>
        <v>348000</v>
      </c>
      <c r="J324" s="82">
        <f t="shared" si="96"/>
        <v>0</v>
      </c>
      <c r="K324" s="83">
        <f t="shared" si="102"/>
        <v>1</v>
      </c>
      <c r="L324" s="84"/>
      <c r="M324" s="80">
        <f t="shared" si="82"/>
        <v>34.8</v>
      </c>
      <c r="N324" s="80">
        <f t="shared" si="83"/>
        <v>34.8</v>
      </c>
      <c r="O324" s="4" t="s">
        <v>2663</v>
      </c>
      <c r="P324" s="88" t="s">
        <v>1792</v>
      </c>
      <c r="Q324" s="47" t="s">
        <v>2664</v>
      </c>
      <c r="R324" s="108">
        <v>0</v>
      </c>
      <c r="S324" s="108" t="s">
        <v>2665</v>
      </c>
      <c r="T324" s="47" t="s">
        <v>77</v>
      </c>
      <c r="U324" s="99">
        <f t="shared" si="84"/>
        <v>34.8</v>
      </c>
      <c r="V324" s="99"/>
      <c r="W324" s="99">
        <f t="shared" si="101"/>
        <v>34.8</v>
      </c>
      <c r="X324" s="99"/>
      <c r="Y324" s="99"/>
    </row>
    <row r="325" s="1" customFormat="1" ht="36" hidden="1" customHeight="1" spans="1:25">
      <c r="A325" s="62">
        <v>20</v>
      </c>
      <c r="B325" s="63" t="s">
        <v>2446</v>
      </c>
      <c r="C325" s="70" t="s">
        <v>2757</v>
      </c>
      <c r="D325" s="66">
        <v>75449.15</v>
      </c>
      <c r="E325" s="71"/>
      <c r="F325" s="67">
        <f t="shared" si="100"/>
        <v>75449.15</v>
      </c>
      <c r="G325" s="71"/>
      <c r="H325" s="71"/>
      <c r="I325" s="65">
        <f t="shared" si="86"/>
        <v>75449.15</v>
      </c>
      <c r="J325" s="82">
        <f t="shared" si="96"/>
        <v>0</v>
      </c>
      <c r="K325" s="83">
        <f t="shared" si="102"/>
        <v>1</v>
      </c>
      <c r="L325" s="84"/>
      <c r="M325" s="80">
        <f t="shared" ref="M325:M388" si="103">D325/10000</f>
        <v>7.544915</v>
      </c>
      <c r="N325" s="80">
        <f t="shared" ref="N325:N388" si="104">I325/10000</f>
        <v>7.544915</v>
      </c>
      <c r="O325" s="4" t="s">
        <v>2588</v>
      </c>
      <c r="P325" s="47" t="s">
        <v>530</v>
      </c>
      <c r="Q325" s="47"/>
      <c r="R325" s="48"/>
      <c r="S325" s="48"/>
      <c r="T325" s="47" t="s">
        <v>77</v>
      </c>
      <c r="U325" s="99">
        <f t="shared" ref="U325:U388" si="105">D325/10000</f>
        <v>7.544915</v>
      </c>
      <c r="V325" s="99"/>
      <c r="W325" s="99">
        <f t="shared" si="101"/>
        <v>7.544915</v>
      </c>
      <c r="X325" s="99"/>
      <c r="Y325" s="99"/>
    </row>
    <row r="326" s="1" customFormat="1" ht="36" hidden="1" customHeight="1" spans="1:25">
      <c r="A326" s="62">
        <v>21</v>
      </c>
      <c r="B326" s="63" t="s">
        <v>2446</v>
      </c>
      <c r="C326" s="70" t="s">
        <v>2733</v>
      </c>
      <c r="D326" s="66">
        <v>7200</v>
      </c>
      <c r="E326" s="71"/>
      <c r="F326" s="71"/>
      <c r="G326" s="71"/>
      <c r="H326" s="67">
        <f t="shared" ref="H326:H336" si="106">D326</f>
        <v>7200</v>
      </c>
      <c r="I326" s="65">
        <f t="shared" ref="I326:I389" si="107">D326</f>
        <v>7200</v>
      </c>
      <c r="J326" s="82">
        <f t="shared" si="96"/>
        <v>0</v>
      </c>
      <c r="K326" s="83">
        <f t="shared" si="102"/>
        <v>1</v>
      </c>
      <c r="L326" s="84"/>
      <c r="M326" s="80">
        <f t="shared" si="103"/>
        <v>0.72</v>
      </c>
      <c r="N326" s="80">
        <f t="shared" si="104"/>
        <v>0.72</v>
      </c>
      <c r="O326" s="85" t="s">
        <v>123</v>
      </c>
      <c r="P326" s="86" t="s">
        <v>2711</v>
      </c>
      <c r="Q326" s="47" t="s">
        <v>2712</v>
      </c>
      <c r="R326" s="108">
        <v>0</v>
      </c>
      <c r="S326" s="108" t="s">
        <v>2665</v>
      </c>
      <c r="T326" s="47" t="s">
        <v>65</v>
      </c>
      <c r="U326" s="99">
        <f t="shared" si="105"/>
        <v>0.72</v>
      </c>
      <c r="V326" s="99"/>
      <c r="W326" s="99"/>
      <c r="X326" s="99"/>
      <c r="Y326" s="99">
        <f t="shared" ref="Y326:Y336" si="108">H326/10000</f>
        <v>0.72</v>
      </c>
    </row>
    <row r="327" s="1" customFormat="1" ht="36" hidden="1" customHeight="1" spans="1:25">
      <c r="A327" s="62">
        <v>22</v>
      </c>
      <c r="B327" s="63" t="s">
        <v>2446</v>
      </c>
      <c r="C327" s="70" t="s">
        <v>2730</v>
      </c>
      <c r="D327" s="66">
        <v>3000</v>
      </c>
      <c r="E327" s="71"/>
      <c r="F327" s="71"/>
      <c r="G327" s="71"/>
      <c r="H327" s="67">
        <f t="shared" si="106"/>
        <v>3000</v>
      </c>
      <c r="I327" s="65">
        <f t="shared" si="107"/>
        <v>3000</v>
      </c>
      <c r="J327" s="82">
        <f t="shared" si="96"/>
        <v>0</v>
      </c>
      <c r="K327" s="83">
        <f t="shared" si="102"/>
        <v>1</v>
      </c>
      <c r="L327" s="84"/>
      <c r="M327" s="80">
        <f t="shared" si="103"/>
        <v>0.3</v>
      </c>
      <c r="N327" s="80">
        <f t="shared" si="104"/>
        <v>0.3</v>
      </c>
      <c r="O327" s="85" t="s">
        <v>123</v>
      </c>
      <c r="P327" s="86" t="s">
        <v>2705</v>
      </c>
      <c r="Q327" s="47" t="s">
        <v>2706</v>
      </c>
      <c r="R327" s="48">
        <v>0</v>
      </c>
      <c r="S327" s="48" t="s">
        <v>2665</v>
      </c>
      <c r="T327" s="47" t="s">
        <v>65</v>
      </c>
      <c r="U327" s="99">
        <f t="shared" si="105"/>
        <v>0.3</v>
      </c>
      <c r="V327" s="99"/>
      <c r="W327" s="99"/>
      <c r="X327" s="99"/>
      <c r="Y327" s="99">
        <f t="shared" si="108"/>
        <v>0.3</v>
      </c>
    </row>
    <row r="328" s="1" customFormat="1" ht="36" hidden="1" customHeight="1" spans="1:25">
      <c r="A328" s="62">
        <v>23</v>
      </c>
      <c r="B328" s="63" t="s">
        <v>2446</v>
      </c>
      <c r="C328" s="70" t="s">
        <v>2758</v>
      </c>
      <c r="D328" s="66">
        <v>40913.76</v>
      </c>
      <c r="E328" s="71"/>
      <c r="F328" s="71"/>
      <c r="G328" s="71"/>
      <c r="H328" s="67">
        <f t="shared" si="106"/>
        <v>40913.76</v>
      </c>
      <c r="I328" s="65">
        <f t="shared" si="107"/>
        <v>40913.76</v>
      </c>
      <c r="J328" s="82">
        <v>0</v>
      </c>
      <c r="K328" s="83">
        <f t="shared" si="102"/>
        <v>1</v>
      </c>
      <c r="L328" s="84"/>
      <c r="M328" s="80">
        <f t="shared" si="103"/>
        <v>4.091376</v>
      </c>
      <c r="N328" s="80">
        <f t="shared" si="104"/>
        <v>4.091376</v>
      </c>
      <c r="O328" s="4"/>
      <c r="P328" s="47"/>
      <c r="Q328" s="47"/>
      <c r="R328" s="48"/>
      <c r="S328" s="48"/>
      <c r="T328" s="47" t="s">
        <v>65</v>
      </c>
      <c r="U328" s="99">
        <f t="shared" si="105"/>
        <v>4.091376</v>
      </c>
      <c r="V328" s="99"/>
      <c r="W328" s="99"/>
      <c r="X328" s="99"/>
      <c r="Y328" s="99">
        <f t="shared" si="108"/>
        <v>4.091376</v>
      </c>
    </row>
    <row r="329" s="1" customFormat="1" ht="36" hidden="1" customHeight="1" spans="1:25">
      <c r="A329" s="62">
        <v>24</v>
      </c>
      <c r="B329" s="63" t="s">
        <v>2446</v>
      </c>
      <c r="C329" s="70" t="s">
        <v>2759</v>
      </c>
      <c r="D329" s="66">
        <v>600</v>
      </c>
      <c r="E329" s="71"/>
      <c r="F329" s="71"/>
      <c r="G329" s="71"/>
      <c r="H329" s="67">
        <f t="shared" si="106"/>
        <v>600</v>
      </c>
      <c r="I329" s="65">
        <f t="shared" si="107"/>
        <v>600</v>
      </c>
      <c r="J329" s="82">
        <v>0</v>
      </c>
      <c r="K329" s="83">
        <f t="shared" si="102"/>
        <v>1</v>
      </c>
      <c r="L329" s="84"/>
      <c r="M329" s="80">
        <f t="shared" si="103"/>
        <v>0.06</v>
      </c>
      <c r="N329" s="80">
        <f t="shared" si="104"/>
        <v>0.06</v>
      </c>
      <c r="O329" s="85" t="s">
        <v>123</v>
      </c>
      <c r="P329" s="86" t="s">
        <v>2711</v>
      </c>
      <c r="Q329" s="47" t="s">
        <v>2712</v>
      </c>
      <c r="R329" s="108">
        <v>0</v>
      </c>
      <c r="S329" s="108" t="s">
        <v>2665</v>
      </c>
      <c r="T329" s="47" t="s">
        <v>65</v>
      </c>
      <c r="U329" s="99">
        <f t="shared" si="105"/>
        <v>0.06</v>
      </c>
      <c r="V329" s="99"/>
      <c r="W329" s="99"/>
      <c r="X329" s="99"/>
      <c r="Y329" s="99">
        <f t="shared" si="108"/>
        <v>0.06</v>
      </c>
    </row>
    <row r="330" s="1" customFormat="1" ht="36" hidden="1" customHeight="1" spans="1:25">
      <c r="A330" s="62">
        <v>25</v>
      </c>
      <c r="B330" s="63" t="s">
        <v>2446</v>
      </c>
      <c r="C330" s="70" t="s">
        <v>2628</v>
      </c>
      <c r="D330" s="66">
        <v>23963</v>
      </c>
      <c r="E330" s="71"/>
      <c r="F330" s="71"/>
      <c r="G330" s="71"/>
      <c r="H330" s="67">
        <f t="shared" si="106"/>
        <v>23963</v>
      </c>
      <c r="I330" s="65">
        <f t="shared" si="107"/>
        <v>23963</v>
      </c>
      <c r="J330" s="82">
        <v>0</v>
      </c>
      <c r="K330" s="83">
        <f t="shared" si="102"/>
        <v>1</v>
      </c>
      <c r="L330" s="84"/>
      <c r="M330" s="80">
        <f t="shared" si="103"/>
        <v>2.3963</v>
      </c>
      <c r="N330" s="80">
        <f t="shared" si="104"/>
        <v>2.3963</v>
      </c>
      <c r="O330" s="4" t="s">
        <v>187</v>
      </c>
      <c r="P330" s="47" t="s">
        <v>187</v>
      </c>
      <c r="Q330" s="47"/>
      <c r="R330" s="48"/>
      <c r="S330" s="48"/>
      <c r="T330" s="47" t="s">
        <v>65</v>
      </c>
      <c r="U330" s="99">
        <f t="shared" si="105"/>
        <v>2.3963</v>
      </c>
      <c r="V330" s="99"/>
      <c r="W330" s="99"/>
      <c r="X330" s="99"/>
      <c r="Y330" s="99">
        <f t="shared" si="108"/>
        <v>2.3963</v>
      </c>
    </row>
    <row r="331" s="1" customFormat="1" ht="36" hidden="1" customHeight="1" spans="1:25">
      <c r="A331" s="62">
        <v>26</v>
      </c>
      <c r="B331" s="63" t="s">
        <v>2446</v>
      </c>
      <c r="C331" s="70" t="s">
        <v>2734</v>
      </c>
      <c r="D331" s="66">
        <v>87500</v>
      </c>
      <c r="E331" s="71"/>
      <c r="F331" s="71"/>
      <c r="G331" s="71"/>
      <c r="H331" s="67">
        <f t="shared" si="106"/>
        <v>87500</v>
      </c>
      <c r="I331" s="65">
        <f t="shared" si="107"/>
        <v>87500</v>
      </c>
      <c r="J331" s="82">
        <v>0</v>
      </c>
      <c r="K331" s="83">
        <f t="shared" si="102"/>
        <v>1</v>
      </c>
      <c r="L331" s="84"/>
      <c r="M331" s="80">
        <f t="shared" si="103"/>
        <v>8.75</v>
      </c>
      <c r="N331" s="80">
        <f t="shared" si="104"/>
        <v>8.75</v>
      </c>
      <c r="O331" s="4" t="s">
        <v>2663</v>
      </c>
      <c r="P331" s="88" t="s">
        <v>1792</v>
      </c>
      <c r="Q331" s="47" t="s">
        <v>2664</v>
      </c>
      <c r="R331" s="108">
        <v>0</v>
      </c>
      <c r="S331" s="108" t="s">
        <v>2665</v>
      </c>
      <c r="T331" s="47" t="s">
        <v>65</v>
      </c>
      <c r="U331" s="99">
        <f t="shared" si="105"/>
        <v>8.75</v>
      </c>
      <c r="V331" s="99"/>
      <c r="W331" s="99"/>
      <c r="X331" s="99"/>
      <c r="Y331" s="99">
        <f t="shared" si="108"/>
        <v>8.75</v>
      </c>
    </row>
    <row r="332" s="1" customFormat="1" ht="36" hidden="1" customHeight="1" spans="1:25">
      <c r="A332" s="62">
        <v>27</v>
      </c>
      <c r="B332" s="63" t="s">
        <v>2446</v>
      </c>
      <c r="C332" s="70" t="s">
        <v>2759</v>
      </c>
      <c r="D332" s="66">
        <v>12000</v>
      </c>
      <c r="E332" s="71"/>
      <c r="F332" s="71"/>
      <c r="G332" s="71"/>
      <c r="H332" s="67">
        <f t="shared" si="106"/>
        <v>12000</v>
      </c>
      <c r="I332" s="65">
        <f t="shared" si="107"/>
        <v>12000</v>
      </c>
      <c r="J332" s="82">
        <v>0</v>
      </c>
      <c r="K332" s="83">
        <f t="shared" si="102"/>
        <v>1</v>
      </c>
      <c r="L332" s="84"/>
      <c r="M332" s="80">
        <f t="shared" si="103"/>
        <v>1.2</v>
      </c>
      <c r="N332" s="80">
        <f t="shared" si="104"/>
        <v>1.2</v>
      </c>
      <c r="O332" s="85" t="s">
        <v>123</v>
      </c>
      <c r="P332" s="86" t="s">
        <v>2711</v>
      </c>
      <c r="Q332" s="47" t="s">
        <v>2712</v>
      </c>
      <c r="R332" s="108">
        <v>0</v>
      </c>
      <c r="S332" s="108" t="s">
        <v>2665</v>
      </c>
      <c r="T332" s="47" t="s">
        <v>65</v>
      </c>
      <c r="U332" s="99">
        <f t="shared" si="105"/>
        <v>1.2</v>
      </c>
      <c r="V332" s="99"/>
      <c r="W332" s="99"/>
      <c r="X332" s="99"/>
      <c r="Y332" s="99">
        <f t="shared" si="108"/>
        <v>1.2</v>
      </c>
    </row>
    <row r="333" s="1" customFormat="1" ht="36" hidden="1" customHeight="1" spans="1:25">
      <c r="A333" s="62">
        <v>28</v>
      </c>
      <c r="B333" s="63" t="s">
        <v>2446</v>
      </c>
      <c r="C333" s="70" t="s">
        <v>2760</v>
      </c>
      <c r="D333" s="66">
        <v>338977.54</v>
      </c>
      <c r="E333" s="71"/>
      <c r="F333" s="71"/>
      <c r="G333" s="71"/>
      <c r="H333" s="67">
        <f t="shared" si="106"/>
        <v>338977.54</v>
      </c>
      <c r="I333" s="65">
        <f t="shared" si="107"/>
        <v>338977.54</v>
      </c>
      <c r="J333" s="82">
        <v>0</v>
      </c>
      <c r="K333" s="83">
        <f t="shared" si="102"/>
        <v>1</v>
      </c>
      <c r="L333" s="84"/>
      <c r="M333" s="80">
        <f t="shared" si="103"/>
        <v>33.897754</v>
      </c>
      <c r="N333" s="80">
        <f t="shared" si="104"/>
        <v>33.897754</v>
      </c>
      <c r="O333" s="4" t="s">
        <v>2588</v>
      </c>
      <c r="P333" s="47" t="s">
        <v>530</v>
      </c>
      <c r="Q333" s="47"/>
      <c r="R333" s="48"/>
      <c r="S333" s="48"/>
      <c r="T333" s="47" t="s">
        <v>65</v>
      </c>
      <c r="U333" s="99">
        <f t="shared" si="105"/>
        <v>33.897754</v>
      </c>
      <c r="V333" s="99"/>
      <c r="W333" s="99"/>
      <c r="X333" s="99"/>
      <c r="Y333" s="99">
        <f t="shared" si="108"/>
        <v>33.897754</v>
      </c>
    </row>
    <row r="334" s="1" customFormat="1" ht="36" hidden="1" customHeight="1" spans="1:25">
      <c r="A334" s="62">
        <v>29</v>
      </c>
      <c r="B334" s="63" t="s">
        <v>2446</v>
      </c>
      <c r="C334" s="70" t="s">
        <v>2761</v>
      </c>
      <c r="D334" s="66">
        <v>1714500</v>
      </c>
      <c r="E334" s="71"/>
      <c r="F334" s="71"/>
      <c r="G334" s="71"/>
      <c r="H334" s="67">
        <f t="shared" si="106"/>
        <v>1714500</v>
      </c>
      <c r="I334" s="65">
        <f t="shared" si="107"/>
        <v>1714500</v>
      </c>
      <c r="J334" s="82">
        <v>0</v>
      </c>
      <c r="K334" s="83">
        <f t="shared" si="102"/>
        <v>1</v>
      </c>
      <c r="L334" s="84"/>
      <c r="M334" s="80">
        <f t="shared" si="103"/>
        <v>171.45</v>
      </c>
      <c r="N334" s="80">
        <f t="shared" si="104"/>
        <v>171.45</v>
      </c>
      <c r="O334" s="4" t="s">
        <v>2588</v>
      </c>
      <c r="P334" s="47" t="s">
        <v>2762</v>
      </c>
      <c r="Q334" s="47"/>
      <c r="R334" s="48"/>
      <c r="S334" s="48"/>
      <c r="T334" s="47" t="s">
        <v>65</v>
      </c>
      <c r="U334" s="99">
        <f t="shared" si="105"/>
        <v>171.45</v>
      </c>
      <c r="V334" s="99"/>
      <c r="W334" s="99"/>
      <c r="X334" s="99"/>
      <c r="Y334" s="99">
        <f t="shared" si="108"/>
        <v>171.45</v>
      </c>
    </row>
    <row r="335" s="1" customFormat="1" ht="36" hidden="1" customHeight="1" spans="1:25">
      <c r="A335" s="62">
        <v>30</v>
      </c>
      <c r="B335" s="63" t="s">
        <v>2446</v>
      </c>
      <c r="C335" s="70" t="s">
        <v>2728</v>
      </c>
      <c r="D335" s="66">
        <v>616742</v>
      </c>
      <c r="E335" s="71"/>
      <c r="F335" s="71"/>
      <c r="G335" s="71"/>
      <c r="H335" s="67">
        <f t="shared" si="106"/>
        <v>616742</v>
      </c>
      <c r="I335" s="65">
        <f t="shared" si="107"/>
        <v>616742</v>
      </c>
      <c r="J335" s="82">
        <v>0</v>
      </c>
      <c r="K335" s="83">
        <f t="shared" si="102"/>
        <v>1</v>
      </c>
      <c r="L335" s="84"/>
      <c r="M335" s="80">
        <f t="shared" si="103"/>
        <v>61.6742</v>
      </c>
      <c r="N335" s="80">
        <f t="shared" si="104"/>
        <v>61.6742</v>
      </c>
      <c r="O335" s="4" t="s">
        <v>2588</v>
      </c>
      <c r="P335" s="47" t="s">
        <v>2080</v>
      </c>
      <c r="Q335" s="47"/>
      <c r="R335" s="48"/>
      <c r="S335" s="48"/>
      <c r="T335" s="47" t="s">
        <v>65</v>
      </c>
      <c r="U335" s="99">
        <f t="shared" si="105"/>
        <v>61.6742</v>
      </c>
      <c r="V335" s="99"/>
      <c r="W335" s="99"/>
      <c r="X335" s="99"/>
      <c r="Y335" s="99">
        <f t="shared" si="108"/>
        <v>61.6742</v>
      </c>
    </row>
    <row r="336" s="1" customFormat="1" ht="36" hidden="1" customHeight="1" spans="1:25">
      <c r="A336" s="62">
        <v>31</v>
      </c>
      <c r="B336" s="63" t="s">
        <v>2446</v>
      </c>
      <c r="C336" s="70" t="s">
        <v>2628</v>
      </c>
      <c r="D336" s="66">
        <v>226037</v>
      </c>
      <c r="E336" s="71"/>
      <c r="F336" s="71"/>
      <c r="G336" s="71"/>
      <c r="H336" s="67">
        <f t="shared" si="106"/>
        <v>226037</v>
      </c>
      <c r="I336" s="65">
        <f t="shared" si="107"/>
        <v>226037</v>
      </c>
      <c r="J336" s="82">
        <v>0</v>
      </c>
      <c r="K336" s="83">
        <f t="shared" si="102"/>
        <v>1</v>
      </c>
      <c r="L336" s="84"/>
      <c r="M336" s="80">
        <f t="shared" si="103"/>
        <v>22.6037</v>
      </c>
      <c r="N336" s="80">
        <f t="shared" si="104"/>
        <v>22.6037</v>
      </c>
      <c r="O336" s="4" t="s">
        <v>187</v>
      </c>
      <c r="P336" s="47" t="s">
        <v>187</v>
      </c>
      <c r="Q336" s="47"/>
      <c r="R336" s="48"/>
      <c r="S336" s="48"/>
      <c r="T336" s="47" t="s">
        <v>65</v>
      </c>
      <c r="U336" s="99">
        <f t="shared" si="105"/>
        <v>22.6037</v>
      </c>
      <c r="V336" s="99"/>
      <c r="W336" s="99"/>
      <c r="X336" s="99"/>
      <c r="Y336" s="99">
        <f t="shared" si="108"/>
        <v>22.6037</v>
      </c>
    </row>
    <row r="337" s="41" customFormat="1" ht="36" hidden="1" customHeight="1" spans="1:25">
      <c r="A337" s="68" t="s">
        <v>2463</v>
      </c>
      <c r="B337" s="68"/>
      <c r="C337" s="68"/>
      <c r="D337" s="69">
        <f t="shared" ref="D337:H337" si="109">SUM(D338:D377)</f>
        <v>5774501.97</v>
      </c>
      <c r="E337" s="69">
        <f t="shared" si="109"/>
        <v>3164064.6</v>
      </c>
      <c r="F337" s="69">
        <f>SUM(F338:F368)</f>
        <v>1422519.09</v>
      </c>
      <c r="G337" s="69">
        <f t="shared" si="109"/>
        <v>200000</v>
      </c>
      <c r="H337" s="69">
        <f t="shared" si="109"/>
        <v>987918.28</v>
      </c>
      <c r="I337" s="61">
        <f t="shared" si="107"/>
        <v>5774501.97</v>
      </c>
      <c r="J337" s="89">
        <f>SUM(J338:J377)</f>
        <v>0</v>
      </c>
      <c r="K337" s="81">
        <f t="shared" si="102"/>
        <v>1</v>
      </c>
      <c r="L337" s="89"/>
      <c r="M337" s="80">
        <f t="shared" si="103"/>
        <v>577.450197</v>
      </c>
      <c r="N337" s="80">
        <f t="shared" si="104"/>
        <v>577.450197</v>
      </c>
      <c r="O337" s="4"/>
      <c r="P337" s="47"/>
      <c r="Q337" s="47"/>
      <c r="R337" s="48"/>
      <c r="S337" s="48"/>
      <c r="T337" s="47"/>
      <c r="U337" s="98">
        <f t="shared" si="105"/>
        <v>577.450197</v>
      </c>
      <c r="V337" s="98">
        <f t="shared" ref="V337:Y337" si="110">E337/10000</f>
        <v>316.40646</v>
      </c>
      <c r="W337" s="98">
        <f t="shared" si="110"/>
        <v>142.251909</v>
      </c>
      <c r="X337" s="98">
        <f t="shared" si="110"/>
        <v>20</v>
      </c>
      <c r="Y337" s="98">
        <f t="shared" si="110"/>
        <v>98.791828</v>
      </c>
    </row>
    <row r="338" s="1" customFormat="1" ht="36" hidden="1" customHeight="1" spans="1:25">
      <c r="A338" s="62">
        <v>1</v>
      </c>
      <c r="B338" s="63" t="s">
        <v>2464</v>
      </c>
      <c r="C338" s="70" t="s">
        <v>2707</v>
      </c>
      <c r="D338" s="66">
        <v>2471.9</v>
      </c>
      <c r="E338" s="71">
        <f t="shared" ref="E338:E355" si="111">D338</f>
        <v>2471.9</v>
      </c>
      <c r="F338" s="71"/>
      <c r="G338" s="71"/>
      <c r="H338" s="71"/>
      <c r="I338" s="65">
        <f t="shared" si="107"/>
        <v>2471.9</v>
      </c>
      <c r="J338" s="82">
        <f t="shared" ref="J338:J363" si="112">D338-I338</f>
        <v>0</v>
      </c>
      <c r="K338" s="83">
        <f t="shared" si="102"/>
        <v>1</v>
      </c>
      <c r="L338" s="84"/>
      <c r="M338" s="80">
        <f t="shared" si="103"/>
        <v>0.24719</v>
      </c>
      <c r="N338" s="80">
        <f t="shared" si="104"/>
        <v>0.24719</v>
      </c>
      <c r="O338" s="4" t="s">
        <v>2588</v>
      </c>
      <c r="P338" s="47" t="s">
        <v>2080</v>
      </c>
      <c r="Q338" s="47"/>
      <c r="R338" s="48"/>
      <c r="S338" s="48"/>
      <c r="T338" s="47" t="s">
        <v>76</v>
      </c>
      <c r="U338" s="99">
        <f t="shared" si="105"/>
        <v>0.24719</v>
      </c>
      <c r="V338" s="99">
        <f t="shared" ref="V338:V355" si="113">E338/10000</f>
        <v>0.24719</v>
      </c>
      <c r="W338" s="99"/>
      <c r="X338" s="99"/>
      <c r="Y338" s="99"/>
    </row>
    <row r="339" s="1" customFormat="1" ht="36" hidden="1" customHeight="1" spans="1:25">
      <c r="A339" s="62">
        <v>2</v>
      </c>
      <c r="B339" s="63" t="s">
        <v>2464</v>
      </c>
      <c r="C339" s="70" t="s">
        <v>2707</v>
      </c>
      <c r="D339" s="66">
        <v>5499.42</v>
      </c>
      <c r="E339" s="71">
        <f t="shared" si="111"/>
        <v>5499.42</v>
      </c>
      <c r="F339" s="71"/>
      <c r="G339" s="71"/>
      <c r="H339" s="71"/>
      <c r="I339" s="65">
        <f t="shared" si="107"/>
        <v>5499.42</v>
      </c>
      <c r="J339" s="82">
        <f t="shared" si="112"/>
        <v>0</v>
      </c>
      <c r="K339" s="83">
        <f t="shared" si="102"/>
        <v>1</v>
      </c>
      <c r="L339" s="84"/>
      <c r="M339" s="80">
        <f t="shared" si="103"/>
        <v>0.549942</v>
      </c>
      <c r="N339" s="80">
        <f t="shared" si="104"/>
        <v>0.549942</v>
      </c>
      <c r="O339" s="4" t="s">
        <v>2588</v>
      </c>
      <c r="P339" s="47" t="s">
        <v>2080</v>
      </c>
      <c r="Q339" s="47"/>
      <c r="R339" s="48"/>
      <c r="S339" s="48"/>
      <c r="T339" s="47" t="s">
        <v>76</v>
      </c>
      <c r="U339" s="99">
        <f t="shared" si="105"/>
        <v>0.549942</v>
      </c>
      <c r="V339" s="99">
        <f t="shared" si="113"/>
        <v>0.549942</v>
      </c>
      <c r="W339" s="99"/>
      <c r="X339" s="99"/>
      <c r="Y339" s="99"/>
    </row>
    <row r="340" s="1" customFormat="1" ht="36" hidden="1" customHeight="1" spans="1:25">
      <c r="A340" s="62">
        <v>3</v>
      </c>
      <c r="B340" s="63" t="s">
        <v>2464</v>
      </c>
      <c r="C340" s="70" t="s">
        <v>2707</v>
      </c>
      <c r="D340" s="66">
        <v>0.97</v>
      </c>
      <c r="E340" s="71">
        <f t="shared" si="111"/>
        <v>0.97</v>
      </c>
      <c r="F340" s="71"/>
      <c r="G340" s="71"/>
      <c r="H340" s="71"/>
      <c r="I340" s="65">
        <f t="shared" si="107"/>
        <v>0.97</v>
      </c>
      <c r="J340" s="82">
        <f t="shared" si="112"/>
        <v>0</v>
      </c>
      <c r="K340" s="83">
        <f t="shared" si="102"/>
        <v>1</v>
      </c>
      <c r="L340" s="84"/>
      <c r="M340" s="80">
        <f t="shared" si="103"/>
        <v>9.7e-5</v>
      </c>
      <c r="N340" s="80">
        <f t="shared" si="104"/>
        <v>9.7e-5</v>
      </c>
      <c r="O340" s="4" t="s">
        <v>2588</v>
      </c>
      <c r="P340" s="47" t="s">
        <v>2080</v>
      </c>
      <c r="Q340" s="47"/>
      <c r="R340" s="48"/>
      <c r="S340" s="48"/>
      <c r="T340" s="47" t="s">
        <v>76</v>
      </c>
      <c r="U340" s="99">
        <f t="shared" si="105"/>
        <v>9.7e-5</v>
      </c>
      <c r="V340" s="99">
        <f t="shared" si="113"/>
        <v>9.7e-5</v>
      </c>
      <c r="W340" s="99"/>
      <c r="X340" s="99"/>
      <c r="Y340" s="99"/>
    </row>
    <row r="341" s="1" customFormat="1" ht="36" hidden="1" customHeight="1" spans="1:25">
      <c r="A341" s="62">
        <v>4</v>
      </c>
      <c r="B341" s="63" t="s">
        <v>2464</v>
      </c>
      <c r="C341" s="70" t="s">
        <v>2707</v>
      </c>
      <c r="D341" s="66">
        <v>406.21</v>
      </c>
      <c r="E341" s="71">
        <f t="shared" si="111"/>
        <v>406.21</v>
      </c>
      <c r="F341" s="71"/>
      <c r="G341" s="71"/>
      <c r="H341" s="71"/>
      <c r="I341" s="65">
        <f t="shared" si="107"/>
        <v>406.21</v>
      </c>
      <c r="J341" s="82">
        <f t="shared" si="112"/>
        <v>0</v>
      </c>
      <c r="K341" s="83">
        <f t="shared" si="102"/>
        <v>1</v>
      </c>
      <c r="L341" s="84"/>
      <c r="M341" s="80">
        <f t="shared" si="103"/>
        <v>0.040621</v>
      </c>
      <c r="N341" s="80">
        <f t="shared" si="104"/>
        <v>0.040621</v>
      </c>
      <c r="O341" s="4" t="s">
        <v>2588</v>
      </c>
      <c r="P341" s="47" t="s">
        <v>2080</v>
      </c>
      <c r="Q341" s="47"/>
      <c r="R341" s="48"/>
      <c r="S341" s="48"/>
      <c r="T341" s="47" t="s">
        <v>76</v>
      </c>
      <c r="U341" s="99">
        <f t="shared" si="105"/>
        <v>0.040621</v>
      </c>
      <c r="V341" s="99">
        <f t="shared" si="113"/>
        <v>0.040621</v>
      </c>
      <c r="W341" s="99"/>
      <c r="X341" s="99"/>
      <c r="Y341" s="99"/>
    </row>
    <row r="342" s="1" customFormat="1" ht="36" hidden="1" customHeight="1" spans="1:25">
      <c r="A342" s="62">
        <v>5</v>
      </c>
      <c r="B342" s="63" t="s">
        <v>2464</v>
      </c>
      <c r="C342" s="70" t="s">
        <v>2707</v>
      </c>
      <c r="D342" s="66">
        <v>60.59</v>
      </c>
      <c r="E342" s="71">
        <f t="shared" si="111"/>
        <v>60.59</v>
      </c>
      <c r="F342" s="71"/>
      <c r="G342" s="71"/>
      <c r="H342" s="71"/>
      <c r="I342" s="65">
        <f t="shared" si="107"/>
        <v>60.59</v>
      </c>
      <c r="J342" s="82">
        <f t="shared" si="112"/>
        <v>0</v>
      </c>
      <c r="K342" s="83">
        <f t="shared" si="102"/>
        <v>1</v>
      </c>
      <c r="L342" s="84"/>
      <c r="M342" s="80">
        <f t="shared" si="103"/>
        <v>0.006059</v>
      </c>
      <c r="N342" s="80">
        <f t="shared" si="104"/>
        <v>0.006059</v>
      </c>
      <c r="O342" s="4" t="s">
        <v>2588</v>
      </c>
      <c r="P342" s="47" t="s">
        <v>2080</v>
      </c>
      <c r="Q342" s="47"/>
      <c r="R342" s="48"/>
      <c r="S342" s="48"/>
      <c r="T342" s="47" t="s">
        <v>76</v>
      </c>
      <c r="U342" s="99">
        <f t="shared" si="105"/>
        <v>0.006059</v>
      </c>
      <c r="V342" s="99">
        <f t="shared" si="113"/>
        <v>0.006059</v>
      </c>
      <c r="W342" s="99"/>
      <c r="X342" s="99"/>
      <c r="Y342" s="99"/>
    </row>
    <row r="343" s="1" customFormat="1" ht="36" hidden="1" customHeight="1" spans="1:25">
      <c r="A343" s="62">
        <v>6</v>
      </c>
      <c r="B343" s="63" t="s">
        <v>2464</v>
      </c>
      <c r="C343" s="70" t="s">
        <v>2707</v>
      </c>
      <c r="D343" s="66">
        <v>464.35</v>
      </c>
      <c r="E343" s="71">
        <f t="shared" si="111"/>
        <v>464.35</v>
      </c>
      <c r="F343" s="71"/>
      <c r="G343" s="71"/>
      <c r="H343" s="71"/>
      <c r="I343" s="65">
        <f t="shared" si="107"/>
        <v>464.35</v>
      </c>
      <c r="J343" s="82">
        <f t="shared" si="112"/>
        <v>0</v>
      </c>
      <c r="K343" s="83">
        <f t="shared" si="102"/>
        <v>1</v>
      </c>
      <c r="L343" s="84"/>
      <c r="M343" s="80">
        <f t="shared" si="103"/>
        <v>0.046435</v>
      </c>
      <c r="N343" s="80">
        <f t="shared" si="104"/>
        <v>0.046435</v>
      </c>
      <c r="O343" s="4" t="s">
        <v>2588</v>
      </c>
      <c r="P343" s="47" t="s">
        <v>2080</v>
      </c>
      <c r="Q343" s="47"/>
      <c r="R343" s="48"/>
      <c r="S343" s="48"/>
      <c r="T343" s="47" t="s">
        <v>76</v>
      </c>
      <c r="U343" s="99">
        <f t="shared" si="105"/>
        <v>0.046435</v>
      </c>
      <c r="V343" s="99">
        <f t="shared" si="113"/>
        <v>0.046435</v>
      </c>
      <c r="W343" s="99"/>
      <c r="X343" s="99"/>
      <c r="Y343" s="99"/>
    </row>
    <row r="344" s="1" customFormat="1" ht="36" hidden="1" customHeight="1" spans="1:25">
      <c r="A344" s="62">
        <v>7</v>
      </c>
      <c r="B344" s="63" t="s">
        <v>2464</v>
      </c>
      <c r="C344" s="70" t="s">
        <v>2708</v>
      </c>
      <c r="D344" s="66">
        <v>4214.02</v>
      </c>
      <c r="E344" s="71">
        <f t="shared" si="111"/>
        <v>4214.02</v>
      </c>
      <c r="F344" s="71"/>
      <c r="G344" s="71"/>
      <c r="H344" s="71"/>
      <c r="I344" s="65">
        <f t="shared" si="107"/>
        <v>4214.02</v>
      </c>
      <c r="J344" s="82">
        <f t="shared" si="112"/>
        <v>0</v>
      </c>
      <c r="K344" s="83">
        <f t="shared" si="102"/>
        <v>1</v>
      </c>
      <c r="L344" s="84"/>
      <c r="M344" s="80">
        <f t="shared" si="103"/>
        <v>0.421402</v>
      </c>
      <c r="N344" s="80">
        <f t="shared" si="104"/>
        <v>0.421402</v>
      </c>
      <c r="O344" s="4" t="s">
        <v>84</v>
      </c>
      <c r="P344" s="88" t="s">
        <v>85</v>
      </c>
      <c r="Q344" s="47"/>
      <c r="R344" s="108">
        <v>0</v>
      </c>
      <c r="S344" s="108"/>
      <c r="T344" s="47" t="s">
        <v>76</v>
      </c>
      <c r="U344" s="99">
        <f t="shared" si="105"/>
        <v>0.421402</v>
      </c>
      <c r="V344" s="99">
        <f t="shared" si="113"/>
        <v>0.421402</v>
      </c>
      <c r="W344" s="99"/>
      <c r="X344" s="99"/>
      <c r="Y344" s="99"/>
    </row>
    <row r="345" s="1" customFormat="1" ht="36" hidden="1" customHeight="1" spans="1:25">
      <c r="A345" s="62">
        <v>8</v>
      </c>
      <c r="B345" s="63" t="s">
        <v>2464</v>
      </c>
      <c r="C345" s="70" t="s">
        <v>2707</v>
      </c>
      <c r="D345" s="66">
        <v>318.2</v>
      </c>
      <c r="E345" s="71">
        <f t="shared" si="111"/>
        <v>318.2</v>
      </c>
      <c r="F345" s="71"/>
      <c r="G345" s="71"/>
      <c r="H345" s="71"/>
      <c r="I345" s="65">
        <f t="shared" si="107"/>
        <v>318.2</v>
      </c>
      <c r="J345" s="82">
        <f t="shared" si="112"/>
        <v>0</v>
      </c>
      <c r="K345" s="83">
        <f t="shared" si="102"/>
        <v>1</v>
      </c>
      <c r="L345" s="84"/>
      <c r="M345" s="80">
        <f t="shared" si="103"/>
        <v>0.03182</v>
      </c>
      <c r="N345" s="80">
        <f t="shared" si="104"/>
        <v>0.03182</v>
      </c>
      <c r="O345" s="4" t="s">
        <v>2588</v>
      </c>
      <c r="P345" s="47" t="s">
        <v>2080</v>
      </c>
      <c r="Q345" s="47"/>
      <c r="R345" s="48"/>
      <c r="S345" s="48"/>
      <c r="T345" s="47" t="s">
        <v>76</v>
      </c>
      <c r="U345" s="99">
        <f t="shared" si="105"/>
        <v>0.03182</v>
      </c>
      <c r="V345" s="99">
        <f t="shared" si="113"/>
        <v>0.03182</v>
      </c>
      <c r="W345" s="99"/>
      <c r="X345" s="99"/>
      <c r="Y345" s="99"/>
    </row>
    <row r="346" s="1" customFormat="1" ht="36" hidden="1" customHeight="1" spans="1:25">
      <c r="A346" s="62">
        <v>9</v>
      </c>
      <c r="B346" s="63" t="s">
        <v>2464</v>
      </c>
      <c r="C346" s="70" t="s">
        <v>2708</v>
      </c>
      <c r="D346" s="66">
        <v>265000</v>
      </c>
      <c r="E346" s="71">
        <f t="shared" si="111"/>
        <v>265000</v>
      </c>
      <c r="F346" s="71"/>
      <c r="G346" s="71"/>
      <c r="H346" s="71"/>
      <c r="I346" s="65">
        <f t="shared" si="107"/>
        <v>265000</v>
      </c>
      <c r="J346" s="82">
        <f t="shared" si="112"/>
        <v>0</v>
      </c>
      <c r="K346" s="83">
        <f t="shared" si="102"/>
        <v>1</v>
      </c>
      <c r="L346" s="84"/>
      <c r="M346" s="80">
        <f t="shared" si="103"/>
        <v>26.5</v>
      </c>
      <c r="N346" s="80">
        <f t="shared" si="104"/>
        <v>26.5</v>
      </c>
      <c r="O346" s="4" t="s">
        <v>84</v>
      </c>
      <c r="P346" s="88" t="s">
        <v>85</v>
      </c>
      <c r="Q346" s="47"/>
      <c r="R346" s="108">
        <v>0</v>
      </c>
      <c r="S346" s="108"/>
      <c r="T346" s="47" t="s">
        <v>76</v>
      </c>
      <c r="U346" s="99">
        <f t="shared" si="105"/>
        <v>26.5</v>
      </c>
      <c r="V346" s="99">
        <f t="shared" si="113"/>
        <v>26.5</v>
      </c>
      <c r="W346" s="99"/>
      <c r="X346" s="99"/>
      <c r="Y346" s="99"/>
    </row>
    <row r="347" s="1" customFormat="1" ht="36" hidden="1" customHeight="1" spans="1:25">
      <c r="A347" s="62">
        <v>10</v>
      </c>
      <c r="B347" s="63" t="s">
        <v>2464</v>
      </c>
      <c r="C347" s="70" t="s">
        <v>2707</v>
      </c>
      <c r="D347" s="66">
        <v>36793.94</v>
      </c>
      <c r="E347" s="71">
        <f t="shared" si="111"/>
        <v>36793.94</v>
      </c>
      <c r="F347" s="71"/>
      <c r="G347" s="71"/>
      <c r="H347" s="71"/>
      <c r="I347" s="65">
        <f t="shared" si="107"/>
        <v>36793.94</v>
      </c>
      <c r="J347" s="82">
        <f t="shared" si="112"/>
        <v>0</v>
      </c>
      <c r="K347" s="83">
        <f t="shared" si="102"/>
        <v>1</v>
      </c>
      <c r="L347" s="84"/>
      <c r="M347" s="80">
        <f t="shared" si="103"/>
        <v>3.679394</v>
      </c>
      <c r="N347" s="80">
        <f t="shared" si="104"/>
        <v>3.679394</v>
      </c>
      <c r="O347" s="4" t="s">
        <v>2588</v>
      </c>
      <c r="P347" s="47" t="s">
        <v>2080</v>
      </c>
      <c r="Q347" s="47"/>
      <c r="R347" s="48"/>
      <c r="S347" s="48"/>
      <c r="T347" s="47" t="s">
        <v>76</v>
      </c>
      <c r="U347" s="99">
        <f t="shared" si="105"/>
        <v>3.679394</v>
      </c>
      <c r="V347" s="99">
        <f t="shared" si="113"/>
        <v>3.679394</v>
      </c>
      <c r="W347" s="99"/>
      <c r="X347" s="99"/>
      <c r="Y347" s="99"/>
    </row>
    <row r="348" s="1" customFormat="1" ht="36" hidden="1" customHeight="1" spans="1:25">
      <c r="A348" s="62">
        <v>11</v>
      </c>
      <c r="B348" s="63" t="s">
        <v>2464</v>
      </c>
      <c r="C348" s="70" t="s">
        <v>2709</v>
      </c>
      <c r="D348" s="66">
        <v>29000</v>
      </c>
      <c r="E348" s="71">
        <f t="shared" si="111"/>
        <v>29000</v>
      </c>
      <c r="F348" s="71"/>
      <c r="G348" s="71"/>
      <c r="H348" s="71"/>
      <c r="I348" s="65">
        <f t="shared" si="107"/>
        <v>29000</v>
      </c>
      <c r="J348" s="82">
        <f t="shared" si="112"/>
        <v>0</v>
      </c>
      <c r="K348" s="83">
        <f t="shared" si="102"/>
        <v>1</v>
      </c>
      <c r="L348" s="84"/>
      <c r="M348" s="80">
        <f t="shared" si="103"/>
        <v>2.9</v>
      </c>
      <c r="N348" s="80">
        <f t="shared" si="104"/>
        <v>2.9</v>
      </c>
      <c r="O348" s="4" t="s">
        <v>2663</v>
      </c>
      <c r="P348" s="88" t="s">
        <v>1792</v>
      </c>
      <c r="Q348" s="47" t="s">
        <v>2664</v>
      </c>
      <c r="R348" s="108">
        <v>0</v>
      </c>
      <c r="S348" s="108" t="s">
        <v>2665</v>
      </c>
      <c r="T348" s="47" t="s">
        <v>76</v>
      </c>
      <c r="U348" s="99">
        <f t="shared" si="105"/>
        <v>2.9</v>
      </c>
      <c r="V348" s="99">
        <f t="shared" si="113"/>
        <v>2.9</v>
      </c>
      <c r="W348" s="99"/>
      <c r="X348" s="99"/>
      <c r="Y348" s="99"/>
    </row>
    <row r="349" s="1" customFormat="1" ht="36" hidden="1" customHeight="1" spans="1:25">
      <c r="A349" s="62">
        <v>12</v>
      </c>
      <c r="B349" s="63" t="s">
        <v>2464</v>
      </c>
      <c r="C349" s="70" t="s">
        <v>2763</v>
      </c>
      <c r="D349" s="66">
        <v>102400</v>
      </c>
      <c r="E349" s="71">
        <f t="shared" si="111"/>
        <v>102400</v>
      </c>
      <c r="F349" s="71"/>
      <c r="G349" s="71"/>
      <c r="H349" s="71"/>
      <c r="I349" s="65">
        <f t="shared" si="107"/>
        <v>102400</v>
      </c>
      <c r="J349" s="82">
        <f t="shared" si="112"/>
        <v>0</v>
      </c>
      <c r="K349" s="83">
        <f t="shared" si="102"/>
        <v>1</v>
      </c>
      <c r="L349" s="84"/>
      <c r="M349" s="80">
        <f t="shared" si="103"/>
        <v>10.24</v>
      </c>
      <c r="N349" s="80">
        <f t="shared" si="104"/>
        <v>10.24</v>
      </c>
      <c r="O349" s="85" t="s">
        <v>123</v>
      </c>
      <c r="P349" s="86" t="s">
        <v>2705</v>
      </c>
      <c r="Q349" s="47" t="s">
        <v>2706</v>
      </c>
      <c r="R349" s="48">
        <v>0</v>
      </c>
      <c r="S349" s="48" t="s">
        <v>2665</v>
      </c>
      <c r="T349" s="47" t="s">
        <v>76</v>
      </c>
      <c r="U349" s="99">
        <f t="shared" si="105"/>
        <v>10.24</v>
      </c>
      <c r="V349" s="99">
        <f t="shared" si="113"/>
        <v>10.24</v>
      </c>
      <c r="W349" s="99"/>
      <c r="X349" s="99"/>
      <c r="Y349" s="99"/>
    </row>
    <row r="350" s="1" customFormat="1" ht="36" hidden="1" customHeight="1" spans="1:25">
      <c r="A350" s="62">
        <v>13</v>
      </c>
      <c r="B350" s="63" t="s">
        <v>2464</v>
      </c>
      <c r="C350" s="70" t="s">
        <v>2764</v>
      </c>
      <c r="D350" s="66">
        <v>500000</v>
      </c>
      <c r="E350" s="71">
        <f t="shared" si="111"/>
        <v>500000</v>
      </c>
      <c r="F350" s="71"/>
      <c r="G350" s="71"/>
      <c r="H350" s="71"/>
      <c r="I350" s="65">
        <f t="shared" si="107"/>
        <v>500000</v>
      </c>
      <c r="J350" s="82">
        <f t="shared" si="112"/>
        <v>0</v>
      </c>
      <c r="K350" s="83">
        <f t="shared" si="102"/>
        <v>1</v>
      </c>
      <c r="L350" s="84"/>
      <c r="M350" s="80">
        <f t="shared" si="103"/>
        <v>50</v>
      </c>
      <c r="N350" s="80">
        <f t="shared" si="104"/>
        <v>50</v>
      </c>
      <c r="O350" s="4" t="s">
        <v>84</v>
      </c>
      <c r="P350" s="88" t="s">
        <v>85</v>
      </c>
      <c r="Q350" s="47"/>
      <c r="R350" s="108">
        <v>0</v>
      </c>
      <c r="S350" s="108"/>
      <c r="T350" s="47" t="s">
        <v>76</v>
      </c>
      <c r="U350" s="99">
        <f t="shared" si="105"/>
        <v>50</v>
      </c>
      <c r="V350" s="99">
        <f t="shared" si="113"/>
        <v>50</v>
      </c>
      <c r="W350" s="99"/>
      <c r="X350" s="99"/>
      <c r="Y350" s="99"/>
    </row>
    <row r="351" s="1" customFormat="1" ht="36" hidden="1" customHeight="1" spans="1:25">
      <c r="A351" s="62">
        <v>14</v>
      </c>
      <c r="B351" s="63" t="s">
        <v>2464</v>
      </c>
      <c r="C351" s="70" t="s">
        <v>2765</v>
      </c>
      <c r="D351" s="66">
        <v>36000</v>
      </c>
      <c r="E351" s="71">
        <f t="shared" si="111"/>
        <v>36000</v>
      </c>
      <c r="F351" s="71"/>
      <c r="G351" s="71"/>
      <c r="H351" s="71"/>
      <c r="I351" s="65">
        <f t="shared" si="107"/>
        <v>36000</v>
      </c>
      <c r="J351" s="82">
        <f t="shared" si="112"/>
        <v>0</v>
      </c>
      <c r="K351" s="83">
        <f t="shared" si="102"/>
        <v>1</v>
      </c>
      <c r="L351" s="84"/>
      <c r="M351" s="80">
        <f t="shared" si="103"/>
        <v>3.6</v>
      </c>
      <c r="N351" s="80">
        <f t="shared" si="104"/>
        <v>3.6</v>
      </c>
      <c r="O351" s="85" t="s">
        <v>123</v>
      </c>
      <c r="P351" s="86" t="s">
        <v>2711</v>
      </c>
      <c r="Q351" s="47" t="s">
        <v>2712</v>
      </c>
      <c r="R351" s="108">
        <v>0</v>
      </c>
      <c r="S351" s="108" t="s">
        <v>2665</v>
      </c>
      <c r="T351" s="47" t="s">
        <v>76</v>
      </c>
      <c r="U351" s="99">
        <f t="shared" si="105"/>
        <v>3.6</v>
      </c>
      <c r="V351" s="99">
        <f t="shared" si="113"/>
        <v>3.6</v>
      </c>
      <c r="W351" s="99"/>
      <c r="X351" s="99"/>
      <c r="Y351" s="99"/>
    </row>
    <row r="352" s="1" customFormat="1" ht="36" hidden="1" customHeight="1" spans="1:25">
      <c r="A352" s="62">
        <v>15</v>
      </c>
      <c r="B352" s="63" t="s">
        <v>2464</v>
      </c>
      <c r="C352" s="70" t="s">
        <v>2658</v>
      </c>
      <c r="D352" s="66">
        <v>68935</v>
      </c>
      <c r="E352" s="71">
        <f t="shared" si="111"/>
        <v>68935</v>
      </c>
      <c r="F352" s="71"/>
      <c r="G352" s="71"/>
      <c r="H352" s="71"/>
      <c r="I352" s="65">
        <f t="shared" si="107"/>
        <v>68935</v>
      </c>
      <c r="J352" s="82">
        <f t="shared" si="112"/>
        <v>0</v>
      </c>
      <c r="K352" s="83">
        <f t="shared" si="102"/>
        <v>1</v>
      </c>
      <c r="L352" s="84"/>
      <c r="M352" s="80">
        <f t="shared" si="103"/>
        <v>6.8935</v>
      </c>
      <c r="N352" s="80">
        <f t="shared" si="104"/>
        <v>6.8935</v>
      </c>
      <c r="O352" s="4" t="s">
        <v>84</v>
      </c>
      <c r="P352" s="47" t="s">
        <v>97</v>
      </c>
      <c r="Q352" s="47"/>
      <c r="R352" s="48"/>
      <c r="S352" s="48"/>
      <c r="T352" s="47" t="s">
        <v>76</v>
      </c>
      <c r="U352" s="99">
        <f t="shared" si="105"/>
        <v>6.8935</v>
      </c>
      <c r="V352" s="99">
        <f t="shared" si="113"/>
        <v>6.8935</v>
      </c>
      <c r="W352" s="99"/>
      <c r="X352" s="99"/>
      <c r="Y352" s="99"/>
    </row>
    <row r="353" s="1" customFormat="1" ht="36" hidden="1" customHeight="1" spans="1:25">
      <c r="A353" s="62">
        <v>16</v>
      </c>
      <c r="B353" s="63" t="s">
        <v>2464</v>
      </c>
      <c r="C353" s="70" t="s">
        <v>2658</v>
      </c>
      <c r="D353" s="66">
        <v>212500</v>
      </c>
      <c r="E353" s="71">
        <f t="shared" si="111"/>
        <v>212500</v>
      </c>
      <c r="F353" s="71"/>
      <c r="G353" s="71"/>
      <c r="H353" s="71"/>
      <c r="I353" s="65">
        <f t="shared" si="107"/>
        <v>212500</v>
      </c>
      <c r="J353" s="82">
        <f t="shared" si="112"/>
        <v>0</v>
      </c>
      <c r="K353" s="83">
        <f t="shared" si="102"/>
        <v>1</v>
      </c>
      <c r="L353" s="84"/>
      <c r="M353" s="80">
        <f t="shared" si="103"/>
        <v>21.25</v>
      </c>
      <c r="N353" s="80">
        <f t="shared" si="104"/>
        <v>21.25</v>
      </c>
      <c r="O353" s="4" t="s">
        <v>84</v>
      </c>
      <c r="P353" s="47" t="s">
        <v>97</v>
      </c>
      <c r="Q353" s="47"/>
      <c r="R353" s="48"/>
      <c r="S353" s="48"/>
      <c r="T353" s="47" t="s">
        <v>76</v>
      </c>
      <c r="U353" s="99">
        <f t="shared" si="105"/>
        <v>21.25</v>
      </c>
      <c r="V353" s="99">
        <f t="shared" si="113"/>
        <v>21.25</v>
      </c>
      <c r="W353" s="99"/>
      <c r="X353" s="99"/>
      <c r="Y353" s="99"/>
    </row>
    <row r="354" s="1" customFormat="1" ht="36" hidden="1" customHeight="1" spans="1:25">
      <c r="A354" s="62">
        <v>17</v>
      </c>
      <c r="B354" s="63" t="s">
        <v>2464</v>
      </c>
      <c r="C354" s="70" t="s">
        <v>2707</v>
      </c>
      <c r="D354" s="66">
        <v>1500000</v>
      </c>
      <c r="E354" s="71">
        <f t="shared" si="111"/>
        <v>1500000</v>
      </c>
      <c r="F354" s="71"/>
      <c r="G354" s="71"/>
      <c r="H354" s="71"/>
      <c r="I354" s="65">
        <f t="shared" si="107"/>
        <v>1500000</v>
      </c>
      <c r="J354" s="82">
        <f t="shared" si="112"/>
        <v>0</v>
      </c>
      <c r="K354" s="83">
        <f t="shared" si="102"/>
        <v>1</v>
      </c>
      <c r="L354" s="84"/>
      <c r="M354" s="80">
        <f t="shared" si="103"/>
        <v>150</v>
      </c>
      <c r="N354" s="80">
        <f t="shared" si="104"/>
        <v>150</v>
      </c>
      <c r="O354" s="4" t="s">
        <v>2588</v>
      </c>
      <c r="P354" s="47" t="s">
        <v>2080</v>
      </c>
      <c r="Q354" s="47"/>
      <c r="R354" s="48"/>
      <c r="S354" s="48"/>
      <c r="T354" s="47" t="s">
        <v>76</v>
      </c>
      <c r="U354" s="99">
        <f t="shared" si="105"/>
        <v>150</v>
      </c>
      <c r="V354" s="99">
        <f t="shared" si="113"/>
        <v>150</v>
      </c>
      <c r="W354" s="99"/>
      <c r="X354" s="99"/>
      <c r="Y354" s="99"/>
    </row>
    <row r="355" s="1" customFormat="1" ht="36" hidden="1" customHeight="1" spans="1:25">
      <c r="A355" s="62">
        <v>18</v>
      </c>
      <c r="B355" s="63" t="s">
        <v>2464</v>
      </c>
      <c r="C355" s="70" t="s">
        <v>2714</v>
      </c>
      <c r="D355" s="66">
        <v>400000</v>
      </c>
      <c r="E355" s="71">
        <f t="shared" si="111"/>
        <v>400000</v>
      </c>
      <c r="F355" s="71"/>
      <c r="G355" s="71"/>
      <c r="H355" s="71"/>
      <c r="I355" s="65">
        <f t="shared" si="107"/>
        <v>400000</v>
      </c>
      <c r="J355" s="82">
        <f t="shared" si="112"/>
        <v>0</v>
      </c>
      <c r="K355" s="83">
        <f t="shared" si="102"/>
        <v>1</v>
      </c>
      <c r="L355" s="84"/>
      <c r="M355" s="80">
        <f t="shared" si="103"/>
        <v>40</v>
      </c>
      <c r="N355" s="80">
        <f t="shared" si="104"/>
        <v>40</v>
      </c>
      <c r="O355" s="4" t="s">
        <v>84</v>
      </c>
      <c r="P355" s="88" t="s">
        <v>85</v>
      </c>
      <c r="Q355" s="47"/>
      <c r="R355" s="108">
        <v>0</v>
      </c>
      <c r="S355" s="108"/>
      <c r="T355" s="47" t="s">
        <v>76</v>
      </c>
      <c r="U355" s="99">
        <f t="shared" si="105"/>
        <v>40</v>
      </c>
      <c r="V355" s="99">
        <f t="shared" si="113"/>
        <v>40</v>
      </c>
      <c r="W355" s="99"/>
      <c r="X355" s="99"/>
      <c r="Y355" s="99"/>
    </row>
    <row r="356" s="1" customFormat="1" ht="36" hidden="1" customHeight="1" spans="1:25">
      <c r="A356" s="62">
        <v>19</v>
      </c>
      <c r="B356" s="63" t="s">
        <v>2464</v>
      </c>
      <c r="C356" s="70" t="s">
        <v>2766</v>
      </c>
      <c r="D356" s="66">
        <v>173.88</v>
      </c>
      <c r="E356" s="71"/>
      <c r="F356" s="67">
        <f t="shared" ref="F356:F367" si="114">D356</f>
        <v>173.88</v>
      </c>
      <c r="G356" s="71"/>
      <c r="H356" s="71"/>
      <c r="I356" s="65">
        <f t="shared" si="107"/>
        <v>173.88</v>
      </c>
      <c r="J356" s="82">
        <f t="shared" si="112"/>
        <v>0</v>
      </c>
      <c r="K356" s="83">
        <f t="shared" si="102"/>
        <v>1</v>
      </c>
      <c r="L356" s="84"/>
      <c r="M356" s="80">
        <f t="shared" si="103"/>
        <v>0.017388</v>
      </c>
      <c r="N356" s="80">
        <f t="shared" si="104"/>
        <v>0.017388</v>
      </c>
      <c r="O356" s="85" t="s">
        <v>123</v>
      </c>
      <c r="P356" s="86" t="s">
        <v>2711</v>
      </c>
      <c r="Q356" s="47" t="s">
        <v>2712</v>
      </c>
      <c r="R356" s="108">
        <v>0</v>
      </c>
      <c r="S356" s="108" t="s">
        <v>2665</v>
      </c>
      <c r="T356" s="47" t="s">
        <v>77</v>
      </c>
      <c r="U356" s="99">
        <f t="shared" si="105"/>
        <v>0.017388</v>
      </c>
      <c r="V356" s="99"/>
      <c r="W356" s="99">
        <f t="shared" ref="W356:W367" si="115">F356/10000</f>
        <v>0.017388</v>
      </c>
      <c r="X356" s="99"/>
      <c r="Y356" s="99"/>
    </row>
    <row r="357" s="1" customFormat="1" ht="36" hidden="1" customHeight="1" spans="1:25">
      <c r="A357" s="62">
        <v>20</v>
      </c>
      <c r="B357" s="63" t="s">
        <v>2464</v>
      </c>
      <c r="C357" s="70" t="s">
        <v>2755</v>
      </c>
      <c r="D357" s="66">
        <v>10400</v>
      </c>
      <c r="E357" s="71"/>
      <c r="F357" s="67">
        <f t="shared" si="114"/>
        <v>10400</v>
      </c>
      <c r="G357" s="71"/>
      <c r="H357" s="71"/>
      <c r="I357" s="65">
        <f t="shared" si="107"/>
        <v>10400</v>
      </c>
      <c r="J357" s="82">
        <f t="shared" si="112"/>
        <v>0</v>
      </c>
      <c r="K357" s="83">
        <f t="shared" si="102"/>
        <v>1</v>
      </c>
      <c r="L357" s="84"/>
      <c r="M357" s="80">
        <f t="shared" si="103"/>
        <v>1.04</v>
      </c>
      <c r="N357" s="80">
        <f t="shared" si="104"/>
        <v>1.04</v>
      </c>
      <c r="O357" s="85" t="s">
        <v>123</v>
      </c>
      <c r="P357" s="86" t="s">
        <v>2705</v>
      </c>
      <c r="Q357" s="47" t="s">
        <v>2706</v>
      </c>
      <c r="R357" s="48">
        <v>0</v>
      </c>
      <c r="S357" s="48" t="s">
        <v>2665</v>
      </c>
      <c r="T357" s="47" t="s">
        <v>77</v>
      </c>
      <c r="U357" s="99">
        <f t="shared" si="105"/>
        <v>1.04</v>
      </c>
      <c r="V357" s="99"/>
      <c r="W357" s="99">
        <f t="shared" si="115"/>
        <v>1.04</v>
      </c>
      <c r="X357" s="99"/>
      <c r="Y357" s="99"/>
    </row>
    <row r="358" s="1" customFormat="1" ht="36" hidden="1" customHeight="1" spans="1:25">
      <c r="A358" s="62">
        <v>21</v>
      </c>
      <c r="B358" s="63" t="s">
        <v>2464</v>
      </c>
      <c r="C358" s="70" t="s">
        <v>2767</v>
      </c>
      <c r="D358" s="66">
        <v>726.12</v>
      </c>
      <c r="E358" s="71"/>
      <c r="F358" s="67">
        <f t="shared" si="114"/>
        <v>726.12</v>
      </c>
      <c r="G358" s="71"/>
      <c r="H358" s="71"/>
      <c r="I358" s="65">
        <f t="shared" si="107"/>
        <v>726.12</v>
      </c>
      <c r="J358" s="82">
        <f t="shared" si="112"/>
        <v>0</v>
      </c>
      <c r="K358" s="83">
        <f t="shared" si="102"/>
        <v>1</v>
      </c>
      <c r="L358" s="84"/>
      <c r="M358" s="80">
        <f t="shared" si="103"/>
        <v>0.072612</v>
      </c>
      <c r="N358" s="80">
        <f t="shared" si="104"/>
        <v>0.072612</v>
      </c>
      <c r="O358" s="85" t="s">
        <v>123</v>
      </c>
      <c r="P358" s="86" t="s">
        <v>2711</v>
      </c>
      <c r="Q358" s="47" t="s">
        <v>2712</v>
      </c>
      <c r="R358" s="108">
        <v>0</v>
      </c>
      <c r="S358" s="108" t="s">
        <v>2665</v>
      </c>
      <c r="T358" s="47" t="s">
        <v>77</v>
      </c>
      <c r="U358" s="99">
        <f t="shared" si="105"/>
        <v>0.072612</v>
      </c>
      <c r="V358" s="99"/>
      <c r="W358" s="99">
        <f t="shared" si="115"/>
        <v>0.072612</v>
      </c>
      <c r="X358" s="99"/>
      <c r="Y358" s="99"/>
    </row>
    <row r="359" s="1" customFormat="1" ht="36" hidden="1" customHeight="1" spans="1:25">
      <c r="A359" s="62">
        <v>22</v>
      </c>
      <c r="B359" s="63" t="s">
        <v>2464</v>
      </c>
      <c r="C359" s="70" t="s">
        <v>2715</v>
      </c>
      <c r="D359" s="66">
        <v>2109.23</v>
      </c>
      <c r="E359" s="71"/>
      <c r="F359" s="67">
        <f t="shared" si="114"/>
        <v>2109.23</v>
      </c>
      <c r="G359" s="71"/>
      <c r="H359" s="71"/>
      <c r="I359" s="65">
        <f t="shared" si="107"/>
        <v>2109.23</v>
      </c>
      <c r="J359" s="82">
        <f t="shared" si="112"/>
        <v>0</v>
      </c>
      <c r="K359" s="83">
        <f t="shared" si="102"/>
        <v>1</v>
      </c>
      <c r="L359" s="84"/>
      <c r="M359" s="80">
        <f t="shared" si="103"/>
        <v>0.210923</v>
      </c>
      <c r="N359" s="80">
        <f t="shared" si="104"/>
        <v>0.210923</v>
      </c>
      <c r="O359" s="85" t="s">
        <v>187</v>
      </c>
      <c r="P359" s="86" t="s">
        <v>1037</v>
      </c>
      <c r="Q359" s="97" t="s">
        <v>2716</v>
      </c>
      <c r="R359" s="108">
        <v>0</v>
      </c>
      <c r="S359" s="108" t="s">
        <v>2665</v>
      </c>
      <c r="T359" s="47" t="s">
        <v>77</v>
      </c>
      <c r="U359" s="99">
        <f t="shared" si="105"/>
        <v>0.210923</v>
      </c>
      <c r="V359" s="99"/>
      <c r="W359" s="99">
        <f t="shared" si="115"/>
        <v>0.210923</v>
      </c>
      <c r="X359" s="99"/>
      <c r="Y359" s="99"/>
    </row>
    <row r="360" s="1" customFormat="1" ht="36" hidden="1" customHeight="1" spans="1:25">
      <c r="A360" s="62">
        <v>23</v>
      </c>
      <c r="B360" s="63" t="s">
        <v>2464</v>
      </c>
      <c r="C360" s="70" t="s">
        <v>2768</v>
      </c>
      <c r="D360" s="66">
        <v>102870.21</v>
      </c>
      <c r="E360" s="71"/>
      <c r="F360" s="67">
        <f t="shared" si="114"/>
        <v>102870.21</v>
      </c>
      <c r="G360" s="71"/>
      <c r="H360" s="71"/>
      <c r="I360" s="65">
        <f t="shared" si="107"/>
        <v>102870.21</v>
      </c>
      <c r="J360" s="82">
        <f t="shared" si="112"/>
        <v>0</v>
      </c>
      <c r="K360" s="83">
        <f t="shared" si="102"/>
        <v>1</v>
      </c>
      <c r="L360" s="84"/>
      <c r="M360" s="80">
        <f t="shared" si="103"/>
        <v>10.287021</v>
      </c>
      <c r="N360" s="80">
        <f t="shared" si="104"/>
        <v>10.287021</v>
      </c>
      <c r="O360" s="4" t="s">
        <v>84</v>
      </c>
      <c r="P360" s="88" t="s">
        <v>85</v>
      </c>
      <c r="Q360" s="47"/>
      <c r="R360" s="108">
        <v>0</v>
      </c>
      <c r="S360" s="108"/>
      <c r="T360" s="47" t="s">
        <v>77</v>
      </c>
      <c r="U360" s="99">
        <f t="shared" si="105"/>
        <v>10.287021</v>
      </c>
      <c r="V360" s="99"/>
      <c r="W360" s="99">
        <f t="shared" si="115"/>
        <v>10.287021</v>
      </c>
      <c r="X360" s="99"/>
      <c r="Y360" s="99"/>
    </row>
    <row r="361" s="1" customFormat="1" ht="36" hidden="1" customHeight="1" spans="1:25">
      <c r="A361" s="62">
        <v>24</v>
      </c>
      <c r="B361" s="63" t="s">
        <v>2464</v>
      </c>
      <c r="C361" s="70" t="s">
        <v>2741</v>
      </c>
      <c r="D361" s="66">
        <v>60685.32</v>
      </c>
      <c r="E361" s="71"/>
      <c r="F361" s="67">
        <f t="shared" si="114"/>
        <v>60685.32</v>
      </c>
      <c r="G361" s="71"/>
      <c r="H361" s="71"/>
      <c r="I361" s="65">
        <f t="shared" si="107"/>
        <v>60685.32</v>
      </c>
      <c r="J361" s="82">
        <f t="shared" si="112"/>
        <v>0</v>
      </c>
      <c r="K361" s="83">
        <f t="shared" si="102"/>
        <v>1</v>
      </c>
      <c r="L361" s="84"/>
      <c r="M361" s="80">
        <f t="shared" si="103"/>
        <v>6.068532</v>
      </c>
      <c r="N361" s="80">
        <f t="shared" si="104"/>
        <v>6.068532</v>
      </c>
      <c r="O361" s="4" t="s">
        <v>84</v>
      </c>
      <c r="P361" s="88" t="s">
        <v>85</v>
      </c>
      <c r="Q361" s="47"/>
      <c r="R361" s="108">
        <v>0</v>
      </c>
      <c r="S361" s="108"/>
      <c r="T361" s="47" t="s">
        <v>77</v>
      </c>
      <c r="U361" s="99">
        <f t="shared" si="105"/>
        <v>6.068532</v>
      </c>
      <c r="V361" s="99"/>
      <c r="W361" s="99">
        <f t="shared" si="115"/>
        <v>6.068532</v>
      </c>
      <c r="X361" s="99"/>
      <c r="Y361" s="99"/>
    </row>
    <row r="362" s="1" customFormat="1" ht="36" hidden="1" customHeight="1" spans="1:25">
      <c r="A362" s="62">
        <v>25</v>
      </c>
      <c r="B362" s="63" t="s">
        <v>2464</v>
      </c>
      <c r="C362" s="70" t="s">
        <v>2741</v>
      </c>
      <c r="D362" s="66">
        <v>66504.33</v>
      </c>
      <c r="E362" s="71"/>
      <c r="F362" s="67">
        <f t="shared" si="114"/>
        <v>66504.33</v>
      </c>
      <c r="G362" s="71"/>
      <c r="H362" s="71"/>
      <c r="I362" s="65">
        <f t="shared" si="107"/>
        <v>66504.33</v>
      </c>
      <c r="J362" s="82">
        <f t="shared" si="112"/>
        <v>0</v>
      </c>
      <c r="K362" s="83">
        <f t="shared" si="102"/>
        <v>1</v>
      </c>
      <c r="L362" s="84"/>
      <c r="M362" s="80">
        <f t="shared" si="103"/>
        <v>6.650433</v>
      </c>
      <c r="N362" s="80">
        <f t="shared" si="104"/>
        <v>6.650433</v>
      </c>
      <c r="O362" s="4" t="s">
        <v>84</v>
      </c>
      <c r="P362" s="88" t="s">
        <v>85</v>
      </c>
      <c r="Q362" s="47"/>
      <c r="R362" s="108">
        <v>0</v>
      </c>
      <c r="S362" s="108"/>
      <c r="T362" s="47" t="s">
        <v>77</v>
      </c>
      <c r="U362" s="99">
        <f t="shared" si="105"/>
        <v>6.650433</v>
      </c>
      <c r="V362" s="99"/>
      <c r="W362" s="99">
        <f t="shared" si="115"/>
        <v>6.650433</v>
      </c>
      <c r="X362" s="99"/>
      <c r="Y362" s="99"/>
    </row>
    <row r="363" s="1" customFormat="1" ht="36" hidden="1" customHeight="1" spans="1:25">
      <c r="A363" s="62">
        <v>26</v>
      </c>
      <c r="B363" s="63" t="s">
        <v>2464</v>
      </c>
      <c r="C363" s="70" t="s">
        <v>2718</v>
      </c>
      <c r="D363" s="66">
        <v>330000</v>
      </c>
      <c r="E363" s="71"/>
      <c r="F363" s="67">
        <f t="shared" si="114"/>
        <v>330000</v>
      </c>
      <c r="G363" s="71"/>
      <c r="H363" s="71"/>
      <c r="I363" s="65">
        <f t="shared" si="107"/>
        <v>330000</v>
      </c>
      <c r="J363" s="82">
        <f t="shared" si="112"/>
        <v>0</v>
      </c>
      <c r="K363" s="83">
        <f t="shared" si="102"/>
        <v>1</v>
      </c>
      <c r="L363" s="84"/>
      <c r="M363" s="80">
        <f t="shared" si="103"/>
        <v>33</v>
      </c>
      <c r="N363" s="80">
        <f t="shared" si="104"/>
        <v>33</v>
      </c>
      <c r="O363" s="4" t="s">
        <v>2663</v>
      </c>
      <c r="P363" s="88" t="s">
        <v>1792</v>
      </c>
      <c r="Q363" s="47" t="s">
        <v>2664</v>
      </c>
      <c r="R363" s="108">
        <v>0</v>
      </c>
      <c r="S363" s="108" t="s">
        <v>2665</v>
      </c>
      <c r="T363" s="47" t="s">
        <v>77</v>
      </c>
      <c r="U363" s="99">
        <f t="shared" si="105"/>
        <v>33</v>
      </c>
      <c r="V363" s="99"/>
      <c r="W363" s="99">
        <f t="shared" si="115"/>
        <v>33</v>
      </c>
      <c r="X363" s="99"/>
      <c r="Y363" s="99"/>
    </row>
    <row r="364" s="1" customFormat="1" ht="36" hidden="1" customHeight="1" spans="1:25">
      <c r="A364" s="62">
        <v>27</v>
      </c>
      <c r="B364" s="63" t="s">
        <v>2464</v>
      </c>
      <c r="C364" s="70" t="s">
        <v>2717</v>
      </c>
      <c r="D364" s="66">
        <v>100000</v>
      </c>
      <c r="E364" s="71"/>
      <c r="F364" s="67">
        <f t="shared" si="114"/>
        <v>100000</v>
      </c>
      <c r="G364" s="71"/>
      <c r="H364" s="71"/>
      <c r="I364" s="65">
        <f t="shared" si="107"/>
        <v>100000</v>
      </c>
      <c r="J364" s="82">
        <v>0</v>
      </c>
      <c r="K364" s="83">
        <f t="shared" si="102"/>
        <v>1</v>
      </c>
      <c r="L364" s="84"/>
      <c r="M364" s="80">
        <f t="shared" si="103"/>
        <v>10</v>
      </c>
      <c r="N364" s="80">
        <f t="shared" si="104"/>
        <v>10</v>
      </c>
      <c r="O364" s="4" t="s">
        <v>84</v>
      </c>
      <c r="P364" s="88" t="s">
        <v>85</v>
      </c>
      <c r="Q364" s="47"/>
      <c r="R364" s="108">
        <v>0</v>
      </c>
      <c r="S364" s="108"/>
      <c r="T364" s="47" t="s">
        <v>77</v>
      </c>
      <c r="U364" s="99">
        <f t="shared" si="105"/>
        <v>10</v>
      </c>
      <c r="V364" s="99"/>
      <c r="W364" s="99">
        <f t="shared" si="115"/>
        <v>10</v>
      </c>
      <c r="X364" s="99"/>
      <c r="Y364" s="99"/>
    </row>
    <row r="365" s="1" customFormat="1" ht="36" hidden="1" customHeight="1" spans="1:25">
      <c r="A365" s="62">
        <v>28</v>
      </c>
      <c r="B365" s="63" t="s">
        <v>2464</v>
      </c>
      <c r="C365" s="70" t="s">
        <v>2720</v>
      </c>
      <c r="D365" s="66">
        <v>14850</v>
      </c>
      <c r="E365" s="71"/>
      <c r="F365" s="67">
        <f t="shared" si="114"/>
        <v>14850</v>
      </c>
      <c r="G365" s="71"/>
      <c r="H365" s="71"/>
      <c r="I365" s="65">
        <f t="shared" si="107"/>
        <v>14850</v>
      </c>
      <c r="J365" s="82">
        <v>0</v>
      </c>
      <c r="K365" s="83">
        <f t="shared" si="102"/>
        <v>1</v>
      </c>
      <c r="L365" s="84"/>
      <c r="M365" s="80">
        <f t="shared" si="103"/>
        <v>1.485</v>
      </c>
      <c r="N365" s="80">
        <f t="shared" si="104"/>
        <v>1.485</v>
      </c>
      <c r="O365" s="4" t="s">
        <v>84</v>
      </c>
      <c r="P365" s="88" t="s">
        <v>2721</v>
      </c>
      <c r="Q365" s="47" t="s">
        <v>2722</v>
      </c>
      <c r="R365" s="48">
        <v>0</v>
      </c>
      <c r="S365" s="48" t="s">
        <v>2723</v>
      </c>
      <c r="T365" s="47" t="s">
        <v>77</v>
      </c>
      <c r="U365" s="99">
        <f t="shared" si="105"/>
        <v>1.485</v>
      </c>
      <c r="V365" s="99"/>
      <c r="W365" s="99">
        <f t="shared" si="115"/>
        <v>1.485</v>
      </c>
      <c r="X365" s="99"/>
      <c r="Y365" s="99"/>
    </row>
    <row r="366" s="1" customFormat="1" ht="36" hidden="1" customHeight="1" spans="1:25">
      <c r="A366" s="62">
        <v>29</v>
      </c>
      <c r="B366" s="63" t="s">
        <v>2464</v>
      </c>
      <c r="C366" s="70" t="s">
        <v>2715</v>
      </c>
      <c r="D366" s="66">
        <v>180200</v>
      </c>
      <c r="E366" s="71"/>
      <c r="F366" s="67">
        <f t="shared" si="114"/>
        <v>180200</v>
      </c>
      <c r="G366" s="71"/>
      <c r="H366" s="71"/>
      <c r="I366" s="65">
        <f t="shared" si="107"/>
        <v>180200</v>
      </c>
      <c r="J366" s="82">
        <v>0</v>
      </c>
      <c r="K366" s="83">
        <f t="shared" si="102"/>
        <v>1</v>
      </c>
      <c r="L366" s="84"/>
      <c r="M366" s="80">
        <f t="shared" si="103"/>
        <v>18.02</v>
      </c>
      <c r="N366" s="80">
        <f t="shared" si="104"/>
        <v>18.02</v>
      </c>
      <c r="O366" s="85" t="s">
        <v>187</v>
      </c>
      <c r="P366" s="86" t="s">
        <v>1037</v>
      </c>
      <c r="Q366" s="97" t="s">
        <v>2716</v>
      </c>
      <c r="R366" s="108">
        <v>0</v>
      </c>
      <c r="S366" s="108" t="s">
        <v>2665</v>
      </c>
      <c r="T366" s="47" t="s">
        <v>77</v>
      </c>
      <c r="U366" s="99">
        <f t="shared" si="105"/>
        <v>18.02</v>
      </c>
      <c r="V366" s="99"/>
      <c r="W366" s="99">
        <f t="shared" si="115"/>
        <v>18.02</v>
      </c>
      <c r="X366" s="99"/>
      <c r="Y366" s="99"/>
    </row>
    <row r="367" s="1" customFormat="1" ht="36" hidden="1" customHeight="1" spans="1:25">
      <c r="A367" s="62">
        <v>30</v>
      </c>
      <c r="B367" s="63" t="s">
        <v>2464</v>
      </c>
      <c r="C367" s="70" t="s">
        <v>2703</v>
      </c>
      <c r="D367" s="66">
        <v>554000</v>
      </c>
      <c r="E367" s="71"/>
      <c r="F367" s="67">
        <f t="shared" si="114"/>
        <v>554000</v>
      </c>
      <c r="G367" s="71"/>
      <c r="H367" s="71"/>
      <c r="I367" s="65">
        <f t="shared" si="107"/>
        <v>554000</v>
      </c>
      <c r="J367" s="82">
        <v>0</v>
      </c>
      <c r="K367" s="83">
        <f t="shared" si="102"/>
        <v>1</v>
      </c>
      <c r="L367" s="84"/>
      <c r="M367" s="80">
        <f t="shared" si="103"/>
        <v>55.4</v>
      </c>
      <c r="N367" s="80">
        <f t="shared" si="104"/>
        <v>55.4</v>
      </c>
      <c r="O367" s="4" t="s">
        <v>2663</v>
      </c>
      <c r="P367" s="88" t="s">
        <v>1792</v>
      </c>
      <c r="Q367" s="47" t="s">
        <v>2664</v>
      </c>
      <c r="R367" s="108">
        <v>0</v>
      </c>
      <c r="S367" s="108" t="s">
        <v>2665</v>
      </c>
      <c r="T367" s="47" t="s">
        <v>77</v>
      </c>
      <c r="U367" s="99">
        <f t="shared" si="105"/>
        <v>55.4</v>
      </c>
      <c r="V367" s="99"/>
      <c r="W367" s="99">
        <f t="shared" si="115"/>
        <v>55.4</v>
      </c>
      <c r="X367" s="99"/>
      <c r="Y367" s="99"/>
    </row>
    <row r="368" s="1" customFormat="1" ht="36" hidden="1" customHeight="1" spans="1:25">
      <c r="A368" s="62">
        <v>31</v>
      </c>
      <c r="B368" s="63" t="s">
        <v>2464</v>
      </c>
      <c r="C368" s="70" t="s">
        <v>2769</v>
      </c>
      <c r="D368" s="66">
        <v>100000</v>
      </c>
      <c r="E368" s="71"/>
      <c r="F368" s="71"/>
      <c r="G368" s="66">
        <v>100000</v>
      </c>
      <c r="H368" s="71"/>
      <c r="I368" s="65">
        <f t="shared" si="107"/>
        <v>100000</v>
      </c>
      <c r="J368" s="82">
        <v>0</v>
      </c>
      <c r="K368" s="83">
        <f t="shared" si="102"/>
        <v>1</v>
      </c>
      <c r="L368" s="84"/>
      <c r="M368" s="80">
        <f t="shared" si="103"/>
        <v>10</v>
      </c>
      <c r="N368" s="80">
        <f t="shared" si="104"/>
        <v>10</v>
      </c>
      <c r="O368" s="4"/>
      <c r="P368" s="47"/>
      <c r="Q368" s="47"/>
      <c r="R368" s="48"/>
      <c r="S368" s="48"/>
      <c r="T368" s="47" t="s">
        <v>78</v>
      </c>
      <c r="U368" s="99">
        <f t="shared" si="105"/>
        <v>10</v>
      </c>
      <c r="V368" s="99"/>
      <c r="W368" s="99"/>
      <c r="X368" s="99">
        <f>G368/10000</f>
        <v>10</v>
      </c>
      <c r="Y368" s="99"/>
    </row>
    <row r="369" s="1" customFormat="1" ht="36" hidden="1" customHeight="1" spans="1:25">
      <c r="A369" s="62">
        <v>32</v>
      </c>
      <c r="B369" s="63" t="s">
        <v>2464</v>
      </c>
      <c r="C369" s="70" t="s">
        <v>2770</v>
      </c>
      <c r="D369" s="66">
        <v>100000</v>
      </c>
      <c r="E369" s="71"/>
      <c r="F369" s="71"/>
      <c r="G369" s="66">
        <v>100000</v>
      </c>
      <c r="H369" s="71"/>
      <c r="I369" s="65">
        <f t="shared" si="107"/>
        <v>100000</v>
      </c>
      <c r="J369" s="82">
        <v>0</v>
      </c>
      <c r="K369" s="83">
        <f t="shared" si="102"/>
        <v>1</v>
      </c>
      <c r="L369" s="84"/>
      <c r="M369" s="80">
        <f t="shared" si="103"/>
        <v>10</v>
      </c>
      <c r="N369" s="80">
        <f t="shared" si="104"/>
        <v>10</v>
      </c>
      <c r="O369" s="4" t="s">
        <v>2588</v>
      </c>
      <c r="P369" s="47" t="s">
        <v>530</v>
      </c>
      <c r="Q369" s="47"/>
      <c r="R369" s="48"/>
      <c r="S369" s="48"/>
      <c r="T369" s="47" t="s">
        <v>78</v>
      </c>
      <c r="U369" s="99">
        <f t="shared" si="105"/>
        <v>10</v>
      </c>
      <c r="V369" s="99"/>
      <c r="W369" s="99"/>
      <c r="X369" s="99">
        <f>G369/10000</f>
        <v>10</v>
      </c>
      <c r="Y369" s="99"/>
    </row>
    <row r="370" s="1" customFormat="1" ht="36" hidden="1" customHeight="1" spans="1:25">
      <c r="A370" s="62">
        <v>33</v>
      </c>
      <c r="B370" s="63" t="s">
        <v>2464</v>
      </c>
      <c r="C370" s="70" t="s">
        <v>2733</v>
      </c>
      <c r="D370" s="66">
        <v>2700</v>
      </c>
      <c r="E370" s="71"/>
      <c r="F370" s="71"/>
      <c r="G370" s="71"/>
      <c r="H370" s="67">
        <f t="shared" ref="H370:H377" si="116">D370</f>
        <v>2700</v>
      </c>
      <c r="I370" s="65">
        <f t="shared" si="107"/>
        <v>2700</v>
      </c>
      <c r="J370" s="82">
        <v>0</v>
      </c>
      <c r="K370" s="83">
        <f t="shared" si="102"/>
        <v>1</v>
      </c>
      <c r="L370" s="84"/>
      <c r="M370" s="80">
        <f t="shared" si="103"/>
        <v>0.27</v>
      </c>
      <c r="N370" s="80">
        <f t="shared" si="104"/>
        <v>0.27</v>
      </c>
      <c r="O370" s="85" t="s">
        <v>123</v>
      </c>
      <c r="P370" s="86" t="s">
        <v>2711</v>
      </c>
      <c r="Q370" s="47" t="s">
        <v>2712</v>
      </c>
      <c r="R370" s="108">
        <v>0</v>
      </c>
      <c r="S370" s="108" t="s">
        <v>2665</v>
      </c>
      <c r="T370" s="47" t="s">
        <v>65</v>
      </c>
      <c r="U370" s="99">
        <f t="shared" si="105"/>
        <v>0.27</v>
      </c>
      <c r="V370" s="99"/>
      <c r="W370" s="99"/>
      <c r="X370" s="99"/>
      <c r="Y370" s="99">
        <f t="shared" ref="Y370:Y377" si="117">H370/10000</f>
        <v>0.27</v>
      </c>
    </row>
    <row r="371" s="1" customFormat="1" ht="36" hidden="1" customHeight="1" spans="1:25">
      <c r="A371" s="62">
        <v>34</v>
      </c>
      <c r="B371" s="63" t="s">
        <v>2464</v>
      </c>
      <c r="C371" s="70" t="s">
        <v>2628</v>
      </c>
      <c r="D371" s="66">
        <v>13361</v>
      </c>
      <c r="E371" s="71"/>
      <c r="F371" s="71"/>
      <c r="G371" s="71"/>
      <c r="H371" s="67">
        <f t="shared" si="116"/>
        <v>13361</v>
      </c>
      <c r="I371" s="65">
        <f t="shared" si="107"/>
        <v>13361</v>
      </c>
      <c r="J371" s="82">
        <v>0</v>
      </c>
      <c r="K371" s="83">
        <f t="shared" si="102"/>
        <v>1</v>
      </c>
      <c r="L371" s="84"/>
      <c r="M371" s="80">
        <f t="shared" si="103"/>
        <v>1.3361</v>
      </c>
      <c r="N371" s="80">
        <f t="shared" si="104"/>
        <v>1.3361</v>
      </c>
      <c r="O371" s="4" t="s">
        <v>187</v>
      </c>
      <c r="P371" s="47" t="s">
        <v>187</v>
      </c>
      <c r="Q371" s="47"/>
      <c r="R371" s="48"/>
      <c r="S371" s="48"/>
      <c r="T371" s="47" t="s">
        <v>65</v>
      </c>
      <c r="U371" s="99">
        <f t="shared" si="105"/>
        <v>1.3361</v>
      </c>
      <c r="V371" s="99"/>
      <c r="W371" s="99"/>
      <c r="X371" s="99"/>
      <c r="Y371" s="99">
        <f t="shared" si="117"/>
        <v>1.3361</v>
      </c>
    </row>
    <row r="372" s="1" customFormat="1" ht="36" hidden="1" customHeight="1" spans="1:25">
      <c r="A372" s="62">
        <v>35</v>
      </c>
      <c r="B372" s="63" t="s">
        <v>2464</v>
      </c>
      <c r="C372" s="70" t="s">
        <v>2628</v>
      </c>
      <c r="D372" s="66">
        <v>5481</v>
      </c>
      <c r="E372" s="71"/>
      <c r="F372" s="71"/>
      <c r="G372" s="71"/>
      <c r="H372" s="67">
        <f t="shared" si="116"/>
        <v>5481</v>
      </c>
      <c r="I372" s="65">
        <f t="shared" si="107"/>
        <v>5481</v>
      </c>
      <c r="J372" s="82">
        <v>0</v>
      </c>
      <c r="K372" s="83">
        <f t="shared" si="102"/>
        <v>1</v>
      </c>
      <c r="L372" s="84"/>
      <c r="M372" s="80">
        <f t="shared" si="103"/>
        <v>0.5481</v>
      </c>
      <c r="N372" s="80">
        <f t="shared" si="104"/>
        <v>0.5481</v>
      </c>
      <c r="O372" s="4" t="s">
        <v>187</v>
      </c>
      <c r="P372" s="47" t="s">
        <v>187</v>
      </c>
      <c r="Q372" s="47"/>
      <c r="R372" s="48"/>
      <c r="S372" s="48"/>
      <c r="T372" s="47" t="s">
        <v>65</v>
      </c>
      <c r="U372" s="99">
        <f t="shared" si="105"/>
        <v>0.5481</v>
      </c>
      <c r="V372" s="99"/>
      <c r="W372" s="99"/>
      <c r="X372" s="99"/>
      <c r="Y372" s="99">
        <f t="shared" si="117"/>
        <v>0.5481</v>
      </c>
    </row>
    <row r="373" s="1" customFormat="1" ht="36" hidden="1" customHeight="1" spans="1:25">
      <c r="A373" s="62">
        <v>36</v>
      </c>
      <c r="B373" s="63" t="s">
        <v>2464</v>
      </c>
      <c r="C373" s="70" t="s">
        <v>2734</v>
      </c>
      <c r="D373" s="66">
        <v>103500</v>
      </c>
      <c r="E373" s="71"/>
      <c r="F373" s="71"/>
      <c r="G373" s="71"/>
      <c r="H373" s="67">
        <f t="shared" si="116"/>
        <v>103500</v>
      </c>
      <c r="I373" s="65">
        <f t="shared" si="107"/>
        <v>103500</v>
      </c>
      <c r="J373" s="82">
        <v>0</v>
      </c>
      <c r="K373" s="83">
        <f t="shared" si="102"/>
        <v>1</v>
      </c>
      <c r="L373" s="84"/>
      <c r="M373" s="80">
        <f t="shared" si="103"/>
        <v>10.35</v>
      </c>
      <c r="N373" s="80">
        <f t="shared" si="104"/>
        <v>10.35</v>
      </c>
      <c r="O373" s="4" t="s">
        <v>2663</v>
      </c>
      <c r="P373" s="88" t="s">
        <v>1792</v>
      </c>
      <c r="Q373" s="47" t="s">
        <v>2664</v>
      </c>
      <c r="R373" s="108">
        <v>0</v>
      </c>
      <c r="S373" s="108" t="s">
        <v>2665</v>
      </c>
      <c r="T373" s="47" t="s">
        <v>65</v>
      </c>
      <c r="U373" s="99">
        <f t="shared" si="105"/>
        <v>10.35</v>
      </c>
      <c r="V373" s="99"/>
      <c r="W373" s="99"/>
      <c r="X373" s="99"/>
      <c r="Y373" s="99">
        <f t="shared" si="117"/>
        <v>10.35</v>
      </c>
    </row>
    <row r="374" s="1" customFormat="1" ht="36" hidden="1" customHeight="1" spans="1:25">
      <c r="A374" s="62">
        <v>37</v>
      </c>
      <c r="B374" s="63" t="s">
        <v>2464</v>
      </c>
      <c r="C374" s="70" t="s">
        <v>2759</v>
      </c>
      <c r="D374" s="66">
        <v>15000</v>
      </c>
      <c r="E374" s="71"/>
      <c r="F374" s="71"/>
      <c r="G374" s="71"/>
      <c r="H374" s="67">
        <f t="shared" si="116"/>
        <v>15000</v>
      </c>
      <c r="I374" s="65">
        <f t="shared" si="107"/>
        <v>15000</v>
      </c>
      <c r="J374" s="82">
        <v>0</v>
      </c>
      <c r="K374" s="83">
        <f t="shared" si="102"/>
        <v>1</v>
      </c>
      <c r="L374" s="84"/>
      <c r="M374" s="80">
        <f t="shared" si="103"/>
        <v>1.5</v>
      </c>
      <c r="N374" s="80">
        <f t="shared" si="104"/>
        <v>1.5</v>
      </c>
      <c r="O374" s="85" t="s">
        <v>123</v>
      </c>
      <c r="P374" s="86" t="s">
        <v>2711</v>
      </c>
      <c r="Q374" s="47" t="s">
        <v>2712</v>
      </c>
      <c r="R374" s="108">
        <v>0</v>
      </c>
      <c r="S374" s="108" t="s">
        <v>2665</v>
      </c>
      <c r="T374" s="47" t="s">
        <v>65</v>
      </c>
      <c r="U374" s="99">
        <f t="shared" si="105"/>
        <v>1.5</v>
      </c>
      <c r="V374" s="99"/>
      <c r="W374" s="99"/>
      <c r="X374" s="99"/>
      <c r="Y374" s="99">
        <f t="shared" si="117"/>
        <v>1.5</v>
      </c>
    </row>
    <row r="375" s="1" customFormat="1" ht="36" hidden="1" customHeight="1" spans="1:25">
      <c r="A375" s="62">
        <v>38</v>
      </c>
      <c r="B375" s="63" t="s">
        <v>2464</v>
      </c>
      <c r="C375" s="70" t="s">
        <v>2771</v>
      </c>
      <c r="D375" s="66">
        <v>399956.19</v>
      </c>
      <c r="E375" s="71"/>
      <c r="F375" s="71"/>
      <c r="G375" s="71"/>
      <c r="H375" s="67">
        <f t="shared" si="116"/>
        <v>399956.19</v>
      </c>
      <c r="I375" s="65">
        <f t="shared" si="107"/>
        <v>399956.19</v>
      </c>
      <c r="J375" s="82">
        <v>0</v>
      </c>
      <c r="K375" s="83">
        <f t="shared" si="102"/>
        <v>1</v>
      </c>
      <c r="L375" s="84"/>
      <c r="M375" s="80">
        <f t="shared" si="103"/>
        <v>39.995619</v>
      </c>
      <c r="N375" s="80">
        <f t="shared" si="104"/>
        <v>39.995619</v>
      </c>
      <c r="O375" s="4" t="s">
        <v>2588</v>
      </c>
      <c r="P375" s="47" t="s">
        <v>2762</v>
      </c>
      <c r="Q375" s="47"/>
      <c r="R375" s="48"/>
      <c r="S375" s="48"/>
      <c r="T375" s="47" t="s">
        <v>65</v>
      </c>
      <c r="U375" s="99">
        <f t="shared" si="105"/>
        <v>39.995619</v>
      </c>
      <c r="V375" s="99"/>
      <c r="W375" s="99"/>
      <c r="X375" s="99"/>
      <c r="Y375" s="99">
        <f t="shared" si="117"/>
        <v>39.995619</v>
      </c>
    </row>
    <row r="376" s="1" customFormat="1" ht="36" hidden="1" customHeight="1" spans="1:25">
      <c r="A376" s="62">
        <v>39</v>
      </c>
      <c r="B376" s="63" t="s">
        <v>2464</v>
      </c>
      <c r="C376" s="70" t="s">
        <v>2728</v>
      </c>
      <c r="D376" s="66">
        <v>330804</v>
      </c>
      <c r="E376" s="71"/>
      <c r="F376" s="71"/>
      <c r="G376" s="71"/>
      <c r="H376" s="67">
        <f t="shared" si="116"/>
        <v>330804</v>
      </c>
      <c r="I376" s="65">
        <f t="shared" si="107"/>
        <v>330804</v>
      </c>
      <c r="J376" s="82">
        <v>0</v>
      </c>
      <c r="K376" s="83">
        <f t="shared" si="102"/>
        <v>1</v>
      </c>
      <c r="L376" s="84"/>
      <c r="M376" s="80">
        <f t="shared" si="103"/>
        <v>33.0804</v>
      </c>
      <c r="N376" s="80">
        <f t="shared" si="104"/>
        <v>33.0804</v>
      </c>
      <c r="O376" s="4" t="s">
        <v>2588</v>
      </c>
      <c r="P376" s="47" t="s">
        <v>2080</v>
      </c>
      <c r="Q376" s="47"/>
      <c r="R376" s="48"/>
      <c r="S376" s="48"/>
      <c r="T376" s="47" t="s">
        <v>65</v>
      </c>
      <c r="U376" s="99">
        <f t="shared" si="105"/>
        <v>33.0804</v>
      </c>
      <c r="V376" s="99"/>
      <c r="W376" s="99"/>
      <c r="X376" s="99"/>
      <c r="Y376" s="99">
        <f t="shared" si="117"/>
        <v>33.0804</v>
      </c>
    </row>
    <row r="377" s="1" customFormat="1" ht="36" hidden="1" customHeight="1" spans="1:25">
      <c r="A377" s="62">
        <v>40</v>
      </c>
      <c r="B377" s="63" t="s">
        <v>2464</v>
      </c>
      <c r="C377" s="70" t="s">
        <v>2628</v>
      </c>
      <c r="D377" s="66">
        <v>117116.09</v>
      </c>
      <c r="E377" s="71"/>
      <c r="F377" s="71"/>
      <c r="G377" s="71"/>
      <c r="H377" s="67">
        <f t="shared" si="116"/>
        <v>117116.09</v>
      </c>
      <c r="I377" s="65">
        <f t="shared" si="107"/>
        <v>117116.09</v>
      </c>
      <c r="J377" s="82">
        <v>0</v>
      </c>
      <c r="K377" s="83">
        <f t="shared" si="102"/>
        <v>1</v>
      </c>
      <c r="L377" s="84"/>
      <c r="M377" s="80">
        <f t="shared" si="103"/>
        <v>11.711609</v>
      </c>
      <c r="N377" s="80">
        <f t="shared" si="104"/>
        <v>11.711609</v>
      </c>
      <c r="O377" s="4" t="s">
        <v>187</v>
      </c>
      <c r="P377" s="47" t="s">
        <v>187</v>
      </c>
      <c r="Q377" s="47"/>
      <c r="R377" s="48"/>
      <c r="S377" s="48"/>
      <c r="T377" s="47" t="s">
        <v>65</v>
      </c>
      <c r="U377" s="99">
        <f t="shared" si="105"/>
        <v>11.711609</v>
      </c>
      <c r="V377" s="99"/>
      <c r="W377" s="99"/>
      <c r="X377" s="99"/>
      <c r="Y377" s="99">
        <f t="shared" si="117"/>
        <v>11.711609</v>
      </c>
    </row>
    <row r="378" s="41" customFormat="1" ht="36" hidden="1" customHeight="1" spans="1:25">
      <c r="A378" s="68" t="s">
        <v>2474</v>
      </c>
      <c r="B378" s="68"/>
      <c r="C378" s="68"/>
      <c r="D378" s="69">
        <f t="shared" ref="D378:H378" si="118">SUM(D379:D428)</f>
        <v>14282464.33</v>
      </c>
      <c r="E378" s="69">
        <f t="shared" si="118"/>
        <v>7072653.09</v>
      </c>
      <c r="F378" s="69">
        <f t="shared" si="118"/>
        <v>5596142.48</v>
      </c>
      <c r="G378" s="69">
        <f t="shared" si="118"/>
        <v>0</v>
      </c>
      <c r="H378" s="69">
        <f t="shared" si="118"/>
        <v>1613668.76</v>
      </c>
      <c r="I378" s="61">
        <f t="shared" si="107"/>
        <v>14282464.33</v>
      </c>
      <c r="J378" s="89">
        <f t="shared" ref="J378:J406" si="119">D378-I378</f>
        <v>0</v>
      </c>
      <c r="K378" s="81">
        <f t="shared" si="102"/>
        <v>1</v>
      </c>
      <c r="L378" s="89"/>
      <c r="M378" s="80">
        <f t="shared" si="103"/>
        <v>1428.246433</v>
      </c>
      <c r="N378" s="80">
        <f t="shared" si="104"/>
        <v>1428.246433</v>
      </c>
      <c r="O378" s="4"/>
      <c r="P378" s="47"/>
      <c r="Q378" s="47"/>
      <c r="R378" s="48"/>
      <c r="S378" s="48"/>
      <c r="T378" s="47"/>
      <c r="U378" s="98">
        <f t="shared" si="105"/>
        <v>1428.246433</v>
      </c>
      <c r="V378" s="98">
        <f t="shared" ref="V378:Y378" si="120">E378/10000</f>
        <v>707.265309</v>
      </c>
      <c r="W378" s="98">
        <f t="shared" si="120"/>
        <v>559.614248</v>
      </c>
      <c r="X378" s="98"/>
      <c r="Y378" s="98">
        <f t="shared" si="120"/>
        <v>161.366876</v>
      </c>
    </row>
    <row r="379" s="1" customFormat="1" ht="36" hidden="1" customHeight="1" spans="1:25">
      <c r="A379" s="62">
        <v>1</v>
      </c>
      <c r="B379" s="63" t="s">
        <v>2475</v>
      </c>
      <c r="C379" s="70" t="s">
        <v>2772</v>
      </c>
      <c r="D379" s="66">
        <v>53634</v>
      </c>
      <c r="E379" s="71">
        <f t="shared" ref="E379:E395" si="121">D379</f>
        <v>53634</v>
      </c>
      <c r="F379" s="71"/>
      <c r="G379" s="71"/>
      <c r="H379" s="71"/>
      <c r="I379" s="65">
        <f t="shared" si="107"/>
        <v>53634</v>
      </c>
      <c r="J379" s="82">
        <f t="shared" si="119"/>
        <v>0</v>
      </c>
      <c r="K379" s="83">
        <f t="shared" si="102"/>
        <v>1</v>
      </c>
      <c r="L379" s="84"/>
      <c r="M379" s="80">
        <f t="shared" si="103"/>
        <v>5.3634</v>
      </c>
      <c r="N379" s="80">
        <f t="shared" si="104"/>
        <v>5.3634</v>
      </c>
      <c r="O379" s="4" t="s">
        <v>84</v>
      </c>
      <c r="P379" s="105" t="s">
        <v>85</v>
      </c>
      <c r="Q379" s="47"/>
      <c r="R379" s="108">
        <v>1</v>
      </c>
      <c r="S379" s="108"/>
      <c r="T379" s="47" t="s">
        <v>76</v>
      </c>
      <c r="U379" s="99">
        <f t="shared" si="105"/>
        <v>5.3634</v>
      </c>
      <c r="V379" s="99">
        <f t="shared" ref="V379:V395" si="122">E379/10000</f>
        <v>5.3634</v>
      </c>
      <c r="W379" s="99"/>
      <c r="X379" s="99"/>
      <c r="Y379" s="99"/>
    </row>
    <row r="380" s="1" customFormat="1" ht="36" hidden="1" customHeight="1" spans="1:25">
      <c r="A380" s="62">
        <v>2</v>
      </c>
      <c r="B380" s="63" t="s">
        <v>2475</v>
      </c>
      <c r="C380" s="70" t="s">
        <v>2714</v>
      </c>
      <c r="D380" s="66">
        <v>25300</v>
      </c>
      <c r="E380" s="71">
        <f t="shared" si="121"/>
        <v>25300</v>
      </c>
      <c r="F380" s="71"/>
      <c r="G380" s="71"/>
      <c r="H380" s="71"/>
      <c r="I380" s="65">
        <f t="shared" si="107"/>
        <v>25300</v>
      </c>
      <c r="J380" s="82">
        <f t="shared" si="119"/>
        <v>0</v>
      </c>
      <c r="K380" s="83">
        <f t="shared" si="102"/>
        <v>1</v>
      </c>
      <c r="L380" s="84"/>
      <c r="M380" s="80">
        <f t="shared" si="103"/>
        <v>2.53</v>
      </c>
      <c r="N380" s="80">
        <f t="shared" si="104"/>
        <v>2.53</v>
      </c>
      <c r="O380" s="4" t="s">
        <v>84</v>
      </c>
      <c r="P380" s="105" t="s">
        <v>85</v>
      </c>
      <c r="Q380" s="47"/>
      <c r="R380" s="108">
        <v>1</v>
      </c>
      <c r="S380" s="108"/>
      <c r="T380" s="47" t="s">
        <v>76</v>
      </c>
      <c r="U380" s="99">
        <f t="shared" si="105"/>
        <v>2.53</v>
      </c>
      <c r="V380" s="99">
        <f t="shared" si="122"/>
        <v>2.53</v>
      </c>
      <c r="W380" s="99"/>
      <c r="X380" s="99"/>
      <c r="Y380" s="99"/>
    </row>
    <row r="381" s="1" customFormat="1" ht="36" hidden="1" customHeight="1" spans="1:25">
      <c r="A381" s="62">
        <v>3</v>
      </c>
      <c r="B381" s="63" t="s">
        <v>2475</v>
      </c>
      <c r="C381" s="70" t="s">
        <v>2714</v>
      </c>
      <c r="D381" s="66">
        <v>7560.4</v>
      </c>
      <c r="E381" s="71">
        <f t="shared" si="121"/>
        <v>7560.4</v>
      </c>
      <c r="F381" s="71"/>
      <c r="G381" s="71"/>
      <c r="H381" s="71"/>
      <c r="I381" s="65">
        <f t="shared" si="107"/>
        <v>7560.4</v>
      </c>
      <c r="J381" s="82">
        <f t="shared" si="119"/>
        <v>0</v>
      </c>
      <c r="K381" s="83">
        <f t="shared" si="102"/>
        <v>1</v>
      </c>
      <c r="L381" s="84"/>
      <c r="M381" s="80">
        <f t="shared" si="103"/>
        <v>0.75604</v>
      </c>
      <c r="N381" s="80">
        <f t="shared" si="104"/>
        <v>0.75604</v>
      </c>
      <c r="O381" s="4" t="s">
        <v>84</v>
      </c>
      <c r="P381" s="105" t="s">
        <v>85</v>
      </c>
      <c r="Q381" s="47"/>
      <c r="R381" s="108">
        <v>1</v>
      </c>
      <c r="S381" s="108"/>
      <c r="T381" s="47" t="s">
        <v>76</v>
      </c>
      <c r="U381" s="99">
        <f t="shared" si="105"/>
        <v>0.75604</v>
      </c>
      <c r="V381" s="99">
        <f t="shared" si="122"/>
        <v>0.75604</v>
      </c>
      <c r="W381" s="99"/>
      <c r="X381" s="99"/>
      <c r="Y381" s="99"/>
    </row>
    <row r="382" s="1" customFormat="1" ht="36" hidden="1" customHeight="1" spans="1:25">
      <c r="A382" s="62">
        <v>4</v>
      </c>
      <c r="B382" s="63" t="s">
        <v>2475</v>
      </c>
      <c r="C382" s="70" t="s">
        <v>2773</v>
      </c>
      <c r="D382" s="66">
        <v>200000</v>
      </c>
      <c r="E382" s="71">
        <f t="shared" si="121"/>
        <v>200000</v>
      </c>
      <c r="F382" s="71"/>
      <c r="G382" s="71"/>
      <c r="H382" s="71"/>
      <c r="I382" s="65">
        <f t="shared" si="107"/>
        <v>200000</v>
      </c>
      <c r="J382" s="82">
        <f t="shared" si="119"/>
        <v>0</v>
      </c>
      <c r="K382" s="83">
        <f t="shared" si="102"/>
        <v>1</v>
      </c>
      <c r="L382" s="84"/>
      <c r="M382" s="80">
        <f t="shared" si="103"/>
        <v>20</v>
      </c>
      <c r="N382" s="80">
        <f t="shared" si="104"/>
        <v>20</v>
      </c>
      <c r="O382" s="4" t="s">
        <v>84</v>
      </c>
      <c r="P382" s="105" t="s">
        <v>85</v>
      </c>
      <c r="Q382" s="47"/>
      <c r="R382" s="108">
        <v>1</v>
      </c>
      <c r="S382" s="108"/>
      <c r="T382" s="47" t="s">
        <v>76</v>
      </c>
      <c r="U382" s="99">
        <f t="shared" si="105"/>
        <v>20</v>
      </c>
      <c r="V382" s="99">
        <f t="shared" si="122"/>
        <v>20</v>
      </c>
      <c r="W382" s="99"/>
      <c r="X382" s="99"/>
      <c r="Y382" s="99"/>
    </row>
    <row r="383" s="1" customFormat="1" ht="36" hidden="1" customHeight="1" spans="1:25">
      <c r="A383" s="62">
        <v>5</v>
      </c>
      <c r="B383" s="63" t="s">
        <v>2475</v>
      </c>
      <c r="C383" s="70" t="s">
        <v>2774</v>
      </c>
      <c r="D383" s="66">
        <v>43235</v>
      </c>
      <c r="E383" s="71">
        <f t="shared" si="121"/>
        <v>43235</v>
      </c>
      <c r="F383" s="71"/>
      <c r="G383" s="71"/>
      <c r="H383" s="71"/>
      <c r="I383" s="65">
        <f t="shared" si="107"/>
        <v>43235</v>
      </c>
      <c r="J383" s="82">
        <f t="shared" si="119"/>
        <v>0</v>
      </c>
      <c r="K383" s="83">
        <f t="shared" ref="K383:K446" si="123">I383/D383</f>
        <v>1</v>
      </c>
      <c r="L383" s="84"/>
      <c r="M383" s="80">
        <f t="shared" si="103"/>
        <v>4.3235</v>
      </c>
      <c r="N383" s="80">
        <f t="shared" si="104"/>
        <v>4.3235</v>
      </c>
      <c r="O383" s="4" t="s">
        <v>84</v>
      </c>
      <c r="P383" s="105" t="s">
        <v>85</v>
      </c>
      <c r="Q383" s="47"/>
      <c r="R383" s="108">
        <v>1</v>
      </c>
      <c r="S383" s="108"/>
      <c r="T383" s="47" t="s">
        <v>76</v>
      </c>
      <c r="U383" s="99">
        <f t="shared" si="105"/>
        <v>4.3235</v>
      </c>
      <c r="V383" s="99">
        <f t="shared" si="122"/>
        <v>4.3235</v>
      </c>
      <c r="W383" s="99"/>
      <c r="X383" s="99"/>
      <c r="Y383" s="99"/>
    </row>
    <row r="384" s="1" customFormat="1" ht="36" hidden="1" customHeight="1" spans="1:25">
      <c r="A384" s="62">
        <v>6</v>
      </c>
      <c r="B384" s="63" t="s">
        <v>2475</v>
      </c>
      <c r="C384" s="70" t="s">
        <v>2773</v>
      </c>
      <c r="D384" s="66">
        <v>3825</v>
      </c>
      <c r="E384" s="71">
        <f t="shared" si="121"/>
        <v>3825</v>
      </c>
      <c r="F384" s="71"/>
      <c r="G384" s="71"/>
      <c r="H384" s="71"/>
      <c r="I384" s="65">
        <f t="shared" si="107"/>
        <v>3825</v>
      </c>
      <c r="J384" s="82">
        <f t="shared" si="119"/>
        <v>0</v>
      </c>
      <c r="K384" s="83">
        <f t="shared" si="123"/>
        <v>1</v>
      </c>
      <c r="L384" s="84"/>
      <c r="M384" s="80">
        <f t="shared" si="103"/>
        <v>0.3825</v>
      </c>
      <c r="N384" s="80">
        <f t="shared" si="104"/>
        <v>0.3825</v>
      </c>
      <c r="O384" s="4" t="s">
        <v>84</v>
      </c>
      <c r="P384" s="105" t="s">
        <v>85</v>
      </c>
      <c r="Q384" s="47"/>
      <c r="R384" s="108">
        <v>1</v>
      </c>
      <c r="S384" s="108"/>
      <c r="T384" s="47" t="s">
        <v>76</v>
      </c>
      <c r="U384" s="99">
        <f t="shared" si="105"/>
        <v>0.3825</v>
      </c>
      <c r="V384" s="99">
        <f t="shared" si="122"/>
        <v>0.3825</v>
      </c>
      <c r="W384" s="99"/>
      <c r="X384" s="99"/>
      <c r="Y384" s="99"/>
    </row>
    <row r="385" s="1" customFormat="1" ht="36" hidden="1" customHeight="1" spans="1:25">
      <c r="A385" s="62">
        <v>7</v>
      </c>
      <c r="B385" s="63" t="s">
        <v>2475</v>
      </c>
      <c r="C385" s="70" t="s">
        <v>2773</v>
      </c>
      <c r="D385" s="66">
        <v>56100</v>
      </c>
      <c r="E385" s="71">
        <f t="shared" si="121"/>
        <v>56100</v>
      </c>
      <c r="F385" s="71"/>
      <c r="G385" s="71"/>
      <c r="H385" s="71"/>
      <c r="I385" s="65">
        <f t="shared" si="107"/>
        <v>56100</v>
      </c>
      <c r="J385" s="82">
        <f t="shared" si="119"/>
        <v>0</v>
      </c>
      <c r="K385" s="83">
        <f t="shared" si="123"/>
        <v>1</v>
      </c>
      <c r="L385" s="84"/>
      <c r="M385" s="80">
        <f t="shared" si="103"/>
        <v>5.61</v>
      </c>
      <c r="N385" s="80">
        <f t="shared" si="104"/>
        <v>5.61</v>
      </c>
      <c r="O385" s="4" t="s">
        <v>84</v>
      </c>
      <c r="P385" s="105" t="s">
        <v>85</v>
      </c>
      <c r="Q385" s="47"/>
      <c r="R385" s="108">
        <v>1</v>
      </c>
      <c r="S385" s="108"/>
      <c r="T385" s="47" t="s">
        <v>76</v>
      </c>
      <c r="U385" s="99">
        <f t="shared" si="105"/>
        <v>5.61</v>
      </c>
      <c r="V385" s="99">
        <f t="shared" si="122"/>
        <v>5.61</v>
      </c>
      <c r="W385" s="99"/>
      <c r="X385" s="99"/>
      <c r="Y385" s="99"/>
    </row>
    <row r="386" s="1" customFormat="1" ht="36" hidden="1" customHeight="1" spans="1:25">
      <c r="A386" s="62">
        <v>8</v>
      </c>
      <c r="B386" s="63" t="s">
        <v>2475</v>
      </c>
      <c r="C386" s="70" t="s">
        <v>2774</v>
      </c>
      <c r="D386" s="66">
        <v>80915</v>
      </c>
      <c r="E386" s="71">
        <f t="shared" si="121"/>
        <v>80915</v>
      </c>
      <c r="F386" s="71"/>
      <c r="G386" s="71"/>
      <c r="H386" s="71"/>
      <c r="I386" s="65">
        <f t="shared" si="107"/>
        <v>80915</v>
      </c>
      <c r="J386" s="82">
        <f t="shared" si="119"/>
        <v>0</v>
      </c>
      <c r="K386" s="83">
        <f t="shared" si="123"/>
        <v>1</v>
      </c>
      <c r="L386" s="84"/>
      <c r="M386" s="80">
        <f t="shared" si="103"/>
        <v>8.0915</v>
      </c>
      <c r="N386" s="80">
        <f t="shared" si="104"/>
        <v>8.0915</v>
      </c>
      <c r="O386" s="4" t="s">
        <v>84</v>
      </c>
      <c r="P386" s="105" t="s">
        <v>85</v>
      </c>
      <c r="Q386" s="47"/>
      <c r="R386" s="108">
        <v>1</v>
      </c>
      <c r="S386" s="108"/>
      <c r="T386" s="47" t="s">
        <v>76</v>
      </c>
      <c r="U386" s="99">
        <f t="shared" si="105"/>
        <v>8.0915</v>
      </c>
      <c r="V386" s="99">
        <f t="shared" si="122"/>
        <v>8.0915</v>
      </c>
      <c r="W386" s="99"/>
      <c r="X386" s="99"/>
      <c r="Y386" s="99"/>
    </row>
    <row r="387" s="1" customFormat="1" ht="36" hidden="1" customHeight="1" spans="1:25">
      <c r="A387" s="62">
        <v>9</v>
      </c>
      <c r="B387" s="63" t="s">
        <v>2475</v>
      </c>
      <c r="C387" s="70" t="s">
        <v>2709</v>
      </c>
      <c r="D387" s="66">
        <v>65300</v>
      </c>
      <c r="E387" s="71">
        <f t="shared" si="121"/>
        <v>65300</v>
      </c>
      <c r="F387" s="71"/>
      <c r="G387" s="71"/>
      <c r="H387" s="71"/>
      <c r="I387" s="65">
        <f t="shared" si="107"/>
        <v>65300</v>
      </c>
      <c r="J387" s="82">
        <f t="shared" si="119"/>
        <v>0</v>
      </c>
      <c r="K387" s="83">
        <f t="shared" si="123"/>
        <v>1</v>
      </c>
      <c r="L387" s="84"/>
      <c r="M387" s="80">
        <f t="shared" si="103"/>
        <v>6.53</v>
      </c>
      <c r="N387" s="80">
        <f t="shared" si="104"/>
        <v>6.53</v>
      </c>
      <c r="O387" s="4" t="s">
        <v>2663</v>
      </c>
      <c r="P387" s="88" t="s">
        <v>1792</v>
      </c>
      <c r="Q387" s="47" t="s">
        <v>2664</v>
      </c>
      <c r="R387" s="108">
        <v>0</v>
      </c>
      <c r="S387" s="108" t="s">
        <v>2665</v>
      </c>
      <c r="T387" s="47" t="s">
        <v>76</v>
      </c>
      <c r="U387" s="99">
        <f t="shared" si="105"/>
        <v>6.53</v>
      </c>
      <c r="V387" s="99">
        <f t="shared" si="122"/>
        <v>6.53</v>
      </c>
      <c r="W387" s="99"/>
      <c r="X387" s="99"/>
      <c r="Y387" s="99"/>
    </row>
    <row r="388" s="1" customFormat="1" ht="36" hidden="1" customHeight="1" spans="1:25">
      <c r="A388" s="62">
        <v>10</v>
      </c>
      <c r="B388" s="63" t="s">
        <v>2475</v>
      </c>
      <c r="C388" s="70" t="s">
        <v>2753</v>
      </c>
      <c r="D388" s="66">
        <v>361200</v>
      </c>
      <c r="E388" s="71">
        <f t="shared" si="121"/>
        <v>361200</v>
      </c>
      <c r="F388" s="71"/>
      <c r="G388" s="71"/>
      <c r="H388" s="71"/>
      <c r="I388" s="65">
        <f t="shared" si="107"/>
        <v>361200</v>
      </c>
      <c r="J388" s="82">
        <f t="shared" si="119"/>
        <v>0</v>
      </c>
      <c r="K388" s="83">
        <f t="shared" si="123"/>
        <v>1</v>
      </c>
      <c r="L388" s="84"/>
      <c r="M388" s="80">
        <f t="shared" si="103"/>
        <v>36.12</v>
      </c>
      <c r="N388" s="80">
        <f t="shared" si="104"/>
        <v>36.12</v>
      </c>
      <c r="O388" s="85" t="s">
        <v>123</v>
      </c>
      <c r="P388" s="86" t="s">
        <v>2705</v>
      </c>
      <c r="Q388" s="47" t="s">
        <v>2706</v>
      </c>
      <c r="R388" s="48">
        <v>0</v>
      </c>
      <c r="S388" s="48" t="s">
        <v>2665</v>
      </c>
      <c r="T388" s="47" t="s">
        <v>76</v>
      </c>
      <c r="U388" s="99">
        <f t="shared" si="105"/>
        <v>36.12</v>
      </c>
      <c r="V388" s="99">
        <f t="shared" si="122"/>
        <v>36.12</v>
      </c>
      <c r="W388" s="99"/>
      <c r="X388" s="99"/>
      <c r="Y388" s="99"/>
    </row>
    <row r="389" s="1" customFormat="1" ht="36" hidden="1" customHeight="1" spans="1:25">
      <c r="A389" s="62">
        <v>11</v>
      </c>
      <c r="B389" s="63" t="s">
        <v>2475</v>
      </c>
      <c r="C389" s="70" t="s">
        <v>2764</v>
      </c>
      <c r="D389" s="66">
        <v>1176000</v>
      </c>
      <c r="E389" s="71">
        <f t="shared" si="121"/>
        <v>1176000</v>
      </c>
      <c r="F389" s="71"/>
      <c r="G389" s="71"/>
      <c r="H389" s="71"/>
      <c r="I389" s="65">
        <f t="shared" si="107"/>
        <v>1176000</v>
      </c>
      <c r="J389" s="82">
        <f t="shared" si="119"/>
        <v>0</v>
      </c>
      <c r="K389" s="83">
        <f t="shared" si="123"/>
        <v>1</v>
      </c>
      <c r="L389" s="84"/>
      <c r="M389" s="80">
        <f t="shared" ref="M389:M452" si="124">D389/10000</f>
        <v>117.6</v>
      </c>
      <c r="N389" s="80">
        <f t="shared" ref="N389:N452" si="125">I389/10000</f>
        <v>117.6</v>
      </c>
      <c r="O389" s="4" t="s">
        <v>84</v>
      </c>
      <c r="P389" s="88" t="s">
        <v>85</v>
      </c>
      <c r="Q389" s="47"/>
      <c r="R389" s="108">
        <v>0</v>
      </c>
      <c r="S389" s="108"/>
      <c r="T389" s="47" t="s">
        <v>76</v>
      </c>
      <c r="U389" s="99">
        <f t="shared" ref="U389:U452" si="126">D389/10000</f>
        <v>117.6</v>
      </c>
      <c r="V389" s="99">
        <f t="shared" si="122"/>
        <v>117.6</v>
      </c>
      <c r="W389" s="99"/>
      <c r="X389" s="99"/>
      <c r="Y389" s="99"/>
    </row>
    <row r="390" s="1" customFormat="1" ht="36" hidden="1" customHeight="1" spans="1:25">
      <c r="A390" s="62">
        <v>12</v>
      </c>
      <c r="B390" s="63" t="s">
        <v>2475</v>
      </c>
      <c r="C390" s="70" t="s">
        <v>2710</v>
      </c>
      <c r="D390" s="66">
        <v>280000</v>
      </c>
      <c r="E390" s="71">
        <f t="shared" si="121"/>
        <v>280000</v>
      </c>
      <c r="F390" s="71"/>
      <c r="G390" s="71"/>
      <c r="H390" s="71"/>
      <c r="I390" s="65">
        <f t="shared" ref="I390:I453" si="127">D390</f>
        <v>280000</v>
      </c>
      <c r="J390" s="82">
        <f t="shared" si="119"/>
        <v>0</v>
      </c>
      <c r="K390" s="83">
        <f t="shared" si="123"/>
        <v>1</v>
      </c>
      <c r="L390" s="84"/>
      <c r="M390" s="80">
        <f t="shared" si="124"/>
        <v>28</v>
      </c>
      <c r="N390" s="80">
        <f t="shared" si="125"/>
        <v>28</v>
      </c>
      <c r="O390" s="85" t="s">
        <v>123</v>
      </c>
      <c r="P390" s="86" t="s">
        <v>2711</v>
      </c>
      <c r="Q390" s="47" t="s">
        <v>2712</v>
      </c>
      <c r="R390" s="108">
        <v>0</v>
      </c>
      <c r="S390" s="108" t="s">
        <v>2665</v>
      </c>
      <c r="T390" s="47" t="s">
        <v>76</v>
      </c>
      <c r="U390" s="99">
        <f t="shared" si="126"/>
        <v>28</v>
      </c>
      <c r="V390" s="99">
        <f t="shared" si="122"/>
        <v>28</v>
      </c>
      <c r="W390" s="99"/>
      <c r="X390" s="99"/>
      <c r="Y390" s="99"/>
    </row>
    <row r="391" s="1" customFormat="1" ht="36" hidden="1" customHeight="1" spans="1:25">
      <c r="A391" s="62">
        <v>13</v>
      </c>
      <c r="B391" s="63" t="s">
        <v>2475</v>
      </c>
      <c r="C391" s="70" t="s">
        <v>2658</v>
      </c>
      <c r="D391" s="66">
        <v>390400</v>
      </c>
      <c r="E391" s="71">
        <f t="shared" si="121"/>
        <v>390400</v>
      </c>
      <c r="F391" s="71"/>
      <c r="G391" s="71"/>
      <c r="H391" s="71"/>
      <c r="I391" s="65">
        <f t="shared" si="127"/>
        <v>390400</v>
      </c>
      <c r="J391" s="82">
        <f t="shared" si="119"/>
        <v>0</v>
      </c>
      <c r="K391" s="83">
        <f t="shared" si="123"/>
        <v>1</v>
      </c>
      <c r="L391" s="84"/>
      <c r="M391" s="80">
        <f t="shared" si="124"/>
        <v>39.04</v>
      </c>
      <c r="N391" s="80">
        <f t="shared" si="125"/>
        <v>39.04</v>
      </c>
      <c r="O391" s="4" t="s">
        <v>84</v>
      </c>
      <c r="P391" s="47" t="s">
        <v>97</v>
      </c>
      <c r="Q391" s="47"/>
      <c r="R391" s="48"/>
      <c r="S391" s="48"/>
      <c r="T391" s="47" t="s">
        <v>76</v>
      </c>
      <c r="U391" s="99">
        <f t="shared" si="126"/>
        <v>39.04</v>
      </c>
      <c r="V391" s="99">
        <f t="shared" si="122"/>
        <v>39.04</v>
      </c>
      <c r="W391" s="99"/>
      <c r="X391" s="99"/>
      <c r="Y391" s="99"/>
    </row>
    <row r="392" s="1" customFormat="1" ht="36" hidden="1" customHeight="1" spans="1:25">
      <c r="A392" s="62">
        <v>14</v>
      </c>
      <c r="B392" s="63" t="s">
        <v>2475</v>
      </c>
      <c r="C392" s="70" t="s">
        <v>2658</v>
      </c>
      <c r="D392" s="66">
        <v>45000</v>
      </c>
      <c r="E392" s="71">
        <f t="shared" si="121"/>
        <v>45000</v>
      </c>
      <c r="F392" s="71"/>
      <c r="G392" s="71"/>
      <c r="H392" s="71"/>
      <c r="I392" s="65">
        <f t="shared" si="127"/>
        <v>45000</v>
      </c>
      <c r="J392" s="82">
        <f t="shared" si="119"/>
        <v>0</v>
      </c>
      <c r="K392" s="83">
        <f t="shared" si="123"/>
        <v>1</v>
      </c>
      <c r="L392" s="84"/>
      <c r="M392" s="80">
        <f t="shared" si="124"/>
        <v>4.5</v>
      </c>
      <c r="N392" s="80">
        <f t="shared" si="125"/>
        <v>4.5</v>
      </c>
      <c r="O392" s="4" t="s">
        <v>84</v>
      </c>
      <c r="P392" s="47" t="s">
        <v>97</v>
      </c>
      <c r="Q392" s="47"/>
      <c r="R392" s="48"/>
      <c r="S392" s="48"/>
      <c r="T392" s="47" t="s">
        <v>76</v>
      </c>
      <c r="U392" s="99">
        <f t="shared" si="126"/>
        <v>4.5</v>
      </c>
      <c r="V392" s="99">
        <f t="shared" si="122"/>
        <v>4.5</v>
      </c>
      <c r="W392" s="99"/>
      <c r="X392" s="99"/>
      <c r="Y392" s="99"/>
    </row>
    <row r="393" s="1" customFormat="1" ht="36" hidden="1" customHeight="1" spans="1:25">
      <c r="A393" s="62">
        <v>15</v>
      </c>
      <c r="B393" s="63" t="s">
        <v>2475</v>
      </c>
      <c r="C393" s="70" t="s">
        <v>2740</v>
      </c>
      <c r="D393" s="66">
        <v>288836</v>
      </c>
      <c r="E393" s="71">
        <f t="shared" si="121"/>
        <v>288836</v>
      </c>
      <c r="F393" s="71"/>
      <c r="G393" s="71"/>
      <c r="H393" s="71"/>
      <c r="I393" s="65">
        <f t="shared" si="127"/>
        <v>288836</v>
      </c>
      <c r="J393" s="82">
        <f t="shared" si="119"/>
        <v>0</v>
      </c>
      <c r="K393" s="83">
        <f t="shared" si="123"/>
        <v>1</v>
      </c>
      <c r="L393" s="84"/>
      <c r="M393" s="80">
        <f t="shared" si="124"/>
        <v>28.8836</v>
      </c>
      <c r="N393" s="80">
        <f t="shared" si="125"/>
        <v>28.8836</v>
      </c>
      <c r="O393" s="4" t="s">
        <v>2588</v>
      </c>
      <c r="P393" s="47" t="s">
        <v>530</v>
      </c>
      <c r="Q393" s="47"/>
      <c r="R393" s="48"/>
      <c r="S393" s="48"/>
      <c r="T393" s="47" t="s">
        <v>76</v>
      </c>
      <c r="U393" s="99">
        <f t="shared" si="126"/>
        <v>28.8836</v>
      </c>
      <c r="V393" s="99">
        <f t="shared" si="122"/>
        <v>28.8836</v>
      </c>
      <c r="W393" s="99"/>
      <c r="X393" s="99"/>
      <c r="Y393" s="99"/>
    </row>
    <row r="394" s="1" customFormat="1" ht="36" hidden="1" customHeight="1" spans="1:25">
      <c r="A394" s="62">
        <v>16</v>
      </c>
      <c r="B394" s="63" t="s">
        <v>2475</v>
      </c>
      <c r="C394" s="70" t="s">
        <v>2707</v>
      </c>
      <c r="D394" s="66">
        <v>1795347.69</v>
      </c>
      <c r="E394" s="71">
        <f t="shared" si="121"/>
        <v>1795347.69</v>
      </c>
      <c r="F394" s="71"/>
      <c r="G394" s="71"/>
      <c r="H394" s="71"/>
      <c r="I394" s="65">
        <f t="shared" si="127"/>
        <v>1795347.69</v>
      </c>
      <c r="J394" s="82">
        <f t="shared" si="119"/>
        <v>0</v>
      </c>
      <c r="K394" s="83">
        <f t="shared" si="123"/>
        <v>1</v>
      </c>
      <c r="L394" s="84"/>
      <c r="M394" s="80">
        <f t="shared" si="124"/>
        <v>179.534769</v>
      </c>
      <c r="N394" s="80">
        <f t="shared" si="125"/>
        <v>179.534769</v>
      </c>
      <c r="O394" s="4" t="s">
        <v>2588</v>
      </c>
      <c r="P394" s="47" t="s">
        <v>2080</v>
      </c>
      <c r="Q394" s="47"/>
      <c r="R394" s="48"/>
      <c r="S394" s="48"/>
      <c r="T394" s="47" t="s">
        <v>76</v>
      </c>
      <c r="U394" s="99">
        <f t="shared" si="126"/>
        <v>179.534769</v>
      </c>
      <c r="V394" s="99">
        <f t="shared" si="122"/>
        <v>179.534769</v>
      </c>
      <c r="W394" s="99"/>
      <c r="X394" s="99"/>
      <c r="Y394" s="99"/>
    </row>
    <row r="395" s="1" customFormat="1" ht="36" hidden="1" customHeight="1" spans="1:25">
      <c r="A395" s="62">
        <v>17</v>
      </c>
      <c r="B395" s="63" t="s">
        <v>2475</v>
      </c>
      <c r="C395" s="70" t="s">
        <v>2714</v>
      </c>
      <c r="D395" s="66">
        <v>2200000</v>
      </c>
      <c r="E395" s="71">
        <f t="shared" si="121"/>
        <v>2200000</v>
      </c>
      <c r="F395" s="71"/>
      <c r="G395" s="71"/>
      <c r="H395" s="71"/>
      <c r="I395" s="65">
        <f t="shared" si="127"/>
        <v>2200000</v>
      </c>
      <c r="J395" s="82">
        <f t="shared" si="119"/>
        <v>0</v>
      </c>
      <c r="K395" s="83">
        <f t="shared" si="123"/>
        <v>1</v>
      </c>
      <c r="L395" s="84"/>
      <c r="M395" s="80">
        <f t="shared" si="124"/>
        <v>220</v>
      </c>
      <c r="N395" s="80">
        <f t="shared" si="125"/>
        <v>220</v>
      </c>
      <c r="O395" s="4" t="s">
        <v>84</v>
      </c>
      <c r="P395" s="105" t="s">
        <v>85</v>
      </c>
      <c r="Q395" s="47"/>
      <c r="R395" s="108">
        <v>1</v>
      </c>
      <c r="S395" s="108"/>
      <c r="T395" s="47" t="s">
        <v>76</v>
      </c>
      <c r="U395" s="99">
        <f t="shared" si="126"/>
        <v>220</v>
      </c>
      <c r="V395" s="99">
        <f t="shared" si="122"/>
        <v>220</v>
      </c>
      <c r="W395" s="99"/>
      <c r="X395" s="99"/>
      <c r="Y395" s="99"/>
    </row>
    <row r="396" s="1" customFormat="1" ht="36" hidden="1" customHeight="1" spans="1:25">
      <c r="A396" s="62">
        <v>18</v>
      </c>
      <c r="B396" s="63" t="s">
        <v>2475</v>
      </c>
      <c r="C396" s="70" t="s">
        <v>2775</v>
      </c>
      <c r="D396" s="66">
        <v>2000</v>
      </c>
      <c r="E396" s="71"/>
      <c r="F396" s="67">
        <f t="shared" ref="F396:F413" si="128">D396</f>
        <v>2000</v>
      </c>
      <c r="G396" s="71"/>
      <c r="H396" s="71"/>
      <c r="I396" s="65">
        <f t="shared" si="127"/>
        <v>2000</v>
      </c>
      <c r="J396" s="82">
        <f t="shared" si="119"/>
        <v>0</v>
      </c>
      <c r="K396" s="83">
        <f t="shared" si="123"/>
        <v>1</v>
      </c>
      <c r="L396" s="84"/>
      <c r="M396" s="80">
        <f t="shared" si="124"/>
        <v>0.2</v>
      </c>
      <c r="N396" s="80">
        <f t="shared" si="125"/>
        <v>0.2</v>
      </c>
      <c r="O396" s="4" t="s">
        <v>84</v>
      </c>
      <c r="P396" s="105" t="s">
        <v>85</v>
      </c>
      <c r="Q396" s="47"/>
      <c r="R396" s="108">
        <v>1</v>
      </c>
      <c r="S396" s="108"/>
      <c r="T396" s="47" t="s">
        <v>77</v>
      </c>
      <c r="U396" s="99">
        <f t="shared" si="126"/>
        <v>0.2</v>
      </c>
      <c r="V396" s="99"/>
      <c r="W396" s="99">
        <f t="shared" ref="W396:W413" si="129">F396/10000</f>
        <v>0.2</v>
      </c>
      <c r="X396" s="99"/>
      <c r="Y396" s="99"/>
    </row>
    <row r="397" s="1" customFormat="1" ht="36" hidden="1" customHeight="1" spans="1:25">
      <c r="A397" s="62">
        <v>19</v>
      </c>
      <c r="B397" s="63" t="s">
        <v>2475</v>
      </c>
      <c r="C397" s="70" t="s">
        <v>2776</v>
      </c>
      <c r="D397" s="66">
        <v>48960</v>
      </c>
      <c r="E397" s="71"/>
      <c r="F397" s="67">
        <f t="shared" si="128"/>
        <v>48960</v>
      </c>
      <c r="G397" s="71"/>
      <c r="H397" s="71"/>
      <c r="I397" s="65">
        <f t="shared" si="127"/>
        <v>48960</v>
      </c>
      <c r="J397" s="82">
        <f t="shared" si="119"/>
        <v>0</v>
      </c>
      <c r="K397" s="83">
        <f t="shared" si="123"/>
        <v>1</v>
      </c>
      <c r="L397" s="84"/>
      <c r="M397" s="80">
        <f t="shared" si="124"/>
        <v>4.896</v>
      </c>
      <c r="N397" s="80">
        <f t="shared" si="125"/>
        <v>4.896</v>
      </c>
      <c r="O397" s="4" t="s">
        <v>84</v>
      </c>
      <c r="P397" s="105" t="s">
        <v>85</v>
      </c>
      <c r="Q397" s="47"/>
      <c r="R397" s="108">
        <v>1</v>
      </c>
      <c r="S397" s="108"/>
      <c r="T397" s="47" t="s">
        <v>77</v>
      </c>
      <c r="U397" s="99">
        <f t="shared" si="126"/>
        <v>4.896</v>
      </c>
      <c r="V397" s="99"/>
      <c r="W397" s="99">
        <f t="shared" si="129"/>
        <v>4.896</v>
      </c>
      <c r="X397" s="99"/>
      <c r="Y397" s="99"/>
    </row>
    <row r="398" s="1" customFormat="1" ht="36" hidden="1" customHeight="1" spans="1:25">
      <c r="A398" s="62">
        <v>20</v>
      </c>
      <c r="B398" s="63" t="s">
        <v>2475</v>
      </c>
      <c r="C398" s="70" t="s">
        <v>2741</v>
      </c>
      <c r="D398" s="66">
        <v>0.03</v>
      </c>
      <c r="E398" s="71"/>
      <c r="F398" s="67">
        <f t="shared" si="128"/>
        <v>0.03</v>
      </c>
      <c r="G398" s="71"/>
      <c r="H398" s="71"/>
      <c r="I398" s="65">
        <f t="shared" si="127"/>
        <v>0.03</v>
      </c>
      <c r="J398" s="82">
        <f t="shared" si="119"/>
        <v>0</v>
      </c>
      <c r="K398" s="83">
        <f t="shared" si="123"/>
        <v>1</v>
      </c>
      <c r="L398" s="84"/>
      <c r="M398" s="80">
        <f t="shared" si="124"/>
        <v>3e-6</v>
      </c>
      <c r="N398" s="80">
        <f t="shared" si="125"/>
        <v>3e-6</v>
      </c>
      <c r="O398" s="4" t="s">
        <v>84</v>
      </c>
      <c r="P398" s="105" t="s">
        <v>85</v>
      </c>
      <c r="Q398" s="47"/>
      <c r="R398" s="108">
        <v>1</v>
      </c>
      <c r="S398" s="108"/>
      <c r="T398" s="47" t="s">
        <v>77</v>
      </c>
      <c r="U398" s="99">
        <f t="shared" si="126"/>
        <v>3e-6</v>
      </c>
      <c r="V398" s="99"/>
      <c r="W398" s="99">
        <f t="shared" si="129"/>
        <v>3e-6</v>
      </c>
      <c r="X398" s="99"/>
      <c r="Y398" s="99"/>
    </row>
    <row r="399" s="1" customFormat="1" ht="36" hidden="1" customHeight="1" spans="1:25">
      <c r="A399" s="62">
        <v>21</v>
      </c>
      <c r="B399" s="63" t="s">
        <v>2475</v>
      </c>
      <c r="C399" s="70" t="s">
        <v>2741</v>
      </c>
      <c r="D399" s="66">
        <v>3158.54</v>
      </c>
      <c r="E399" s="71"/>
      <c r="F399" s="67">
        <f t="shared" si="128"/>
        <v>3158.54</v>
      </c>
      <c r="G399" s="71"/>
      <c r="H399" s="71"/>
      <c r="I399" s="65">
        <f t="shared" si="127"/>
        <v>3158.54</v>
      </c>
      <c r="J399" s="82">
        <f t="shared" si="119"/>
        <v>0</v>
      </c>
      <c r="K399" s="83">
        <f t="shared" si="123"/>
        <v>1</v>
      </c>
      <c r="L399" s="84"/>
      <c r="M399" s="80">
        <f t="shared" si="124"/>
        <v>0.315854</v>
      </c>
      <c r="N399" s="80">
        <f t="shared" si="125"/>
        <v>0.315854</v>
      </c>
      <c r="O399" s="4" t="s">
        <v>84</v>
      </c>
      <c r="P399" s="105" t="s">
        <v>85</v>
      </c>
      <c r="Q399" s="47"/>
      <c r="R399" s="108">
        <v>1</v>
      </c>
      <c r="S399" s="108"/>
      <c r="T399" s="47" t="s">
        <v>77</v>
      </c>
      <c r="U399" s="99">
        <f t="shared" si="126"/>
        <v>0.315854</v>
      </c>
      <c r="V399" s="99"/>
      <c r="W399" s="99">
        <f t="shared" si="129"/>
        <v>0.315854</v>
      </c>
      <c r="X399" s="99"/>
      <c r="Y399" s="99"/>
    </row>
    <row r="400" s="1" customFormat="1" ht="36" hidden="1" customHeight="1" spans="1:25">
      <c r="A400" s="62">
        <v>22</v>
      </c>
      <c r="B400" s="63" t="s">
        <v>2475</v>
      </c>
      <c r="C400" s="70" t="s">
        <v>2714</v>
      </c>
      <c r="D400" s="66">
        <v>27215.67</v>
      </c>
      <c r="E400" s="71"/>
      <c r="F400" s="67">
        <f t="shared" si="128"/>
        <v>27215.67</v>
      </c>
      <c r="G400" s="71"/>
      <c r="H400" s="71"/>
      <c r="I400" s="65">
        <f t="shared" si="127"/>
        <v>27215.67</v>
      </c>
      <c r="J400" s="82">
        <f t="shared" si="119"/>
        <v>0</v>
      </c>
      <c r="K400" s="83">
        <f t="shared" si="123"/>
        <v>1</v>
      </c>
      <c r="L400" s="84"/>
      <c r="M400" s="80">
        <f t="shared" si="124"/>
        <v>2.721567</v>
      </c>
      <c r="N400" s="80">
        <f t="shared" si="125"/>
        <v>2.721567</v>
      </c>
      <c r="O400" s="4" t="s">
        <v>84</v>
      </c>
      <c r="P400" s="105" t="s">
        <v>85</v>
      </c>
      <c r="Q400" s="47"/>
      <c r="R400" s="108">
        <v>1</v>
      </c>
      <c r="S400" s="108"/>
      <c r="T400" s="47" t="s">
        <v>77</v>
      </c>
      <c r="U400" s="99">
        <f t="shared" si="126"/>
        <v>2.721567</v>
      </c>
      <c r="V400" s="99"/>
      <c r="W400" s="99">
        <f t="shared" si="129"/>
        <v>2.721567</v>
      </c>
      <c r="X400" s="99"/>
      <c r="Y400" s="99"/>
    </row>
    <row r="401" s="1" customFormat="1" ht="36" hidden="1" customHeight="1" spans="1:25">
      <c r="A401" s="62">
        <v>23</v>
      </c>
      <c r="B401" s="63" t="s">
        <v>2475</v>
      </c>
      <c r="C401" s="70" t="s">
        <v>2714</v>
      </c>
      <c r="D401" s="66">
        <v>2210.59</v>
      </c>
      <c r="E401" s="71"/>
      <c r="F401" s="67">
        <f t="shared" si="128"/>
        <v>2210.59</v>
      </c>
      <c r="G401" s="71"/>
      <c r="H401" s="71"/>
      <c r="I401" s="65">
        <f t="shared" si="127"/>
        <v>2210.59</v>
      </c>
      <c r="J401" s="82">
        <f t="shared" si="119"/>
        <v>0</v>
      </c>
      <c r="K401" s="83">
        <f t="shared" si="123"/>
        <v>1</v>
      </c>
      <c r="L401" s="84"/>
      <c r="M401" s="80">
        <f t="shared" si="124"/>
        <v>0.221059</v>
      </c>
      <c r="N401" s="80">
        <f t="shared" si="125"/>
        <v>0.221059</v>
      </c>
      <c r="O401" s="4" t="s">
        <v>84</v>
      </c>
      <c r="P401" s="105" t="s">
        <v>85</v>
      </c>
      <c r="Q401" s="47"/>
      <c r="R401" s="108">
        <v>1</v>
      </c>
      <c r="S401" s="108"/>
      <c r="T401" s="47" t="s">
        <v>77</v>
      </c>
      <c r="U401" s="99">
        <f t="shared" si="126"/>
        <v>0.221059</v>
      </c>
      <c r="V401" s="99"/>
      <c r="W401" s="99">
        <f t="shared" si="129"/>
        <v>0.221059</v>
      </c>
      <c r="X401" s="99"/>
      <c r="Y401" s="99"/>
    </row>
    <row r="402" s="1" customFormat="1" ht="36" hidden="1" customHeight="1" spans="1:25">
      <c r="A402" s="62">
        <v>24</v>
      </c>
      <c r="B402" s="63" t="s">
        <v>2475</v>
      </c>
      <c r="C402" s="70" t="s">
        <v>2714</v>
      </c>
      <c r="D402" s="66">
        <v>9819.01</v>
      </c>
      <c r="E402" s="71"/>
      <c r="F402" s="67">
        <f t="shared" si="128"/>
        <v>9819.01</v>
      </c>
      <c r="G402" s="71"/>
      <c r="H402" s="71"/>
      <c r="I402" s="65">
        <f t="shared" si="127"/>
        <v>9819.01</v>
      </c>
      <c r="J402" s="82">
        <f t="shared" si="119"/>
        <v>0</v>
      </c>
      <c r="K402" s="83">
        <f t="shared" si="123"/>
        <v>1</v>
      </c>
      <c r="L402" s="84"/>
      <c r="M402" s="80">
        <f t="shared" si="124"/>
        <v>0.981901</v>
      </c>
      <c r="N402" s="80">
        <f t="shared" si="125"/>
        <v>0.981901</v>
      </c>
      <c r="O402" s="4" t="s">
        <v>84</v>
      </c>
      <c r="P402" s="105" t="s">
        <v>85</v>
      </c>
      <c r="Q402" s="47"/>
      <c r="R402" s="108">
        <v>1</v>
      </c>
      <c r="S402" s="108"/>
      <c r="T402" s="47" t="s">
        <v>77</v>
      </c>
      <c r="U402" s="99">
        <f t="shared" si="126"/>
        <v>0.981901</v>
      </c>
      <c r="V402" s="99"/>
      <c r="W402" s="99">
        <f t="shared" si="129"/>
        <v>0.981901</v>
      </c>
      <c r="X402" s="99"/>
      <c r="Y402" s="99"/>
    </row>
    <row r="403" s="1" customFormat="1" ht="36" hidden="1" customHeight="1" spans="1:25">
      <c r="A403" s="62">
        <v>25</v>
      </c>
      <c r="B403" s="63" t="s">
        <v>2475</v>
      </c>
      <c r="C403" s="70" t="s">
        <v>2777</v>
      </c>
      <c r="D403" s="66">
        <v>66075</v>
      </c>
      <c r="E403" s="71"/>
      <c r="F403" s="67">
        <f t="shared" si="128"/>
        <v>66075</v>
      </c>
      <c r="G403" s="71"/>
      <c r="H403" s="71"/>
      <c r="I403" s="65">
        <f t="shared" si="127"/>
        <v>66075</v>
      </c>
      <c r="J403" s="82">
        <f t="shared" si="119"/>
        <v>0</v>
      </c>
      <c r="K403" s="83">
        <f t="shared" si="123"/>
        <v>1</v>
      </c>
      <c r="L403" s="84"/>
      <c r="M403" s="80">
        <f t="shared" si="124"/>
        <v>6.6075</v>
      </c>
      <c r="N403" s="80">
        <f t="shared" si="125"/>
        <v>6.6075</v>
      </c>
      <c r="O403" s="4" t="s">
        <v>84</v>
      </c>
      <c r="P403" s="105" t="s">
        <v>85</v>
      </c>
      <c r="Q403" s="47"/>
      <c r="R403" s="108">
        <v>1</v>
      </c>
      <c r="S403" s="108"/>
      <c r="T403" s="47" t="s">
        <v>77</v>
      </c>
      <c r="U403" s="99">
        <f t="shared" si="126"/>
        <v>6.6075</v>
      </c>
      <c r="V403" s="99"/>
      <c r="W403" s="99">
        <f t="shared" si="129"/>
        <v>6.6075</v>
      </c>
      <c r="X403" s="99"/>
      <c r="Y403" s="99"/>
    </row>
    <row r="404" s="1" customFormat="1" ht="36" hidden="1" customHeight="1" spans="1:25">
      <c r="A404" s="62">
        <v>26</v>
      </c>
      <c r="B404" s="63" t="s">
        <v>2475</v>
      </c>
      <c r="C404" s="70" t="s">
        <v>2778</v>
      </c>
      <c r="D404" s="66">
        <v>100909</v>
      </c>
      <c r="E404" s="71"/>
      <c r="F404" s="67">
        <f t="shared" si="128"/>
        <v>100909</v>
      </c>
      <c r="G404" s="71"/>
      <c r="H404" s="71"/>
      <c r="I404" s="65">
        <f t="shared" si="127"/>
        <v>100909</v>
      </c>
      <c r="J404" s="82">
        <f t="shared" si="119"/>
        <v>0</v>
      </c>
      <c r="K404" s="83">
        <f t="shared" si="123"/>
        <v>1</v>
      </c>
      <c r="L404" s="84"/>
      <c r="M404" s="80">
        <f t="shared" si="124"/>
        <v>10.0909</v>
      </c>
      <c r="N404" s="80">
        <f t="shared" si="125"/>
        <v>10.0909</v>
      </c>
      <c r="O404" s="4" t="s">
        <v>84</v>
      </c>
      <c r="P404" s="105" t="s">
        <v>85</v>
      </c>
      <c r="Q404" s="47"/>
      <c r="R404" s="108">
        <v>1</v>
      </c>
      <c r="S404" s="108"/>
      <c r="T404" s="47" t="s">
        <v>77</v>
      </c>
      <c r="U404" s="99">
        <f t="shared" si="126"/>
        <v>10.0909</v>
      </c>
      <c r="V404" s="99"/>
      <c r="W404" s="99">
        <f t="shared" si="129"/>
        <v>10.0909</v>
      </c>
      <c r="X404" s="99"/>
      <c r="Y404" s="99"/>
    </row>
    <row r="405" s="1" customFormat="1" ht="36" hidden="1" customHeight="1" spans="1:25">
      <c r="A405" s="62">
        <v>27</v>
      </c>
      <c r="B405" s="63" t="s">
        <v>2475</v>
      </c>
      <c r="C405" s="70" t="s">
        <v>2725</v>
      </c>
      <c r="D405" s="66">
        <v>34678.65</v>
      </c>
      <c r="E405" s="71"/>
      <c r="F405" s="67">
        <f t="shared" si="128"/>
        <v>34678.65</v>
      </c>
      <c r="G405" s="71"/>
      <c r="H405" s="71"/>
      <c r="I405" s="65">
        <f t="shared" si="127"/>
        <v>34678.65</v>
      </c>
      <c r="J405" s="82">
        <f t="shared" si="119"/>
        <v>0</v>
      </c>
      <c r="K405" s="83">
        <f t="shared" si="123"/>
        <v>1</v>
      </c>
      <c r="L405" s="84"/>
      <c r="M405" s="80">
        <f t="shared" si="124"/>
        <v>3.467865</v>
      </c>
      <c r="N405" s="80">
        <f t="shared" si="125"/>
        <v>3.467865</v>
      </c>
      <c r="O405" s="4" t="s">
        <v>84</v>
      </c>
      <c r="P405" s="47" t="s">
        <v>97</v>
      </c>
      <c r="Q405" s="47"/>
      <c r="R405" s="48"/>
      <c r="S405" s="48"/>
      <c r="T405" s="47" t="s">
        <v>77</v>
      </c>
      <c r="U405" s="99">
        <f t="shared" si="126"/>
        <v>3.467865</v>
      </c>
      <c r="V405" s="99"/>
      <c r="W405" s="99">
        <f t="shared" si="129"/>
        <v>3.467865</v>
      </c>
      <c r="X405" s="99"/>
      <c r="Y405" s="99"/>
    </row>
    <row r="406" s="1" customFormat="1" ht="36" hidden="1" customHeight="1" spans="1:25">
      <c r="A406" s="62">
        <v>28</v>
      </c>
      <c r="B406" s="63" t="s">
        <v>2475</v>
      </c>
      <c r="C406" s="70" t="s">
        <v>2741</v>
      </c>
      <c r="D406" s="66">
        <v>500000</v>
      </c>
      <c r="E406" s="71"/>
      <c r="F406" s="67">
        <f t="shared" si="128"/>
        <v>500000</v>
      </c>
      <c r="G406" s="71"/>
      <c r="H406" s="71"/>
      <c r="I406" s="65">
        <f t="shared" si="127"/>
        <v>500000</v>
      </c>
      <c r="J406" s="82">
        <f t="shared" si="119"/>
        <v>0</v>
      </c>
      <c r="K406" s="83">
        <f t="shared" si="123"/>
        <v>1</v>
      </c>
      <c r="L406" s="84"/>
      <c r="M406" s="80">
        <f t="shared" si="124"/>
        <v>50</v>
      </c>
      <c r="N406" s="80">
        <f t="shared" si="125"/>
        <v>50</v>
      </c>
      <c r="O406" s="4" t="s">
        <v>84</v>
      </c>
      <c r="P406" s="105" t="s">
        <v>85</v>
      </c>
      <c r="Q406" s="47"/>
      <c r="R406" s="108">
        <v>1</v>
      </c>
      <c r="S406" s="108"/>
      <c r="T406" s="47" t="s">
        <v>77</v>
      </c>
      <c r="U406" s="99">
        <f t="shared" si="126"/>
        <v>50</v>
      </c>
      <c r="V406" s="99"/>
      <c r="W406" s="99">
        <f t="shared" si="129"/>
        <v>50</v>
      </c>
      <c r="X406" s="99"/>
      <c r="Y406" s="99"/>
    </row>
    <row r="407" s="1" customFormat="1" ht="36" hidden="1" customHeight="1" spans="1:25">
      <c r="A407" s="62">
        <v>29</v>
      </c>
      <c r="B407" s="63" t="s">
        <v>2475</v>
      </c>
      <c r="C407" s="70" t="s">
        <v>2741</v>
      </c>
      <c r="D407" s="66">
        <v>406165.99</v>
      </c>
      <c r="E407" s="71"/>
      <c r="F407" s="67">
        <f t="shared" si="128"/>
        <v>406165.99</v>
      </c>
      <c r="G407" s="71"/>
      <c r="H407" s="71"/>
      <c r="I407" s="65">
        <f t="shared" si="127"/>
        <v>406165.99</v>
      </c>
      <c r="J407" s="82">
        <v>0</v>
      </c>
      <c r="K407" s="83">
        <f t="shared" si="123"/>
        <v>1</v>
      </c>
      <c r="L407" s="84"/>
      <c r="M407" s="80">
        <f t="shared" si="124"/>
        <v>40.616599</v>
      </c>
      <c r="N407" s="80">
        <f t="shared" si="125"/>
        <v>40.616599</v>
      </c>
      <c r="O407" s="4" t="s">
        <v>84</v>
      </c>
      <c r="P407" s="105" t="s">
        <v>85</v>
      </c>
      <c r="Q407" s="47"/>
      <c r="R407" s="108">
        <v>1</v>
      </c>
      <c r="S407" s="108"/>
      <c r="T407" s="47" t="s">
        <v>77</v>
      </c>
      <c r="U407" s="99">
        <f t="shared" si="126"/>
        <v>40.616599</v>
      </c>
      <c r="V407" s="99"/>
      <c r="W407" s="99">
        <f t="shared" si="129"/>
        <v>40.616599</v>
      </c>
      <c r="X407" s="99"/>
      <c r="Y407" s="99"/>
    </row>
    <row r="408" s="1" customFormat="1" ht="36" hidden="1" customHeight="1" spans="1:25">
      <c r="A408" s="62">
        <v>30</v>
      </c>
      <c r="B408" s="63" t="s">
        <v>2475</v>
      </c>
      <c r="C408" s="70" t="s">
        <v>2718</v>
      </c>
      <c r="D408" s="66">
        <v>1000000</v>
      </c>
      <c r="E408" s="71"/>
      <c r="F408" s="67">
        <f t="shared" si="128"/>
        <v>1000000</v>
      </c>
      <c r="G408" s="71"/>
      <c r="H408" s="71"/>
      <c r="I408" s="65">
        <f t="shared" si="127"/>
        <v>1000000</v>
      </c>
      <c r="J408" s="82">
        <v>0</v>
      </c>
      <c r="K408" s="83">
        <f t="shared" si="123"/>
        <v>1</v>
      </c>
      <c r="L408" s="84"/>
      <c r="M408" s="80">
        <f t="shared" si="124"/>
        <v>100</v>
      </c>
      <c r="N408" s="80">
        <f t="shared" si="125"/>
        <v>100</v>
      </c>
      <c r="O408" s="4" t="s">
        <v>2663</v>
      </c>
      <c r="P408" s="88" t="s">
        <v>1792</v>
      </c>
      <c r="Q408" s="47" t="s">
        <v>2664</v>
      </c>
      <c r="R408" s="108">
        <v>0</v>
      </c>
      <c r="S408" s="108" t="s">
        <v>2665</v>
      </c>
      <c r="T408" s="47" t="s">
        <v>77</v>
      </c>
      <c r="U408" s="99">
        <f t="shared" si="126"/>
        <v>100</v>
      </c>
      <c r="V408" s="99"/>
      <c r="W408" s="99">
        <f t="shared" si="129"/>
        <v>100</v>
      </c>
      <c r="X408" s="99"/>
      <c r="Y408" s="99"/>
    </row>
    <row r="409" s="1" customFormat="1" ht="36" hidden="1" customHeight="1" spans="1:25">
      <c r="A409" s="62">
        <v>31</v>
      </c>
      <c r="B409" s="63" t="s">
        <v>2475</v>
      </c>
      <c r="C409" s="70" t="s">
        <v>2717</v>
      </c>
      <c r="D409" s="66">
        <v>1100000</v>
      </c>
      <c r="E409" s="71"/>
      <c r="F409" s="67">
        <f t="shared" si="128"/>
        <v>1100000</v>
      </c>
      <c r="G409" s="71"/>
      <c r="H409" s="71"/>
      <c r="I409" s="65">
        <f t="shared" si="127"/>
        <v>1100000</v>
      </c>
      <c r="J409" s="82">
        <v>0</v>
      </c>
      <c r="K409" s="83">
        <f t="shared" si="123"/>
        <v>1</v>
      </c>
      <c r="L409" s="84"/>
      <c r="M409" s="80">
        <f t="shared" si="124"/>
        <v>110</v>
      </c>
      <c r="N409" s="80">
        <f t="shared" si="125"/>
        <v>110</v>
      </c>
      <c r="O409" s="4" t="s">
        <v>84</v>
      </c>
      <c r="P409" s="88" t="s">
        <v>85</v>
      </c>
      <c r="Q409" s="47"/>
      <c r="R409" s="108">
        <v>0</v>
      </c>
      <c r="S409" s="108"/>
      <c r="T409" s="47" t="s">
        <v>77</v>
      </c>
      <c r="U409" s="99">
        <f t="shared" si="126"/>
        <v>110</v>
      </c>
      <c r="V409" s="99"/>
      <c r="W409" s="99">
        <f t="shared" si="129"/>
        <v>110</v>
      </c>
      <c r="X409" s="99"/>
      <c r="Y409" s="99"/>
    </row>
    <row r="410" s="1" customFormat="1" ht="36" hidden="1" customHeight="1" spans="1:25">
      <c r="A410" s="62">
        <v>32</v>
      </c>
      <c r="B410" s="63" t="s">
        <v>2475</v>
      </c>
      <c r="C410" s="70" t="s">
        <v>2720</v>
      </c>
      <c r="D410" s="66">
        <v>29950</v>
      </c>
      <c r="E410" s="71"/>
      <c r="F410" s="67">
        <f t="shared" si="128"/>
        <v>29950</v>
      </c>
      <c r="G410" s="71"/>
      <c r="H410" s="71"/>
      <c r="I410" s="65">
        <f t="shared" si="127"/>
        <v>29950</v>
      </c>
      <c r="J410" s="82">
        <v>0</v>
      </c>
      <c r="K410" s="83">
        <f t="shared" si="123"/>
        <v>1</v>
      </c>
      <c r="L410" s="84"/>
      <c r="M410" s="80">
        <f t="shared" si="124"/>
        <v>2.995</v>
      </c>
      <c r="N410" s="80">
        <f t="shared" si="125"/>
        <v>2.995</v>
      </c>
      <c r="O410" s="4" t="s">
        <v>84</v>
      </c>
      <c r="P410" s="88" t="s">
        <v>2721</v>
      </c>
      <c r="Q410" s="47" t="s">
        <v>2722</v>
      </c>
      <c r="R410" s="48">
        <v>0</v>
      </c>
      <c r="S410" s="48" t="s">
        <v>2723</v>
      </c>
      <c r="T410" s="47" t="s">
        <v>77</v>
      </c>
      <c r="U410" s="99">
        <f t="shared" si="126"/>
        <v>2.995</v>
      </c>
      <c r="V410" s="99"/>
      <c r="W410" s="99">
        <f t="shared" si="129"/>
        <v>2.995</v>
      </c>
      <c r="X410" s="99"/>
      <c r="Y410" s="99"/>
    </row>
    <row r="411" s="1" customFormat="1" ht="36" hidden="1" customHeight="1" spans="1:25">
      <c r="A411" s="62">
        <v>33</v>
      </c>
      <c r="B411" s="63" t="s">
        <v>2475</v>
      </c>
      <c r="C411" s="70" t="s">
        <v>2715</v>
      </c>
      <c r="D411" s="66">
        <v>503600</v>
      </c>
      <c r="E411" s="71"/>
      <c r="F411" s="67">
        <f t="shared" si="128"/>
        <v>503600</v>
      </c>
      <c r="G411" s="71"/>
      <c r="H411" s="71"/>
      <c r="I411" s="65">
        <f t="shared" si="127"/>
        <v>503600</v>
      </c>
      <c r="J411" s="82">
        <v>0</v>
      </c>
      <c r="K411" s="83">
        <f t="shared" si="123"/>
        <v>1</v>
      </c>
      <c r="L411" s="84"/>
      <c r="M411" s="80">
        <f t="shared" si="124"/>
        <v>50.36</v>
      </c>
      <c r="N411" s="80">
        <f t="shared" si="125"/>
        <v>50.36</v>
      </c>
      <c r="O411" s="85" t="s">
        <v>187</v>
      </c>
      <c r="P411" s="86" t="s">
        <v>1037</v>
      </c>
      <c r="Q411" s="97" t="s">
        <v>2716</v>
      </c>
      <c r="R411" s="108">
        <v>0</v>
      </c>
      <c r="S411" s="108" t="s">
        <v>2665</v>
      </c>
      <c r="T411" s="47" t="s">
        <v>77</v>
      </c>
      <c r="U411" s="99">
        <f t="shared" si="126"/>
        <v>50.36</v>
      </c>
      <c r="V411" s="99"/>
      <c r="W411" s="99">
        <f t="shared" si="129"/>
        <v>50.36</v>
      </c>
      <c r="X411" s="99"/>
      <c r="Y411" s="99"/>
    </row>
    <row r="412" s="1" customFormat="1" ht="36" hidden="1" customHeight="1" spans="1:25">
      <c r="A412" s="62">
        <v>34</v>
      </c>
      <c r="B412" s="63" t="s">
        <v>2475</v>
      </c>
      <c r="C412" s="70" t="s">
        <v>2703</v>
      </c>
      <c r="D412" s="66">
        <v>1398000</v>
      </c>
      <c r="E412" s="71"/>
      <c r="F412" s="67">
        <f t="shared" si="128"/>
        <v>1398000</v>
      </c>
      <c r="G412" s="71"/>
      <c r="H412" s="71"/>
      <c r="I412" s="65">
        <f t="shared" si="127"/>
        <v>1398000</v>
      </c>
      <c r="J412" s="82">
        <v>0</v>
      </c>
      <c r="K412" s="83">
        <f t="shared" si="123"/>
        <v>1</v>
      </c>
      <c r="L412" s="84"/>
      <c r="M412" s="80">
        <f t="shared" si="124"/>
        <v>139.8</v>
      </c>
      <c r="N412" s="80">
        <f t="shared" si="125"/>
        <v>139.8</v>
      </c>
      <c r="O412" s="4" t="s">
        <v>2663</v>
      </c>
      <c r="P412" s="88" t="s">
        <v>1792</v>
      </c>
      <c r="Q412" s="47" t="s">
        <v>2664</v>
      </c>
      <c r="R412" s="108">
        <v>0</v>
      </c>
      <c r="S412" s="108" t="s">
        <v>2665</v>
      </c>
      <c r="T412" s="47" t="s">
        <v>77</v>
      </c>
      <c r="U412" s="99">
        <f t="shared" si="126"/>
        <v>139.8</v>
      </c>
      <c r="V412" s="99"/>
      <c r="W412" s="99">
        <f t="shared" si="129"/>
        <v>139.8</v>
      </c>
      <c r="X412" s="99"/>
      <c r="Y412" s="99"/>
    </row>
    <row r="413" s="1" customFormat="1" ht="36" hidden="1" customHeight="1" spans="1:25">
      <c r="A413" s="62">
        <v>35</v>
      </c>
      <c r="B413" s="63" t="s">
        <v>2475</v>
      </c>
      <c r="C413" s="70" t="s">
        <v>2779</v>
      </c>
      <c r="D413" s="66">
        <v>363400</v>
      </c>
      <c r="E413" s="71"/>
      <c r="F413" s="67">
        <f t="shared" si="128"/>
        <v>363400</v>
      </c>
      <c r="G413" s="71"/>
      <c r="H413" s="71"/>
      <c r="I413" s="65">
        <f t="shared" si="127"/>
        <v>363400</v>
      </c>
      <c r="J413" s="82">
        <v>0</v>
      </c>
      <c r="K413" s="83">
        <f t="shared" si="123"/>
        <v>1</v>
      </c>
      <c r="L413" s="84"/>
      <c r="M413" s="80">
        <f t="shared" si="124"/>
        <v>36.34</v>
      </c>
      <c r="N413" s="80">
        <f t="shared" si="125"/>
        <v>36.34</v>
      </c>
      <c r="O413" s="4" t="s">
        <v>2588</v>
      </c>
      <c r="P413" s="47" t="s">
        <v>530</v>
      </c>
      <c r="Q413" s="47"/>
      <c r="R413" s="48"/>
      <c r="S413" s="48"/>
      <c r="T413" s="47" t="s">
        <v>77</v>
      </c>
      <c r="U413" s="99">
        <f t="shared" si="126"/>
        <v>36.34</v>
      </c>
      <c r="V413" s="99"/>
      <c r="W413" s="99">
        <f t="shared" si="129"/>
        <v>36.34</v>
      </c>
      <c r="X413" s="99"/>
      <c r="Y413" s="99"/>
    </row>
    <row r="414" s="1" customFormat="1" ht="36" hidden="1" customHeight="1" spans="1:25">
      <c r="A414" s="62">
        <v>36</v>
      </c>
      <c r="B414" s="63" t="s">
        <v>2475</v>
      </c>
      <c r="C414" s="70" t="s">
        <v>2780</v>
      </c>
      <c r="D414" s="66">
        <v>55742.55</v>
      </c>
      <c r="E414" s="71"/>
      <c r="F414" s="71"/>
      <c r="G414" s="71"/>
      <c r="H414" s="67">
        <f t="shared" ref="H414:H428" si="130">D414</f>
        <v>55742.55</v>
      </c>
      <c r="I414" s="65">
        <f t="shared" si="127"/>
        <v>55742.55</v>
      </c>
      <c r="J414" s="82">
        <v>0</v>
      </c>
      <c r="K414" s="83">
        <f t="shared" si="123"/>
        <v>1</v>
      </c>
      <c r="L414" s="84"/>
      <c r="M414" s="80">
        <f t="shared" si="124"/>
        <v>5.574255</v>
      </c>
      <c r="N414" s="80">
        <f t="shared" si="125"/>
        <v>5.574255</v>
      </c>
      <c r="O414" s="4" t="s">
        <v>84</v>
      </c>
      <c r="P414" s="88" t="s">
        <v>85</v>
      </c>
      <c r="Q414" s="47"/>
      <c r="R414" s="108">
        <v>0</v>
      </c>
      <c r="S414" s="108"/>
      <c r="T414" s="47" t="s">
        <v>65</v>
      </c>
      <c r="U414" s="99">
        <f t="shared" si="126"/>
        <v>5.574255</v>
      </c>
      <c r="V414" s="99"/>
      <c r="W414" s="99"/>
      <c r="X414" s="99"/>
      <c r="Y414" s="99">
        <f t="shared" ref="Y414:Y428" si="131">H414/10000</f>
        <v>5.574255</v>
      </c>
    </row>
    <row r="415" s="1" customFormat="1" ht="36" hidden="1" customHeight="1" spans="1:25">
      <c r="A415" s="62">
        <v>37</v>
      </c>
      <c r="B415" s="63" t="s">
        <v>2475</v>
      </c>
      <c r="C415" s="70" t="s">
        <v>2751</v>
      </c>
      <c r="D415" s="66">
        <v>151630.93</v>
      </c>
      <c r="E415" s="71"/>
      <c r="F415" s="71"/>
      <c r="G415" s="71"/>
      <c r="H415" s="67">
        <f t="shared" si="130"/>
        <v>151630.93</v>
      </c>
      <c r="I415" s="65">
        <f t="shared" si="127"/>
        <v>151630.93</v>
      </c>
      <c r="J415" s="82">
        <v>0</v>
      </c>
      <c r="K415" s="83">
        <f t="shared" si="123"/>
        <v>1</v>
      </c>
      <c r="L415" s="84"/>
      <c r="M415" s="80">
        <f t="shared" si="124"/>
        <v>15.163093</v>
      </c>
      <c r="N415" s="80">
        <f t="shared" si="125"/>
        <v>15.163093</v>
      </c>
      <c r="O415" s="4" t="s">
        <v>84</v>
      </c>
      <c r="P415" s="88" t="s">
        <v>85</v>
      </c>
      <c r="Q415" s="47"/>
      <c r="R415" s="108">
        <v>0</v>
      </c>
      <c r="S415" s="108"/>
      <c r="T415" s="47" t="s">
        <v>65</v>
      </c>
      <c r="U415" s="99">
        <f t="shared" si="126"/>
        <v>15.163093</v>
      </c>
      <c r="V415" s="99"/>
      <c r="W415" s="99"/>
      <c r="X415" s="99"/>
      <c r="Y415" s="99">
        <f t="shared" si="131"/>
        <v>15.163093</v>
      </c>
    </row>
    <row r="416" s="1" customFormat="1" ht="36" hidden="1" customHeight="1" spans="1:25">
      <c r="A416" s="62">
        <v>38</v>
      </c>
      <c r="B416" s="63" t="s">
        <v>2475</v>
      </c>
      <c r="C416" s="70" t="s">
        <v>2751</v>
      </c>
      <c r="D416" s="66">
        <v>100750.81</v>
      </c>
      <c r="E416" s="71"/>
      <c r="F416" s="71"/>
      <c r="G416" s="71"/>
      <c r="H416" s="67">
        <f t="shared" si="130"/>
        <v>100750.81</v>
      </c>
      <c r="I416" s="65">
        <f t="shared" si="127"/>
        <v>100750.81</v>
      </c>
      <c r="J416" s="82">
        <v>0</v>
      </c>
      <c r="K416" s="83">
        <f t="shared" si="123"/>
        <v>1</v>
      </c>
      <c r="L416" s="84"/>
      <c r="M416" s="80">
        <f t="shared" si="124"/>
        <v>10.075081</v>
      </c>
      <c r="N416" s="80">
        <f t="shared" si="125"/>
        <v>10.075081</v>
      </c>
      <c r="O416" s="4" t="s">
        <v>84</v>
      </c>
      <c r="P416" s="88" t="s">
        <v>85</v>
      </c>
      <c r="Q416" s="47"/>
      <c r="R416" s="108">
        <v>0</v>
      </c>
      <c r="S416" s="108"/>
      <c r="T416" s="47" t="s">
        <v>65</v>
      </c>
      <c r="U416" s="99">
        <f t="shared" si="126"/>
        <v>10.075081</v>
      </c>
      <c r="V416" s="99"/>
      <c r="W416" s="99"/>
      <c r="X416" s="99"/>
      <c r="Y416" s="99">
        <f t="shared" si="131"/>
        <v>10.075081</v>
      </c>
    </row>
    <row r="417" s="1" customFormat="1" ht="36" hidden="1" customHeight="1" spans="1:25">
      <c r="A417" s="62">
        <v>39</v>
      </c>
      <c r="B417" s="63" t="s">
        <v>2475</v>
      </c>
      <c r="C417" s="70" t="s">
        <v>2751</v>
      </c>
      <c r="D417" s="66">
        <v>16210.87</v>
      </c>
      <c r="E417" s="71"/>
      <c r="F417" s="71"/>
      <c r="G417" s="71"/>
      <c r="H417" s="67">
        <f t="shared" si="130"/>
        <v>16210.87</v>
      </c>
      <c r="I417" s="65">
        <f t="shared" si="127"/>
        <v>16210.87</v>
      </c>
      <c r="J417" s="82">
        <v>0</v>
      </c>
      <c r="K417" s="83">
        <f t="shared" si="123"/>
        <v>1</v>
      </c>
      <c r="L417" s="84"/>
      <c r="M417" s="80">
        <f t="shared" si="124"/>
        <v>1.621087</v>
      </c>
      <c r="N417" s="80">
        <f t="shared" si="125"/>
        <v>1.621087</v>
      </c>
      <c r="O417" s="4" t="s">
        <v>84</v>
      </c>
      <c r="P417" s="88" t="s">
        <v>85</v>
      </c>
      <c r="Q417" s="47"/>
      <c r="R417" s="108">
        <v>0</v>
      </c>
      <c r="S417" s="108"/>
      <c r="T417" s="47" t="s">
        <v>65</v>
      </c>
      <c r="U417" s="99">
        <f t="shared" si="126"/>
        <v>1.621087</v>
      </c>
      <c r="V417" s="99"/>
      <c r="W417" s="99"/>
      <c r="X417" s="99"/>
      <c r="Y417" s="99">
        <f t="shared" si="131"/>
        <v>1.621087</v>
      </c>
    </row>
    <row r="418" s="1" customFormat="1" ht="36" hidden="1" customHeight="1" spans="1:25">
      <c r="A418" s="62">
        <v>40</v>
      </c>
      <c r="B418" s="63" t="s">
        <v>2475</v>
      </c>
      <c r="C418" s="70" t="s">
        <v>2748</v>
      </c>
      <c r="D418" s="66">
        <v>5103.52</v>
      </c>
      <c r="E418" s="71"/>
      <c r="F418" s="71"/>
      <c r="G418" s="71"/>
      <c r="H418" s="67">
        <f t="shared" si="130"/>
        <v>5103.52</v>
      </c>
      <c r="I418" s="65">
        <f t="shared" si="127"/>
        <v>5103.52</v>
      </c>
      <c r="J418" s="82">
        <v>0</v>
      </c>
      <c r="K418" s="83">
        <f t="shared" si="123"/>
        <v>1</v>
      </c>
      <c r="L418" s="84"/>
      <c r="M418" s="80">
        <f t="shared" si="124"/>
        <v>0.510352</v>
      </c>
      <c r="N418" s="80">
        <f t="shared" si="125"/>
        <v>0.510352</v>
      </c>
      <c r="O418" s="4" t="s">
        <v>84</v>
      </c>
      <c r="P418" s="88" t="s">
        <v>85</v>
      </c>
      <c r="Q418" s="47"/>
      <c r="R418" s="108">
        <v>0</v>
      </c>
      <c r="S418" s="108"/>
      <c r="T418" s="47" t="s">
        <v>65</v>
      </c>
      <c r="U418" s="99">
        <f t="shared" si="126"/>
        <v>0.510352</v>
      </c>
      <c r="V418" s="99"/>
      <c r="W418" s="99"/>
      <c r="X418" s="99"/>
      <c r="Y418" s="99">
        <f t="shared" si="131"/>
        <v>0.510352</v>
      </c>
    </row>
    <row r="419" s="1" customFormat="1" ht="36" hidden="1" customHeight="1" spans="1:25">
      <c r="A419" s="62">
        <v>41</v>
      </c>
      <c r="B419" s="63" t="s">
        <v>2475</v>
      </c>
      <c r="C419" s="70" t="s">
        <v>2733</v>
      </c>
      <c r="D419" s="66">
        <v>8375.86</v>
      </c>
      <c r="E419" s="71"/>
      <c r="F419" s="71"/>
      <c r="G419" s="71"/>
      <c r="H419" s="67">
        <f t="shared" si="130"/>
        <v>8375.86</v>
      </c>
      <c r="I419" s="65">
        <f t="shared" si="127"/>
        <v>8375.86</v>
      </c>
      <c r="J419" s="82">
        <v>0</v>
      </c>
      <c r="K419" s="83">
        <f t="shared" si="123"/>
        <v>1</v>
      </c>
      <c r="L419" s="84"/>
      <c r="M419" s="80">
        <f t="shared" si="124"/>
        <v>0.837586</v>
      </c>
      <c r="N419" s="80">
        <f t="shared" si="125"/>
        <v>0.837586</v>
      </c>
      <c r="O419" s="85" t="s">
        <v>123</v>
      </c>
      <c r="P419" s="86" t="s">
        <v>2711</v>
      </c>
      <c r="Q419" s="47" t="s">
        <v>2712</v>
      </c>
      <c r="R419" s="108">
        <v>0</v>
      </c>
      <c r="S419" s="108" t="s">
        <v>2665</v>
      </c>
      <c r="T419" s="47" t="s">
        <v>65</v>
      </c>
      <c r="U419" s="99">
        <f t="shared" si="126"/>
        <v>0.837586</v>
      </c>
      <c r="V419" s="99"/>
      <c r="W419" s="99"/>
      <c r="X419" s="99"/>
      <c r="Y419" s="99">
        <f t="shared" si="131"/>
        <v>0.837586</v>
      </c>
    </row>
    <row r="420" s="1" customFormat="1" ht="36" hidden="1" customHeight="1" spans="1:25">
      <c r="A420" s="62">
        <v>42</v>
      </c>
      <c r="B420" s="63" t="s">
        <v>2475</v>
      </c>
      <c r="C420" s="70" t="s">
        <v>2729</v>
      </c>
      <c r="D420" s="66">
        <v>26124.14</v>
      </c>
      <c r="E420" s="71"/>
      <c r="F420" s="71"/>
      <c r="G420" s="71"/>
      <c r="H420" s="67">
        <f t="shared" si="130"/>
        <v>26124.14</v>
      </c>
      <c r="I420" s="65">
        <f t="shared" si="127"/>
        <v>26124.14</v>
      </c>
      <c r="J420" s="82">
        <v>0</v>
      </c>
      <c r="K420" s="83">
        <f t="shared" si="123"/>
        <v>1</v>
      </c>
      <c r="L420" s="84"/>
      <c r="M420" s="80">
        <f t="shared" si="124"/>
        <v>2.612414</v>
      </c>
      <c r="N420" s="80">
        <f t="shared" si="125"/>
        <v>2.612414</v>
      </c>
      <c r="O420" s="85" t="s">
        <v>123</v>
      </c>
      <c r="P420" s="86" t="s">
        <v>2711</v>
      </c>
      <c r="Q420" s="47" t="s">
        <v>2712</v>
      </c>
      <c r="R420" s="108">
        <v>0</v>
      </c>
      <c r="S420" s="108" t="s">
        <v>2665</v>
      </c>
      <c r="T420" s="47" t="s">
        <v>65</v>
      </c>
      <c r="U420" s="99">
        <f t="shared" si="126"/>
        <v>2.612414</v>
      </c>
      <c r="V420" s="99"/>
      <c r="W420" s="99"/>
      <c r="X420" s="99"/>
      <c r="Y420" s="99">
        <f t="shared" si="131"/>
        <v>2.612414</v>
      </c>
    </row>
    <row r="421" s="1" customFormat="1" ht="36" hidden="1" customHeight="1" spans="1:25">
      <c r="A421" s="62">
        <v>43</v>
      </c>
      <c r="B421" s="63" t="s">
        <v>2475</v>
      </c>
      <c r="C421" s="70" t="s">
        <v>2730</v>
      </c>
      <c r="D421" s="66">
        <v>9400</v>
      </c>
      <c r="E421" s="71"/>
      <c r="F421" s="71"/>
      <c r="G421" s="71"/>
      <c r="H421" s="67">
        <f t="shared" si="130"/>
        <v>9400</v>
      </c>
      <c r="I421" s="65">
        <f t="shared" si="127"/>
        <v>9400</v>
      </c>
      <c r="J421" s="82">
        <v>0</v>
      </c>
      <c r="K421" s="83">
        <f t="shared" si="123"/>
        <v>1</v>
      </c>
      <c r="L421" s="84"/>
      <c r="M421" s="80">
        <f t="shared" si="124"/>
        <v>0.94</v>
      </c>
      <c r="N421" s="80">
        <f t="shared" si="125"/>
        <v>0.94</v>
      </c>
      <c r="O421" s="85" t="s">
        <v>123</v>
      </c>
      <c r="P421" s="86" t="s">
        <v>2705</v>
      </c>
      <c r="Q421" s="47" t="s">
        <v>2706</v>
      </c>
      <c r="R421" s="48">
        <v>0</v>
      </c>
      <c r="S421" s="48" t="s">
        <v>2665</v>
      </c>
      <c r="T421" s="47" t="s">
        <v>65</v>
      </c>
      <c r="U421" s="99">
        <f t="shared" si="126"/>
        <v>0.94</v>
      </c>
      <c r="V421" s="99"/>
      <c r="W421" s="99"/>
      <c r="X421" s="99"/>
      <c r="Y421" s="99">
        <f t="shared" si="131"/>
        <v>0.94</v>
      </c>
    </row>
    <row r="422" s="1" customFormat="1" ht="36" hidden="1" customHeight="1" spans="1:25">
      <c r="A422" s="62">
        <v>44</v>
      </c>
      <c r="B422" s="63" t="s">
        <v>2475</v>
      </c>
      <c r="C422" s="70" t="s">
        <v>2781</v>
      </c>
      <c r="D422" s="66">
        <v>39357.58</v>
      </c>
      <c r="E422" s="71"/>
      <c r="F422" s="71"/>
      <c r="G422" s="71"/>
      <c r="H422" s="67">
        <f t="shared" si="130"/>
        <v>39357.58</v>
      </c>
      <c r="I422" s="65">
        <f t="shared" si="127"/>
        <v>39357.58</v>
      </c>
      <c r="J422" s="82">
        <v>0</v>
      </c>
      <c r="K422" s="83">
        <f t="shared" si="123"/>
        <v>1</v>
      </c>
      <c r="L422" s="84"/>
      <c r="M422" s="80">
        <f t="shared" si="124"/>
        <v>3.935758</v>
      </c>
      <c r="N422" s="80">
        <f t="shared" si="125"/>
        <v>3.935758</v>
      </c>
      <c r="O422" s="4" t="s">
        <v>84</v>
      </c>
      <c r="P422" s="88" t="s">
        <v>85</v>
      </c>
      <c r="Q422" s="47"/>
      <c r="R422" s="108">
        <v>0</v>
      </c>
      <c r="S422" s="108"/>
      <c r="T422" s="47" t="s">
        <v>65</v>
      </c>
      <c r="U422" s="99">
        <f t="shared" si="126"/>
        <v>3.935758</v>
      </c>
      <c r="V422" s="99"/>
      <c r="W422" s="99"/>
      <c r="X422" s="99"/>
      <c r="Y422" s="99">
        <f t="shared" si="131"/>
        <v>3.935758</v>
      </c>
    </row>
    <row r="423" s="1" customFormat="1" ht="36" hidden="1" customHeight="1" spans="1:25">
      <c r="A423" s="62">
        <v>45</v>
      </c>
      <c r="B423" s="63" t="s">
        <v>2475</v>
      </c>
      <c r="C423" s="70" t="s">
        <v>2728</v>
      </c>
      <c r="D423" s="66">
        <v>5000</v>
      </c>
      <c r="E423" s="71"/>
      <c r="F423" s="71"/>
      <c r="G423" s="71"/>
      <c r="H423" s="67">
        <f t="shared" si="130"/>
        <v>5000</v>
      </c>
      <c r="I423" s="65">
        <f t="shared" si="127"/>
        <v>5000</v>
      </c>
      <c r="J423" s="82">
        <v>0</v>
      </c>
      <c r="K423" s="83">
        <f t="shared" si="123"/>
        <v>1</v>
      </c>
      <c r="L423" s="84"/>
      <c r="M423" s="80">
        <f t="shared" si="124"/>
        <v>0.5</v>
      </c>
      <c r="N423" s="80">
        <f t="shared" si="125"/>
        <v>0.5</v>
      </c>
      <c r="O423" s="4" t="s">
        <v>2588</v>
      </c>
      <c r="P423" s="47" t="s">
        <v>2080</v>
      </c>
      <c r="Q423" s="47"/>
      <c r="R423" s="48"/>
      <c r="S423" s="48"/>
      <c r="T423" s="47" t="s">
        <v>65</v>
      </c>
      <c r="U423" s="99">
        <f t="shared" si="126"/>
        <v>0.5</v>
      </c>
      <c r="V423" s="99"/>
      <c r="W423" s="99"/>
      <c r="X423" s="99"/>
      <c r="Y423" s="99">
        <f t="shared" si="131"/>
        <v>0.5</v>
      </c>
    </row>
    <row r="424" s="1" customFormat="1" ht="36" hidden="1" customHeight="1" spans="1:25">
      <c r="A424" s="62">
        <v>46</v>
      </c>
      <c r="B424" s="63" t="s">
        <v>2475</v>
      </c>
      <c r="C424" s="70" t="s">
        <v>2734</v>
      </c>
      <c r="D424" s="66">
        <v>65000</v>
      </c>
      <c r="E424" s="71"/>
      <c r="F424" s="71"/>
      <c r="G424" s="71"/>
      <c r="H424" s="67">
        <f t="shared" si="130"/>
        <v>65000</v>
      </c>
      <c r="I424" s="65">
        <f t="shared" si="127"/>
        <v>65000</v>
      </c>
      <c r="J424" s="82">
        <v>0</v>
      </c>
      <c r="K424" s="83">
        <f t="shared" si="123"/>
        <v>1</v>
      </c>
      <c r="L424" s="84"/>
      <c r="M424" s="80">
        <f t="shared" si="124"/>
        <v>6.5</v>
      </c>
      <c r="N424" s="80">
        <f t="shared" si="125"/>
        <v>6.5</v>
      </c>
      <c r="O424" s="4" t="s">
        <v>2663</v>
      </c>
      <c r="P424" s="88" t="s">
        <v>1792</v>
      </c>
      <c r="Q424" s="47" t="s">
        <v>2664</v>
      </c>
      <c r="R424" s="108">
        <v>0</v>
      </c>
      <c r="S424" s="108" t="s">
        <v>2665</v>
      </c>
      <c r="T424" s="47" t="s">
        <v>65</v>
      </c>
      <c r="U424" s="99">
        <f t="shared" si="126"/>
        <v>6.5</v>
      </c>
      <c r="V424" s="99"/>
      <c r="W424" s="99"/>
      <c r="X424" s="99"/>
      <c r="Y424" s="99">
        <f t="shared" si="131"/>
        <v>6.5</v>
      </c>
    </row>
    <row r="425" s="1" customFormat="1" ht="36" hidden="1" customHeight="1" spans="1:25">
      <c r="A425" s="62">
        <v>47</v>
      </c>
      <c r="B425" s="63" t="s">
        <v>2475</v>
      </c>
      <c r="C425" s="70" t="s">
        <v>2733</v>
      </c>
      <c r="D425" s="66">
        <v>30000</v>
      </c>
      <c r="E425" s="71"/>
      <c r="F425" s="71"/>
      <c r="G425" s="71"/>
      <c r="H425" s="67">
        <f t="shared" si="130"/>
        <v>30000</v>
      </c>
      <c r="I425" s="65">
        <f t="shared" si="127"/>
        <v>30000</v>
      </c>
      <c r="J425" s="82">
        <v>0</v>
      </c>
      <c r="K425" s="83">
        <f t="shared" si="123"/>
        <v>1</v>
      </c>
      <c r="L425" s="84"/>
      <c r="M425" s="80">
        <f t="shared" si="124"/>
        <v>3</v>
      </c>
      <c r="N425" s="80">
        <f t="shared" si="125"/>
        <v>3</v>
      </c>
      <c r="O425" s="85" t="s">
        <v>123</v>
      </c>
      <c r="P425" s="86" t="s">
        <v>2711</v>
      </c>
      <c r="Q425" s="47" t="s">
        <v>2712</v>
      </c>
      <c r="R425" s="108">
        <v>0</v>
      </c>
      <c r="S425" s="108" t="s">
        <v>2665</v>
      </c>
      <c r="T425" s="47" t="s">
        <v>65</v>
      </c>
      <c r="U425" s="99">
        <f t="shared" si="126"/>
        <v>3</v>
      </c>
      <c r="V425" s="99"/>
      <c r="W425" s="99"/>
      <c r="X425" s="99"/>
      <c r="Y425" s="99">
        <f t="shared" si="131"/>
        <v>3</v>
      </c>
    </row>
    <row r="426" s="1" customFormat="1" ht="36" hidden="1" customHeight="1" spans="1:25">
      <c r="A426" s="62">
        <v>48</v>
      </c>
      <c r="B426" s="63" t="s">
        <v>2475</v>
      </c>
      <c r="C426" s="70" t="s">
        <v>2728</v>
      </c>
      <c r="D426" s="66">
        <v>340000</v>
      </c>
      <c r="E426" s="71"/>
      <c r="F426" s="71"/>
      <c r="G426" s="71"/>
      <c r="H426" s="67">
        <f t="shared" si="130"/>
        <v>340000</v>
      </c>
      <c r="I426" s="65">
        <f t="shared" si="127"/>
        <v>340000</v>
      </c>
      <c r="J426" s="82">
        <f t="shared" ref="J426:J447" si="132">D426-I426</f>
        <v>0</v>
      </c>
      <c r="K426" s="83">
        <f t="shared" si="123"/>
        <v>1</v>
      </c>
      <c r="L426" s="84"/>
      <c r="M426" s="80">
        <f t="shared" si="124"/>
        <v>34</v>
      </c>
      <c r="N426" s="80">
        <f t="shared" si="125"/>
        <v>34</v>
      </c>
      <c r="O426" s="4" t="s">
        <v>2588</v>
      </c>
      <c r="P426" s="47" t="s">
        <v>2080</v>
      </c>
      <c r="Q426" s="47"/>
      <c r="R426" s="48"/>
      <c r="S426" s="48"/>
      <c r="T426" s="47" t="s">
        <v>65</v>
      </c>
      <c r="U426" s="99">
        <f t="shared" si="126"/>
        <v>34</v>
      </c>
      <c r="V426" s="99"/>
      <c r="W426" s="99"/>
      <c r="X426" s="99"/>
      <c r="Y426" s="99">
        <f t="shared" si="131"/>
        <v>34</v>
      </c>
    </row>
    <row r="427" s="1" customFormat="1" ht="36" hidden="1" customHeight="1" spans="1:25">
      <c r="A427" s="62">
        <v>49</v>
      </c>
      <c r="B427" s="63" t="s">
        <v>2475</v>
      </c>
      <c r="C427" s="70" t="s">
        <v>2628</v>
      </c>
      <c r="D427" s="66">
        <v>113492.81</v>
      </c>
      <c r="E427" s="71"/>
      <c r="F427" s="71"/>
      <c r="G427" s="71"/>
      <c r="H427" s="67">
        <f t="shared" si="130"/>
        <v>113492.81</v>
      </c>
      <c r="I427" s="65">
        <f t="shared" si="127"/>
        <v>113492.81</v>
      </c>
      <c r="J427" s="82">
        <v>0</v>
      </c>
      <c r="K427" s="83">
        <f t="shared" si="123"/>
        <v>1</v>
      </c>
      <c r="L427" s="84"/>
      <c r="M427" s="80">
        <f t="shared" si="124"/>
        <v>11.349281</v>
      </c>
      <c r="N427" s="80">
        <f t="shared" si="125"/>
        <v>11.349281</v>
      </c>
      <c r="O427" s="4" t="s">
        <v>187</v>
      </c>
      <c r="P427" s="47" t="s">
        <v>187</v>
      </c>
      <c r="Q427" s="47"/>
      <c r="R427" s="48"/>
      <c r="S427" s="48"/>
      <c r="T427" s="47" t="s">
        <v>65</v>
      </c>
      <c r="U427" s="99">
        <f t="shared" si="126"/>
        <v>11.349281</v>
      </c>
      <c r="V427" s="99"/>
      <c r="W427" s="99"/>
      <c r="X427" s="99"/>
      <c r="Y427" s="99">
        <f t="shared" si="131"/>
        <v>11.349281</v>
      </c>
    </row>
    <row r="428" s="1" customFormat="1" ht="36" hidden="1" customHeight="1" spans="1:25">
      <c r="A428" s="62">
        <v>50</v>
      </c>
      <c r="B428" s="63" t="s">
        <v>2475</v>
      </c>
      <c r="C428" s="70" t="s">
        <v>2728</v>
      </c>
      <c r="D428" s="66">
        <v>647479.69</v>
      </c>
      <c r="E428" s="71"/>
      <c r="F428" s="71"/>
      <c r="G428" s="71"/>
      <c r="H428" s="67">
        <f t="shared" si="130"/>
        <v>647479.69</v>
      </c>
      <c r="I428" s="65">
        <f t="shared" si="127"/>
        <v>647479.69</v>
      </c>
      <c r="J428" s="82">
        <v>0</v>
      </c>
      <c r="K428" s="83">
        <f t="shared" si="123"/>
        <v>1</v>
      </c>
      <c r="L428" s="84"/>
      <c r="M428" s="80">
        <f t="shared" si="124"/>
        <v>64.747969</v>
      </c>
      <c r="N428" s="80">
        <f t="shared" si="125"/>
        <v>64.747969</v>
      </c>
      <c r="O428" s="4" t="s">
        <v>2588</v>
      </c>
      <c r="P428" s="47" t="s">
        <v>2080</v>
      </c>
      <c r="Q428" s="47"/>
      <c r="R428" s="48"/>
      <c r="S428" s="48"/>
      <c r="T428" s="47" t="s">
        <v>65</v>
      </c>
      <c r="U428" s="99">
        <f t="shared" si="126"/>
        <v>64.747969</v>
      </c>
      <c r="V428" s="99"/>
      <c r="W428" s="99"/>
      <c r="X428" s="99"/>
      <c r="Y428" s="99">
        <f t="shared" si="131"/>
        <v>64.747969</v>
      </c>
    </row>
    <row r="429" s="43" customFormat="1" ht="36" hidden="1" customHeight="1" spans="1:25">
      <c r="A429" s="68" t="s">
        <v>2489</v>
      </c>
      <c r="B429" s="68"/>
      <c r="C429" s="68"/>
      <c r="D429" s="69">
        <f t="shared" ref="D429:H429" si="133">SUM(D430:D461)</f>
        <v>8287848.46</v>
      </c>
      <c r="E429" s="69">
        <f t="shared" si="133"/>
        <v>4821776.6</v>
      </c>
      <c r="F429" s="69">
        <f t="shared" si="133"/>
        <v>2368216.7</v>
      </c>
      <c r="G429" s="69">
        <f t="shared" si="133"/>
        <v>200000</v>
      </c>
      <c r="H429" s="69">
        <f t="shared" si="133"/>
        <v>897855.16</v>
      </c>
      <c r="I429" s="61">
        <f t="shared" si="127"/>
        <v>8287848.46</v>
      </c>
      <c r="J429" s="89">
        <f t="shared" si="132"/>
        <v>0</v>
      </c>
      <c r="K429" s="81">
        <f t="shared" si="123"/>
        <v>1</v>
      </c>
      <c r="L429" s="89"/>
      <c r="M429" s="80">
        <f t="shared" si="124"/>
        <v>828.784846</v>
      </c>
      <c r="N429" s="80">
        <f t="shared" si="125"/>
        <v>828.784846</v>
      </c>
      <c r="O429" s="4"/>
      <c r="P429" s="47"/>
      <c r="Q429" s="47"/>
      <c r="R429" s="48"/>
      <c r="S429" s="48"/>
      <c r="T429" s="47"/>
      <c r="U429" s="98">
        <f t="shared" si="126"/>
        <v>828.784846</v>
      </c>
      <c r="V429" s="98">
        <f t="shared" ref="V429:Y429" si="134">E429/10000</f>
        <v>482.17766</v>
      </c>
      <c r="W429" s="98">
        <f t="shared" si="134"/>
        <v>236.82167</v>
      </c>
      <c r="X429" s="98">
        <f t="shared" si="134"/>
        <v>20</v>
      </c>
      <c r="Y429" s="98">
        <f t="shared" si="134"/>
        <v>89.785516</v>
      </c>
    </row>
    <row r="430" s="1" customFormat="1" ht="36" hidden="1" customHeight="1" spans="1:25">
      <c r="A430" s="62">
        <v>1</v>
      </c>
      <c r="B430" s="63" t="s">
        <v>2490</v>
      </c>
      <c r="C430" s="70" t="s">
        <v>2782</v>
      </c>
      <c r="D430" s="66">
        <v>31193.3</v>
      </c>
      <c r="E430" s="71">
        <f t="shared" ref="E430:E439" si="135">D430</f>
        <v>31193.3</v>
      </c>
      <c r="F430" s="71"/>
      <c r="G430" s="71"/>
      <c r="H430" s="71"/>
      <c r="I430" s="65">
        <f t="shared" si="127"/>
        <v>31193.3</v>
      </c>
      <c r="J430" s="82">
        <f t="shared" si="132"/>
        <v>0</v>
      </c>
      <c r="K430" s="83">
        <f t="shared" si="123"/>
        <v>1</v>
      </c>
      <c r="L430" s="84"/>
      <c r="M430" s="80">
        <f t="shared" si="124"/>
        <v>3.11933</v>
      </c>
      <c r="N430" s="80">
        <f t="shared" si="125"/>
        <v>3.11933</v>
      </c>
      <c r="O430" s="4" t="s">
        <v>84</v>
      </c>
      <c r="P430" s="88" t="s">
        <v>85</v>
      </c>
      <c r="Q430" s="47"/>
      <c r="R430" s="108">
        <v>0</v>
      </c>
      <c r="S430" s="108"/>
      <c r="T430" s="47" t="s">
        <v>76</v>
      </c>
      <c r="U430" s="99">
        <f t="shared" si="126"/>
        <v>3.11933</v>
      </c>
      <c r="V430" s="99">
        <f t="shared" ref="V430:V439" si="136">E430/10000</f>
        <v>3.11933</v>
      </c>
      <c r="W430" s="99"/>
      <c r="X430" s="99"/>
      <c r="Y430" s="99"/>
    </row>
    <row r="431" s="1" customFormat="1" ht="36" hidden="1" customHeight="1" spans="1:25">
      <c r="A431" s="62">
        <v>2</v>
      </c>
      <c r="B431" s="63" t="s">
        <v>2490</v>
      </c>
      <c r="C431" s="70" t="s">
        <v>2714</v>
      </c>
      <c r="D431" s="66">
        <v>7283.3</v>
      </c>
      <c r="E431" s="71">
        <f t="shared" si="135"/>
        <v>7283.3</v>
      </c>
      <c r="F431" s="71"/>
      <c r="G431" s="71"/>
      <c r="H431" s="71"/>
      <c r="I431" s="65">
        <f t="shared" si="127"/>
        <v>7283.3</v>
      </c>
      <c r="J431" s="82">
        <f t="shared" si="132"/>
        <v>0</v>
      </c>
      <c r="K431" s="83">
        <f t="shared" si="123"/>
        <v>1</v>
      </c>
      <c r="L431" s="84"/>
      <c r="M431" s="80">
        <f t="shared" si="124"/>
        <v>0.72833</v>
      </c>
      <c r="N431" s="80">
        <f t="shared" si="125"/>
        <v>0.72833</v>
      </c>
      <c r="O431" s="4" t="s">
        <v>84</v>
      </c>
      <c r="P431" s="88" t="s">
        <v>85</v>
      </c>
      <c r="Q431" s="47"/>
      <c r="R431" s="108">
        <v>0</v>
      </c>
      <c r="S431" s="108"/>
      <c r="T431" s="47" t="s">
        <v>76</v>
      </c>
      <c r="U431" s="99">
        <f t="shared" si="126"/>
        <v>0.72833</v>
      </c>
      <c r="V431" s="99">
        <f t="shared" si="136"/>
        <v>0.72833</v>
      </c>
      <c r="W431" s="99"/>
      <c r="X431" s="99"/>
      <c r="Y431" s="99"/>
    </row>
    <row r="432" s="42" customFormat="1" ht="36" hidden="1" customHeight="1" spans="1:25">
      <c r="A432" s="62">
        <v>3</v>
      </c>
      <c r="B432" s="63" t="s">
        <v>2490</v>
      </c>
      <c r="C432" s="70" t="s">
        <v>2709</v>
      </c>
      <c r="D432" s="66">
        <v>120000</v>
      </c>
      <c r="E432" s="71">
        <f t="shared" si="135"/>
        <v>120000</v>
      </c>
      <c r="F432" s="71"/>
      <c r="G432" s="71"/>
      <c r="H432" s="71"/>
      <c r="I432" s="65">
        <f t="shared" si="127"/>
        <v>120000</v>
      </c>
      <c r="J432" s="82">
        <f t="shared" si="132"/>
        <v>0</v>
      </c>
      <c r="K432" s="83">
        <f t="shared" si="123"/>
        <v>1</v>
      </c>
      <c r="L432" s="84"/>
      <c r="M432" s="80">
        <f t="shared" si="124"/>
        <v>12</v>
      </c>
      <c r="N432" s="80">
        <f t="shared" si="125"/>
        <v>12</v>
      </c>
      <c r="O432" s="4" t="s">
        <v>2663</v>
      </c>
      <c r="P432" s="88" t="s">
        <v>1792</v>
      </c>
      <c r="Q432" s="47" t="s">
        <v>2664</v>
      </c>
      <c r="R432" s="108">
        <v>0</v>
      </c>
      <c r="S432" s="108" t="s">
        <v>2665</v>
      </c>
      <c r="T432" s="47" t="s">
        <v>76</v>
      </c>
      <c r="U432" s="99">
        <f t="shared" si="126"/>
        <v>12</v>
      </c>
      <c r="V432" s="99">
        <f t="shared" si="136"/>
        <v>12</v>
      </c>
      <c r="W432" s="99"/>
      <c r="X432" s="99"/>
      <c r="Y432" s="99"/>
    </row>
    <row r="433" s="42" customFormat="1" ht="36" hidden="1" customHeight="1" spans="1:25">
      <c r="A433" s="62">
        <v>4</v>
      </c>
      <c r="B433" s="63" t="s">
        <v>2490</v>
      </c>
      <c r="C433" s="70" t="s">
        <v>2753</v>
      </c>
      <c r="D433" s="66">
        <v>193300</v>
      </c>
      <c r="E433" s="71">
        <f t="shared" si="135"/>
        <v>193300</v>
      </c>
      <c r="F433" s="71"/>
      <c r="G433" s="71"/>
      <c r="H433" s="71"/>
      <c r="I433" s="65">
        <f t="shared" si="127"/>
        <v>193300</v>
      </c>
      <c r="J433" s="82">
        <f t="shared" si="132"/>
        <v>0</v>
      </c>
      <c r="K433" s="83">
        <f t="shared" si="123"/>
        <v>1</v>
      </c>
      <c r="L433" s="84"/>
      <c r="M433" s="80">
        <f t="shared" si="124"/>
        <v>19.33</v>
      </c>
      <c r="N433" s="80">
        <f t="shared" si="125"/>
        <v>19.33</v>
      </c>
      <c r="O433" s="85" t="s">
        <v>123</v>
      </c>
      <c r="P433" s="86" t="s">
        <v>2705</v>
      </c>
      <c r="Q433" s="47" t="s">
        <v>2706</v>
      </c>
      <c r="R433" s="48">
        <v>0</v>
      </c>
      <c r="S433" s="48" t="s">
        <v>2665</v>
      </c>
      <c r="T433" s="47" t="s">
        <v>76</v>
      </c>
      <c r="U433" s="99">
        <f t="shared" si="126"/>
        <v>19.33</v>
      </c>
      <c r="V433" s="99">
        <f t="shared" si="136"/>
        <v>19.33</v>
      </c>
      <c r="W433" s="99"/>
      <c r="X433" s="99"/>
      <c r="Y433" s="99"/>
    </row>
    <row r="434" s="1" customFormat="1" ht="36" hidden="1" customHeight="1" spans="1:25">
      <c r="A434" s="62">
        <v>5</v>
      </c>
      <c r="B434" s="63" t="s">
        <v>2490</v>
      </c>
      <c r="C434" s="70" t="s">
        <v>2783</v>
      </c>
      <c r="D434" s="66">
        <v>600000</v>
      </c>
      <c r="E434" s="71">
        <f t="shared" si="135"/>
        <v>600000</v>
      </c>
      <c r="F434" s="71"/>
      <c r="G434" s="71"/>
      <c r="H434" s="71"/>
      <c r="I434" s="65">
        <f t="shared" si="127"/>
        <v>600000</v>
      </c>
      <c r="J434" s="82">
        <f t="shared" si="132"/>
        <v>0</v>
      </c>
      <c r="K434" s="83">
        <f t="shared" si="123"/>
        <v>1</v>
      </c>
      <c r="L434" s="84"/>
      <c r="M434" s="80">
        <f t="shared" si="124"/>
        <v>60</v>
      </c>
      <c r="N434" s="80">
        <f t="shared" si="125"/>
        <v>60</v>
      </c>
      <c r="O434" s="4"/>
      <c r="P434" s="47"/>
      <c r="Q434" s="47"/>
      <c r="R434" s="48"/>
      <c r="S434" s="48"/>
      <c r="T434" s="47" t="s">
        <v>76</v>
      </c>
      <c r="U434" s="99">
        <f t="shared" si="126"/>
        <v>60</v>
      </c>
      <c r="V434" s="99">
        <f t="shared" si="136"/>
        <v>60</v>
      </c>
      <c r="W434" s="99"/>
      <c r="X434" s="99"/>
      <c r="Y434" s="99"/>
    </row>
    <row r="435" s="1" customFormat="1" ht="36" hidden="1" customHeight="1" spans="1:25">
      <c r="A435" s="62">
        <v>6</v>
      </c>
      <c r="B435" s="63" t="s">
        <v>2490</v>
      </c>
      <c r="C435" s="70" t="s">
        <v>2784</v>
      </c>
      <c r="D435" s="66">
        <v>280000</v>
      </c>
      <c r="E435" s="71">
        <f t="shared" si="135"/>
        <v>280000</v>
      </c>
      <c r="F435" s="71"/>
      <c r="G435" s="71"/>
      <c r="H435" s="71"/>
      <c r="I435" s="65">
        <f t="shared" si="127"/>
        <v>280000</v>
      </c>
      <c r="J435" s="82">
        <f t="shared" si="132"/>
        <v>0</v>
      </c>
      <c r="K435" s="83">
        <f t="shared" si="123"/>
        <v>1</v>
      </c>
      <c r="L435" s="84"/>
      <c r="M435" s="80">
        <f t="shared" si="124"/>
        <v>28</v>
      </c>
      <c r="N435" s="80">
        <f t="shared" si="125"/>
        <v>28</v>
      </c>
      <c r="O435" s="4"/>
      <c r="P435" s="47"/>
      <c r="Q435" s="47"/>
      <c r="R435" s="48"/>
      <c r="S435" s="48"/>
      <c r="T435" s="47" t="s">
        <v>76</v>
      </c>
      <c r="U435" s="99">
        <f t="shared" si="126"/>
        <v>28</v>
      </c>
      <c r="V435" s="99">
        <f t="shared" si="136"/>
        <v>28</v>
      </c>
      <c r="W435" s="99"/>
      <c r="X435" s="99"/>
      <c r="Y435" s="99"/>
    </row>
    <row r="436" s="1" customFormat="1" ht="36" hidden="1" customHeight="1" spans="1:25">
      <c r="A436" s="62">
        <v>7</v>
      </c>
      <c r="B436" s="63" t="s">
        <v>2490</v>
      </c>
      <c r="C436" s="70" t="s">
        <v>2785</v>
      </c>
      <c r="D436" s="66">
        <v>1000000</v>
      </c>
      <c r="E436" s="71">
        <f t="shared" si="135"/>
        <v>1000000</v>
      </c>
      <c r="F436" s="71"/>
      <c r="G436" s="71"/>
      <c r="H436" s="71"/>
      <c r="I436" s="65">
        <f t="shared" si="127"/>
        <v>1000000</v>
      </c>
      <c r="J436" s="82">
        <f t="shared" si="132"/>
        <v>0</v>
      </c>
      <c r="K436" s="83">
        <f t="shared" si="123"/>
        <v>1</v>
      </c>
      <c r="L436" s="84"/>
      <c r="M436" s="80">
        <f t="shared" si="124"/>
        <v>100</v>
      </c>
      <c r="N436" s="80">
        <f t="shared" si="125"/>
        <v>100</v>
      </c>
      <c r="O436" s="4" t="s">
        <v>84</v>
      </c>
      <c r="P436" s="88" t="s">
        <v>85</v>
      </c>
      <c r="Q436" s="47"/>
      <c r="R436" s="108">
        <v>0</v>
      </c>
      <c r="S436" s="108"/>
      <c r="T436" s="47" t="s">
        <v>76</v>
      </c>
      <c r="U436" s="99">
        <f t="shared" si="126"/>
        <v>100</v>
      </c>
      <c r="V436" s="99">
        <f t="shared" si="136"/>
        <v>100</v>
      </c>
      <c r="W436" s="99"/>
      <c r="X436" s="99"/>
      <c r="Y436" s="99"/>
    </row>
    <row r="437" s="1" customFormat="1" ht="36" hidden="1" customHeight="1" spans="1:25">
      <c r="A437" s="62">
        <v>8</v>
      </c>
      <c r="B437" s="63" t="s">
        <v>2490</v>
      </c>
      <c r="C437" s="70" t="s">
        <v>2710</v>
      </c>
      <c r="D437" s="66">
        <v>90000</v>
      </c>
      <c r="E437" s="71">
        <f t="shared" si="135"/>
        <v>90000</v>
      </c>
      <c r="F437" s="71"/>
      <c r="G437" s="71"/>
      <c r="H437" s="71"/>
      <c r="I437" s="65">
        <f t="shared" si="127"/>
        <v>90000</v>
      </c>
      <c r="J437" s="82">
        <f t="shared" si="132"/>
        <v>0</v>
      </c>
      <c r="K437" s="83">
        <f t="shared" si="123"/>
        <v>1</v>
      </c>
      <c r="L437" s="84"/>
      <c r="M437" s="80">
        <f t="shared" si="124"/>
        <v>9</v>
      </c>
      <c r="N437" s="80">
        <f t="shared" si="125"/>
        <v>9</v>
      </c>
      <c r="O437" s="85" t="s">
        <v>123</v>
      </c>
      <c r="P437" s="86" t="s">
        <v>2711</v>
      </c>
      <c r="Q437" s="47" t="s">
        <v>2712</v>
      </c>
      <c r="R437" s="108">
        <v>0</v>
      </c>
      <c r="S437" s="108" t="s">
        <v>2665</v>
      </c>
      <c r="T437" s="47" t="s">
        <v>76</v>
      </c>
      <c r="U437" s="99">
        <f t="shared" si="126"/>
        <v>9</v>
      </c>
      <c r="V437" s="99">
        <f t="shared" si="136"/>
        <v>9</v>
      </c>
      <c r="W437" s="99"/>
      <c r="X437" s="99"/>
      <c r="Y437" s="99"/>
    </row>
    <row r="438" s="1" customFormat="1" ht="36" hidden="1" customHeight="1" spans="1:25">
      <c r="A438" s="62">
        <v>9</v>
      </c>
      <c r="B438" s="63" t="s">
        <v>2490</v>
      </c>
      <c r="C438" s="70" t="s">
        <v>2707</v>
      </c>
      <c r="D438" s="66">
        <v>1500000</v>
      </c>
      <c r="E438" s="71">
        <f t="shared" si="135"/>
        <v>1500000</v>
      </c>
      <c r="F438" s="71"/>
      <c r="G438" s="71"/>
      <c r="H438" s="71"/>
      <c r="I438" s="65">
        <f t="shared" si="127"/>
        <v>1500000</v>
      </c>
      <c r="J438" s="82">
        <f t="shared" si="132"/>
        <v>0</v>
      </c>
      <c r="K438" s="83">
        <f t="shared" si="123"/>
        <v>1</v>
      </c>
      <c r="L438" s="84"/>
      <c r="M438" s="80">
        <f t="shared" si="124"/>
        <v>150</v>
      </c>
      <c r="N438" s="80">
        <f t="shared" si="125"/>
        <v>150</v>
      </c>
      <c r="O438" s="4" t="s">
        <v>2588</v>
      </c>
      <c r="P438" s="47" t="s">
        <v>2080</v>
      </c>
      <c r="Q438" s="47"/>
      <c r="R438" s="48"/>
      <c r="S438" s="48"/>
      <c r="T438" s="47" t="s">
        <v>76</v>
      </c>
      <c r="U438" s="99">
        <f t="shared" si="126"/>
        <v>150</v>
      </c>
      <c r="V438" s="99">
        <f t="shared" si="136"/>
        <v>150</v>
      </c>
      <c r="W438" s="99"/>
      <c r="X438" s="99"/>
      <c r="Y438" s="99"/>
    </row>
    <row r="439" s="1" customFormat="1" ht="36" hidden="1" customHeight="1" spans="1:25">
      <c r="A439" s="62">
        <v>10</v>
      </c>
      <c r="B439" s="63" t="s">
        <v>2490</v>
      </c>
      <c r="C439" s="70" t="s">
        <v>2714</v>
      </c>
      <c r="D439" s="66">
        <v>1000000</v>
      </c>
      <c r="E439" s="71">
        <f t="shared" si="135"/>
        <v>1000000</v>
      </c>
      <c r="F439" s="71"/>
      <c r="G439" s="71"/>
      <c r="H439" s="71"/>
      <c r="I439" s="65">
        <f t="shared" si="127"/>
        <v>1000000</v>
      </c>
      <c r="J439" s="82">
        <f t="shared" si="132"/>
        <v>0</v>
      </c>
      <c r="K439" s="83">
        <f t="shared" si="123"/>
        <v>1</v>
      </c>
      <c r="L439" s="84"/>
      <c r="M439" s="80">
        <f t="shared" si="124"/>
        <v>100</v>
      </c>
      <c r="N439" s="80">
        <f t="shared" si="125"/>
        <v>100</v>
      </c>
      <c r="O439" s="4" t="s">
        <v>84</v>
      </c>
      <c r="P439" s="88" t="s">
        <v>85</v>
      </c>
      <c r="Q439" s="47"/>
      <c r="R439" s="108">
        <v>0</v>
      </c>
      <c r="S439" s="108"/>
      <c r="T439" s="47" t="s">
        <v>76</v>
      </c>
      <c r="U439" s="99">
        <f t="shared" si="126"/>
        <v>100</v>
      </c>
      <c r="V439" s="99">
        <f t="shared" si="136"/>
        <v>100</v>
      </c>
      <c r="W439" s="99"/>
      <c r="X439" s="99"/>
      <c r="Y439" s="99"/>
    </row>
    <row r="440" s="1" customFormat="1" ht="36" hidden="1" customHeight="1" spans="1:25">
      <c r="A440" s="62">
        <v>11</v>
      </c>
      <c r="B440" s="63" t="s">
        <v>2490</v>
      </c>
      <c r="C440" s="70" t="s">
        <v>2714</v>
      </c>
      <c r="D440" s="66">
        <v>5566.7</v>
      </c>
      <c r="E440" s="71"/>
      <c r="F440" s="67">
        <f t="shared" ref="F440:F446" si="137">D440</f>
        <v>5566.7</v>
      </c>
      <c r="G440" s="71"/>
      <c r="H440" s="71"/>
      <c r="I440" s="65">
        <f t="shared" si="127"/>
        <v>5566.7</v>
      </c>
      <c r="J440" s="82">
        <f t="shared" si="132"/>
        <v>0</v>
      </c>
      <c r="K440" s="83">
        <f t="shared" si="123"/>
        <v>1</v>
      </c>
      <c r="L440" s="84"/>
      <c r="M440" s="80">
        <f t="shared" si="124"/>
        <v>0.55667</v>
      </c>
      <c r="N440" s="80">
        <f t="shared" si="125"/>
        <v>0.55667</v>
      </c>
      <c r="O440" s="4" t="s">
        <v>84</v>
      </c>
      <c r="P440" s="88" t="s">
        <v>85</v>
      </c>
      <c r="Q440" s="47"/>
      <c r="R440" s="108">
        <v>0</v>
      </c>
      <c r="S440" s="108"/>
      <c r="T440" s="47" t="s">
        <v>77</v>
      </c>
      <c r="U440" s="99">
        <f t="shared" si="126"/>
        <v>0.55667</v>
      </c>
      <c r="V440" s="99"/>
      <c r="W440" s="99">
        <f t="shared" ref="W440:W446" si="138">F440/10000</f>
        <v>0.55667</v>
      </c>
      <c r="X440" s="99"/>
      <c r="Y440" s="99"/>
    </row>
    <row r="441" s="1" customFormat="1" ht="36" hidden="1" customHeight="1" spans="1:25">
      <c r="A441" s="62">
        <v>12</v>
      </c>
      <c r="B441" s="63" t="s">
        <v>2490</v>
      </c>
      <c r="C441" s="70" t="s">
        <v>2741</v>
      </c>
      <c r="D441" s="66">
        <v>400000</v>
      </c>
      <c r="E441" s="71"/>
      <c r="F441" s="67">
        <f t="shared" si="137"/>
        <v>400000</v>
      </c>
      <c r="G441" s="71"/>
      <c r="H441" s="71"/>
      <c r="I441" s="65">
        <f t="shared" si="127"/>
        <v>400000</v>
      </c>
      <c r="J441" s="82">
        <f t="shared" si="132"/>
        <v>0</v>
      </c>
      <c r="K441" s="83">
        <f t="shared" si="123"/>
        <v>1</v>
      </c>
      <c r="L441" s="84"/>
      <c r="M441" s="80">
        <f t="shared" si="124"/>
        <v>40</v>
      </c>
      <c r="N441" s="80">
        <f t="shared" si="125"/>
        <v>40</v>
      </c>
      <c r="O441" s="4" t="s">
        <v>84</v>
      </c>
      <c r="P441" s="88" t="s">
        <v>85</v>
      </c>
      <c r="Q441" s="47"/>
      <c r="R441" s="108">
        <v>0</v>
      </c>
      <c r="S441" s="108"/>
      <c r="T441" s="47" t="s">
        <v>77</v>
      </c>
      <c r="U441" s="99">
        <f t="shared" si="126"/>
        <v>40</v>
      </c>
      <c r="V441" s="99"/>
      <c r="W441" s="99">
        <f t="shared" si="138"/>
        <v>40</v>
      </c>
      <c r="X441" s="99"/>
      <c r="Y441" s="99"/>
    </row>
    <row r="442" s="1" customFormat="1" ht="36" hidden="1" customHeight="1" spans="1:25">
      <c r="A442" s="62">
        <v>13</v>
      </c>
      <c r="B442" s="63" t="s">
        <v>2490</v>
      </c>
      <c r="C442" s="70" t="s">
        <v>2718</v>
      </c>
      <c r="D442" s="66">
        <v>281000</v>
      </c>
      <c r="E442" s="71"/>
      <c r="F442" s="67">
        <f t="shared" si="137"/>
        <v>281000</v>
      </c>
      <c r="G442" s="71"/>
      <c r="H442" s="71"/>
      <c r="I442" s="65">
        <f t="shared" si="127"/>
        <v>281000</v>
      </c>
      <c r="J442" s="82">
        <f t="shared" si="132"/>
        <v>0</v>
      </c>
      <c r="K442" s="83">
        <f t="shared" si="123"/>
        <v>1</v>
      </c>
      <c r="L442" s="84"/>
      <c r="M442" s="80">
        <f t="shared" si="124"/>
        <v>28.1</v>
      </c>
      <c r="N442" s="80">
        <f t="shared" si="125"/>
        <v>28.1</v>
      </c>
      <c r="O442" s="4" t="s">
        <v>2663</v>
      </c>
      <c r="P442" s="88" t="s">
        <v>1792</v>
      </c>
      <c r="Q442" s="47" t="s">
        <v>2664</v>
      </c>
      <c r="R442" s="108">
        <v>0</v>
      </c>
      <c r="S442" s="108" t="s">
        <v>2665</v>
      </c>
      <c r="T442" s="47" t="s">
        <v>77</v>
      </c>
      <c r="U442" s="99">
        <f t="shared" si="126"/>
        <v>28.1</v>
      </c>
      <c r="V442" s="99"/>
      <c r="W442" s="99">
        <f t="shared" si="138"/>
        <v>28.1</v>
      </c>
      <c r="X442" s="99"/>
      <c r="Y442" s="99"/>
    </row>
    <row r="443" s="1" customFormat="1" ht="36" hidden="1" customHeight="1" spans="1:25">
      <c r="A443" s="62">
        <v>14</v>
      </c>
      <c r="B443" s="63" t="s">
        <v>2490</v>
      </c>
      <c r="C443" s="70" t="s">
        <v>2720</v>
      </c>
      <c r="D443" s="66">
        <v>17150</v>
      </c>
      <c r="E443" s="71"/>
      <c r="F443" s="67">
        <f t="shared" si="137"/>
        <v>17150</v>
      </c>
      <c r="G443" s="71"/>
      <c r="H443" s="71"/>
      <c r="I443" s="65">
        <f t="shared" si="127"/>
        <v>17150</v>
      </c>
      <c r="J443" s="82">
        <f t="shared" si="132"/>
        <v>0</v>
      </c>
      <c r="K443" s="83">
        <f t="shared" si="123"/>
        <v>1</v>
      </c>
      <c r="L443" s="84"/>
      <c r="M443" s="80">
        <f t="shared" si="124"/>
        <v>1.715</v>
      </c>
      <c r="N443" s="80">
        <f t="shared" si="125"/>
        <v>1.715</v>
      </c>
      <c r="O443" s="4" t="s">
        <v>84</v>
      </c>
      <c r="P443" s="88" t="s">
        <v>2721</v>
      </c>
      <c r="Q443" s="47" t="s">
        <v>2722</v>
      </c>
      <c r="R443" s="48">
        <v>0</v>
      </c>
      <c r="S443" s="48" t="s">
        <v>2723</v>
      </c>
      <c r="T443" s="47" t="s">
        <v>77</v>
      </c>
      <c r="U443" s="99">
        <f t="shared" si="126"/>
        <v>1.715</v>
      </c>
      <c r="V443" s="99"/>
      <c r="W443" s="99">
        <f t="shared" si="138"/>
        <v>1.715</v>
      </c>
      <c r="X443" s="99"/>
      <c r="Y443" s="99"/>
    </row>
    <row r="444" s="1" customFormat="1" ht="36" hidden="1" customHeight="1" spans="1:25">
      <c r="A444" s="62">
        <v>15</v>
      </c>
      <c r="B444" s="63" t="s">
        <v>2490</v>
      </c>
      <c r="C444" s="70" t="s">
        <v>2715</v>
      </c>
      <c r="D444" s="66">
        <v>217500</v>
      </c>
      <c r="E444" s="71"/>
      <c r="F444" s="67">
        <f t="shared" si="137"/>
        <v>217500</v>
      </c>
      <c r="G444" s="71"/>
      <c r="H444" s="71"/>
      <c r="I444" s="65">
        <f t="shared" si="127"/>
        <v>217500</v>
      </c>
      <c r="J444" s="82">
        <f t="shared" si="132"/>
        <v>0</v>
      </c>
      <c r="K444" s="83">
        <f t="shared" si="123"/>
        <v>1</v>
      </c>
      <c r="L444" s="84"/>
      <c r="M444" s="80">
        <f t="shared" si="124"/>
        <v>21.75</v>
      </c>
      <c r="N444" s="80">
        <f t="shared" si="125"/>
        <v>21.75</v>
      </c>
      <c r="O444" s="85" t="s">
        <v>187</v>
      </c>
      <c r="P444" s="86" t="s">
        <v>1037</v>
      </c>
      <c r="Q444" s="97" t="s">
        <v>2716</v>
      </c>
      <c r="R444" s="108">
        <v>0</v>
      </c>
      <c r="S444" s="108" t="s">
        <v>2665</v>
      </c>
      <c r="T444" s="47" t="s">
        <v>77</v>
      </c>
      <c r="U444" s="99">
        <f t="shared" si="126"/>
        <v>21.75</v>
      </c>
      <c r="V444" s="99"/>
      <c r="W444" s="99">
        <f t="shared" si="138"/>
        <v>21.75</v>
      </c>
      <c r="X444" s="99"/>
      <c r="Y444" s="99"/>
    </row>
    <row r="445" s="1" customFormat="1" ht="36" hidden="1" customHeight="1" spans="1:25">
      <c r="A445" s="62">
        <v>16</v>
      </c>
      <c r="B445" s="63" t="s">
        <v>2490</v>
      </c>
      <c r="C445" s="70" t="s">
        <v>2703</v>
      </c>
      <c r="D445" s="66">
        <v>472000</v>
      </c>
      <c r="E445" s="71"/>
      <c r="F445" s="67">
        <f t="shared" si="137"/>
        <v>472000</v>
      </c>
      <c r="G445" s="71"/>
      <c r="H445" s="71"/>
      <c r="I445" s="65">
        <f t="shared" si="127"/>
        <v>472000</v>
      </c>
      <c r="J445" s="82">
        <f t="shared" si="132"/>
        <v>0</v>
      </c>
      <c r="K445" s="83">
        <f t="shared" si="123"/>
        <v>1</v>
      </c>
      <c r="L445" s="84"/>
      <c r="M445" s="80">
        <f t="shared" si="124"/>
        <v>47.2</v>
      </c>
      <c r="N445" s="80">
        <f t="shared" si="125"/>
        <v>47.2</v>
      </c>
      <c r="O445" s="4" t="s">
        <v>2663</v>
      </c>
      <c r="P445" s="88" t="s">
        <v>1792</v>
      </c>
      <c r="Q445" s="47" t="s">
        <v>2664</v>
      </c>
      <c r="R445" s="108">
        <v>0</v>
      </c>
      <c r="S445" s="108" t="s">
        <v>2665</v>
      </c>
      <c r="T445" s="47" t="s">
        <v>77</v>
      </c>
      <c r="U445" s="99">
        <f t="shared" si="126"/>
        <v>47.2</v>
      </c>
      <c r="V445" s="99"/>
      <c r="W445" s="99">
        <f t="shared" si="138"/>
        <v>47.2</v>
      </c>
      <c r="X445" s="99"/>
      <c r="Y445" s="99"/>
    </row>
    <row r="446" s="1" customFormat="1" ht="36" hidden="1" customHeight="1" spans="1:25">
      <c r="A446" s="62">
        <v>17</v>
      </c>
      <c r="B446" s="63" t="s">
        <v>2490</v>
      </c>
      <c r="C446" s="70" t="s">
        <v>2779</v>
      </c>
      <c r="D446" s="66">
        <v>975000</v>
      </c>
      <c r="E446" s="71"/>
      <c r="F446" s="67">
        <f t="shared" si="137"/>
        <v>975000</v>
      </c>
      <c r="G446" s="71"/>
      <c r="H446" s="71"/>
      <c r="I446" s="65">
        <f t="shared" si="127"/>
        <v>975000</v>
      </c>
      <c r="J446" s="82">
        <f t="shared" si="132"/>
        <v>0</v>
      </c>
      <c r="K446" s="83">
        <f t="shared" si="123"/>
        <v>1</v>
      </c>
      <c r="L446" s="84"/>
      <c r="M446" s="80">
        <f t="shared" si="124"/>
        <v>97.5</v>
      </c>
      <c r="N446" s="80">
        <f t="shared" si="125"/>
        <v>97.5</v>
      </c>
      <c r="O446" s="4" t="s">
        <v>2588</v>
      </c>
      <c r="P446" s="47" t="s">
        <v>530</v>
      </c>
      <c r="Q446" s="47"/>
      <c r="R446" s="48"/>
      <c r="S446" s="48"/>
      <c r="T446" s="47" t="s">
        <v>77</v>
      </c>
      <c r="U446" s="99">
        <f t="shared" si="126"/>
        <v>97.5</v>
      </c>
      <c r="V446" s="99"/>
      <c r="W446" s="99">
        <f t="shared" si="138"/>
        <v>97.5</v>
      </c>
      <c r="X446" s="99"/>
      <c r="Y446" s="99"/>
    </row>
    <row r="447" s="1" customFormat="1" ht="36" hidden="1" customHeight="1" spans="1:25">
      <c r="A447" s="62">
        <v>18</v>
      </c>
      <c r="B447" s="63" t="s">
        <v>2490</v>
      </c>
      <c r="C447" s="70" t="s">
        <v>2786</v>
      </c>
      <c r="D447" s="66">
        <v>100000</v>
      </c>
      <c r="E447" s="71"/>
      <c r="F447" s="71"/>
      <c r="G447" s="66">
        <v>100000</v>
      </c>
      <c r="H447" s="71"/>
      <c r="I447" s="65">
        <f t="shared" si="127"/>
        <v>100000</v>
      </c>
      <c r="J447" s="82">
        <f t="shared" si="132"/>
        <v>0</v>
      </c>
      <c r="K447" s="83">
        <f t="shared" ref="K447:K510" si="139">I447/D447</f>
        <v>1</v>
      </c>
      <c r="L447" s="84"/>
      <c r="M447" s="80">
        <f t="shared" si="124"/>
        <v>10</v>
      </c>
      <c r="N447" s="80">
        <f t="shared" si="125"/>
        <v>10</v>
      </c>
      <c r="O447" s="4" t="s">
        <v>2588</v>
      </c>
      <c r="P447" s="47" t="s">
        <v>2080</v>
      </c>
      <c r="Q447" s="47"/>
      <c r="R447" s="48"/>
      <c r="S447" s="48"/>
      <c r="T447" s="47" t="s">
        <v>78</v>
      </c>
      <c r="U447" s="99">
        <f t="shared" si="126"/>
        <v>10</v>
      </c>
      <c r="V447" s="99"/>
      <c r="W447" s="99"/>
      <c r="X447" s="99">
        <f>G447/10000</f>
        <v>10</v>
      </c>
      <c r="Y447" s="99"/>
    </row>
    <row r="448" s="1" customFormat="1" ht="36" hidden="1" customHeight="1" spans="1:25">
      <c r="A448" s="62">
        <v>19</v>
      </c>
      <c r="B448" s="63" t="s">
        <v>2490</v>
      </c>
      <c r="C448" s="70" t="s">
        <v>2787</v>
      </c>
      <c r="D448" s="66">
        <v>100000</v>
      </c>
      <c r="E448" s="71"/>
      <c r="F448" s="71"/>
      <c r="G448" s="66">
        <v>100000</v>
      </c>
      <c r="H448" s="71"/>
      <c r="I448" s="65">
        <f t="shared" si="127"/>
        <v>100000</v>
      </c>
      <c r="J448" s="82">
        <v>0</v>
      </c>
      <c r="K448" s="83">
        <f t="shared" si="139"/>
        <v>1</v>
      </c>
      <c r="L448" s="84"/>
      <c r="M448" s="80">
        <f t="shared" si="124"/>
        <v>10</v>
      </c>
      <c r="N448" s="80">
        <f t="shared" si="125"/>
        <v>10</v>
      </c>
      <c r="O448" s="4" t="s">
        <v>2588</v>
      </c>
      <c r="P448" s="47" t="s">
        <v>2080</v>
      </c>
      <c r="Q448" s="47"/>
      <c r="R448" s="48"/>
      <c r="S448" s="48"/>
      <c r="T448" s="47" t="s">
        <v>78</v>
      </c>
      <c r="U448" s="99">
        <f t="shared" si="126"/>
        <v>10</v>
      </c>
      <c r="V448" s="99"/>
      <c r="W448" s="99"/>
      <c r="X448" s="99">
        <f>G448/10000</f>
        <v>10</v>
      </c>
      <c r="Y448" s="99"/>
    </row>
    <row r="449" s="1" customFormat="1" ht="36" hidden="1" customHeight="1" spans="1:25">
      <c r="A449" s="62">
        <v>20</v>
      </c>
      <c r="B449" s="63" t="s">
        <v>2490</v>
      </c>
      <c r="C449" s="70" t="s">
        <v>2733</v>
      </c>
      <c r="D449" s="66">
        <v>1496.82</v>
      </c>
      <c r="E449" s="71"/>
      <c r="F449" s="71"/>
      <c r="G449" s="71"/>
      <c r="H449" s="67">
        <f t="shared" ref="H449:H461" si="140">D449</f>
        <v>1496.82</v>
      </c>
      <c r="I449" s="65">
        <f t="shared" si="127"/>
        <v>1496.82</v>
      </c>
      <c r="J449" s="82">
        <v>0</v>
      </c>
      <c r="K449" s="83">
        <f t="shared" si="139"/>
        <v>1</v>
      </c>
      <c r="L449" s="84"/>
      <c r="M449" s="80">
        <f t="shared" si="124"/>
        <v>0.149682</v>
      </c>
      <c r="N449" s="80">
        <f t="shared" si="125"/>
        <v>0.149682</v>
      </c>
      <c r="O449" s="85" t="s">
        <v>123</v>
      </c>
      <c r="P449" s="86" t="s">
        <v>2711</v>
      </c>
      <c r="Q449" s="47" t="s">
        <v>2712</v>
      </c>
      <c r="R449" s="108">
        <v>0</v>
      </c>
      <c r="S449" s="108" t="s">
        <v>2665</v>
      </c>
      <c r="T449" s="47" t="s">
        <v>65</v>
      </c>
      <c r="U449" s="99">
        <f t="shared" si="126"/>
        <v>0.149682</v>
      </c>
      <c r="V449" s="99"/>
      <c r="W449" s="99"/>
      <c r="X449" s="99"/>
      <c r="Y449" s="99">
        <f t="shared" ref="Y449:Y461" si="141">H449/10000</f>
        <v>0.149682</v>
      </c>
    </row>
    <row r="450" s="1" customFormat="1" ht="36" hidden="1" customHeight="1" spans="1:25">
      <c r="A450" s="62">
        <v>21</v>
      </c>
      <c r="B450" s="63" t="s">
        <v>2490</v>
      </c>
      <c r="C450" s="70" t="s">
        <v>2729</v>
      </c>
      <c r="D450" s="66">
        <v>41.91</v>
      </c>
      <c r="E450" s="71"/>
      <c r="F450" s="71"/>
      <c r="G450" s="71"/>
      <c r="H450" s="67">
        <f t="shared" si="140"/>
        <v>41.91</v>
      </c>
      <c r="I450" s="65">
        <f t="shared" si="127"/>
        <v>41.91</v>
      </c>
      <c r="J450" s="82">
        <v>0</v>
      </c>
      <c r="K450" s="83">
        <f t="shared" si="139"/>
        <v>1</v>
      </c>
      <c r="L450" s="84"/>
      <c r="M450" s="80">
        <f t="shared" si="124"/>
        <v>0.004191</v>
      </c>
      <c r="N450" s="80">
        <f t="shared" si="125"/>
        <v>0.004191</v>
      </c>
      <c r="O450" s="85" t="s">
        <v>123</v>
      </c>
      <c r="P450" s="86" t="s">
        <v>2711</v>
      </c>
      <c r="Q450" s="47" t="s">
        <v>2712</v>
      </c>
      <c r="R450" s="108">
        <v>0</v>
      </c>
      <c r="S450" s="108" t="s">
        <v>2665</v>
      </c>
      <c r="T450" s="47" t="s">
        <v>65</v>
      </c>
      <c r="U450" s="99">
        <f t="shared" si="126"/>
        <v>0.004191</v>
      </c>
      <c r="V450" s="99"/>
      <c r="W450" s="99"/>
      <c r="X450" s="99"/>
      <c r="Y450" s="99">
        <f t="shared" si="141"/>
        <v>0.004191</v>
      </c>
    </row>
    <row r="451" s="1" customFormat="1" ht="36" hidden="1" customHeight="1" spans="1:25">
      <c r="A451" s="62">
        <v>22</v>
      </c>
      <c r="B451" s="63" t="s">
        <v>2490</v>
      </c>
      <c r="C451" s="70" t="s">
        <v>2733</v>
      </c>
      <c r="D451" s="66">
        <v>15489.46</v>
      </c>
      <c r="E451" s="71"/>
      <c r="F451" s="71"/>
      <c r="G451" s="71"/>
      <c r="H451" s="67">
        <f t="shared" si="140"/>
        <v>15489.46</v>
      </c>
      <c r="I451" s="65">
        <f t="shared" si="127"/>
        <v>15489.46</v>
      </c>
      <c r="J451" s="82">
        <v>0</v>
      </c>
      <c r="K451" s="83">
        <f t="shared" si="139"/>
        <v>1</v>
      </c>
      <c r="L451" s="84"/>
      <c r="M451" s="80">
        <f t="shared" si="124"/>
        <v>1.548946</v>
      </c>
      <c r="N451" s="80">
        <f t="shared" si="125"/>
        <v>1.548946</v>
      </c>
      <c r="O451" s="85" t="s">
        <v>123</v>
      </c>
      <c r="P451" s="86" t="s">
        <v>2711</v>
      </c>
      <c r="Q451" s="47" t="s">
        <v>2712</v>
      </c>
      <c r="R451" s="108">
        <v>0</v>
      </c>
      <c r="S451" s="108" t="s">
        <v>2665</v>
      </c>
      <c r="T451" s="47" t="s">
        <v>65</v>
      </c>
      <c r="U451" s="99">
        <f t="shared" si="126"/>
        <v>1.548946</v>
      </c>
      <c r="V451" s="99"/>
      <c r="W451" s="99"/>
      <c r="X451" s="99"/>
      <c r="Y451" s="99">
        <f t="shared" si="141"/>
        <v>1.548946</v>
      </c>
    </row>
    <row r="452" s="1" customFormat="1" ht="36" hidden="1" customHeight="1" spans="1:25">
      <c r="A452" s="62">
        <v>23</v>
      </c>
      <c r="B452" s="63" t="s">
        <v>2490</v>
      </c>
      <c r="C452" s="70" t="s">
        <v>2751</v>
      </c>
      <c r="D452" s="66">
        <v>119704.87</v>
      </c>
      <c r="E452" s="71"/>
      <c r="F452" s="71"/>
      <c r="G452" s="71"/>
      <c r="H452" s="67">
        <f t="shared" si="140"/>
        <v>119704.87</v>
      </c>
      <c r="I452" s="65">
        <f t="shared" si="127"/>
        <v>119704.87</v>
      </c>
      <c r="J452" s="82">
        <v>0</v>
      </c>
      <c r="K452" s="83">
        <f t="shared" si="139"/>
        <v>1</v>
      </c>
      <c r="L452" s="84"/>
      <c r="M452" s="80">
        <f t="shared" si="124"/>
        <v>11.970487</v>
      </c>
      <c r="N452" s="80">
        <f t="shared" si="125"/>
        <v>11.970487</v>
      </c>
      <c r="O452" s="4" t="s">
        <v>84</v>
      </c>
      <c r="P452" s="88" t="s">
        <v>85</v>
      </c>
      <c r="Q452" s="47"/>
      <c r="R452" s="108">
        <v>0</v>
      </c>
      <c r="S452" s="108"/>
      <c r="T452" s="47" t="s">
        <v>65</v>
      </c>
      <c r="U452" s="99">
        <f t="shared" si="126"/>
        <v>11.970487</v>
      </c>
      <c r="V452" s="99"/>
      <c r="W452" s="99"/>
      <c r="X452" s="99"/>
      <c r="Y452" s="99">
        <f t="shared" si="141"/>
        <v>11.970487</v>
      </c>
    </row>
    <row r="453" s="1" customFormat="1" ht="36" hidden="1" customHeight="1" spans="1:25">
      <c r="A453" s="62">
        <v>24</v>
      </c>
      <c r="B453" s="63" t="s">
        <v>2490</v>
      </c>
      <c r="C453" s="70" t="s">
        <v>2751</v>
      </c>
      <c r="D453" s="66">
        <v>2044.05</v>
      </c>
      <c r="E453" s="71"/>
      <c r="F453" s="71"/>
      <c r="G453" s="71"/>
      <c r="H453" s="67">
        <f t="shared" si="140"/>
        <v>2044.05</v>
      </c>
      <c r="I453" s="65">
        <f t="shared" si="127"/>
        <v>2044.05</v>
      </c>
      <c r="J453" s="82">
        <v>0</v>
      </c>
      <c r="K453" s="83">
        <f t="shared" si="139"/>
        <v>1</v>
      </c>
      <c r="L453" s="84"/>
      <c r="M453" s="80">
        <f t="shared" ref="M453:M515" si="142">D453/10000</f>
        <v>0.204405</v>
      </c>
      <c r="N453" s="80">
        <f t="shared" ref="N453:N515" si="143">I453/10000</f>
        <v>0.204405</v>
      </c>
      <c r="O453" s="4" t="s">
        <v>84</v>
      </c>
      <c r="P453" s="88" t="s">
        <v>85</v>
      </c>
      <c r="Q453" s="47"/>
      <c r="R453" s="108">
        <v>0</v>
      </c>
      <c r="S453" s="108"/>
      <c r="T453" s="47" t="s">
        <v>65</v>
      </c>
      <c r="U453" s="99">
        <f t="shared" ref="U453:U515" si="144">D453/10000</f>
        <v>0.204405</v>
      </c>
      <c r="V453" s="99"/>
      <c r="W453" s="99"/>
      <c r="X453" s="99"/>
      <c r="Y453" s="99">
        <f t="shared" si="141"/>
        <v>0.204405</v>
      </c>
    </row>
    <row r="454" s="1" customFormat="1" ht="36" hidden="1" customHeight="1" spans="1:25">
      <c r="A454" s="62">
        <v>25</v>
      </c>
      <c r="B454" s="63" t="s">
        <v>2490</v>
      </c>
      <c r="C454" s="70" t="s">
        <v>2751</v>
      </c>
      <c r="D454" s="66">
        <v>7036.66</v>
      </c>
      <c r="E454" s="71"/>
      <c r="F454" s="71"/>
      <c r="G454" s="71"/>
      <c r="H454" s="67">
        <f t="shared" si="140"/>
        <v>7036.66</v>
      </c>
      <c r="I454" s="65">
        <f t="shared" ref="I454:I515" si="145">D454</f>
        <v>7036.66</v>
      </c>
      <c r="J454" s="82">
        <v>0</v>
      </c>
      <c r="K454" s="83">
        <f t="shared" si="139"/>
        <v>1</v>
      </c>
      <c r="L454" s="84"/>
      <c r="M454" s="80">
        <f t="shared" si="142"/>
        <v>0.703666</v>
      </c>
      <c r="N454" s="80">
        <f t="shared" si="143"/>
        <v>0.703666</v>
      </c>
      <c r="O454" s="4" t="s">
        <v>84</v>
      </c>
      <c r="P454" s="88" t="s">
        <v>85</v>
      </c>
      <c r="Q454" s="47"/>
      <c r="R454" s="108">
        <v>0</v>
      </c>
      <c r="S454" s="108"/>
      <c r="T454" s="47" t="s">
        <v>65</v>
      </c>
      <c r="U454" s="99">
        <f t="shared" si="144"/>
        <v>0.703666</v>
      </c>
      <c r="V454" s="99"/>
      <c r="W454" s="99"/>
      <c r="X454" s="99"/>
      <c r="Y454" s="99">
        <f t="shared" si="141"/>
        <v>0.703666</v>
      </c>
    </row>
    <row r="455" s="1" customFormat="1" ht="36" hidden="1" customHeight="1" spans="1:25">
      <c r="A455" s="62">
        <v>26</v>
      </c>
      <c r="B455" s="63" t="s">
        <v>2490</v>
      </c>
      <c r="C455" s="70" t="s">
        <v>2751</v>
      </c>
      <c r="D455" s="66">
        <v>97068.93</v>
      </c>
      <c r="E455" s="71"/>
      <c r="F455" s="71"/>
      <c r="G455" s="71"/>
      <c r="H455" s="67">
        <f t="shared" si="140"/>
        <v>97068.93</v>
      </c>
      <c r="I455" s="65">
        <f t="shared" si="145"/>
        <v>97068.93</v>
      </c>
      <c r="J455" s="82">
        <v>0</v>
      </c>
      <c r="K455" s="83">
        <f t="shared" si="139"/>
        <v>1</v>
      </c>
      <c r="L455" s="84"/>
      <c r="M455" s="80">
        <f t="shared" si="142"/>
        <v>9.706893</v>
      </c>
      <c r="N455" s="80">
        <f t="shared" si="143"/>
        <v>9.706893</v>
      </c>
      <c r="O455" s="4" t="s">
        <v>84</v>
      </c>
      <c r="P455" s="88" t="s">
        <v>85</v>
      </c>
      <c r="Q455" s="47"/>
      <c r="R455" s="108">
        <v>0</v>
      </c>
      <c r="S455" s="108"/>
      <c r="T455" s="47" t="s">
        <v>65</v>
      </c>
      <c r="U455" s="99">
        <f t="shared" si="144"/>
        <v>9.706893</v>
      </c>
      <c r="V455" s="99"/>
      <c r="W455" s="99"/>
      <c r="X455" s="99"/>
      <c r="Y455" s="99">
        <f t="shared" si="141"/>
        <v>9.706893</v>
      </c>
    </row>
    <row r="456" s="1" customFormat="1" ht="36" hidden="1" customHeight="1" spans="1:25">
      <c r="A456" s="62">
        <v>27</v>
      </c>
      <c r="B456" s="63" t="s">
        <v>2490</v>
      </c>
      <c r="C456" s="70" t="s">
        <v>2781</v>
      </c>
      <c r="D456" s="66">
        <v>27442.25</v>
      </c>
      <c r="E456" s="71"/>
      <c r="F456" s="71"/>
      <c r="G456" s="71"/>
      <c r="H456" s="67">
        <f t="shared" si="140"/>
        <v>27442.25</v>
      </c>
      <c r="I456" s="65">
        <f t="shared" si="145"/>
        <v>27442.25</v>
      </c>
      <c r="J456" s="82">
        <v>0</v>
      </c>
      <c r="K456" s="83">
        <f t="shared" si="139"/>
        <v>1</v>
      </c>
      <c r="L456" s="84"/>
      <c r="M456" s="80">
        <f t="shared" si="142"/>
        <v>2.744225</v>
      </c>
      <c r="N456" s="80">
        <f t="shared" si="143"/>
        <v>2.744225</v>
      </c>
      <c r="O456" s="4" t="s">
        <v>84</v>
      </c>
      <c r="P456" s="88" t="s">
        <v>85</v>
      </c>
      <c r="Q456" s="47"/>
      <c r="R456" s="108">
        <v>0</v>
      </c>
      <c r="S456" s="108"/>
      <c r="T456" s="47" t="s">
        <v>65</v>
      </c>
      <c r="U456" s="99">
        <f t="shared" si="144"/>
        <v>2.744225</v>
      </c>
      <c r="V456" s="99"/>
      <c r="W456" s="99"/>
      <c r="X456" s="99"/>
      <c r="Y456" s="99">
        <f t="shared" si="141"/>
        <v>2.744225</v>
      </c>
    </row>
    <row r="457" s="1" customFormat="1" ht="36" hidden="1" customHeight="1" spans="1:25">
      <c r="A457" s="62">
        <v>28</v>
      </c>
      <c r="B457" s="63" t="s">
        <v>2490</v>
      </c>
      <c r="C457" s="70" t="s">
        <v>2730</v>
      </c>
      <c r="D457" s="66">
        <v>23100</v>
      </c>
      <c r="E457" s="71"/>
      <c r="F457" s="71"/>
      <c r="G457" s="71"/>
      <c r="H457" s="67">
        <f t="shared" si="140"/>
        <v>23100</v>
      </c>
      <c r="I457" s="65">
        <f t="shared" si="145"/>
        <v>23100</v>
      </c>
      <c r="J457" s="82">
        <v>0</v>
      </c>
      <c r="K457" s="83">
        <f t="shared" si="139"/>
        <v>1</v>
      </c>
      <c r="L457" s="84"/>
      <c r="M457" s="80">
        <f t="shared" si="142"/>
        <v>2.31</v>
      </c>
      <c r="N457" s="80">
        <f t="shared" si="143"/>
        <v>2.31</v>
      </c>
      <c r="O457" s="85" t="s">
        <v>123</v>
      </c>
      <c r="P457" s="86" t="s">
        <v>2705</v>
      </c>
      <c r="Q457" s="47" t="s">
        <v>2706</v>
      </c>
      <c r="R457" s="48">
        <v>0</v>
      </c>
      <c r="S457" s="48" t="s">
        <v>2665</v>
      </c>
      <c r="T457" s="47" t="s">
        <v>65</v>
      </c>
      <c r="U457" s="99">
        <f t="shared" si="144"/>
        <v>2.31</v>
      </c>
      <c r="V457" s="99"/>
      <c r="W457" s="99"/>
      <c r="X457" s="99"/>
      <c r="Y457" s="99">
        <f t="shared" si="141"/>
        <v>2.31</v>
      </c>
    </row>
    <row r="458" s="1" customFormat="1" ht="36" hidden="1" customHeight="1" spans="1:25">
      <c r="A458" s="62">
        <v>29</v>
      </c>
      <c r="B458" s="63" t="s">
        <v>2490</v>
      </c>
      <c r="C458" s="70" t="s">
        <v>2733</v>
      </c>
      <c r="D458" s="66">
        <v>17471.81</v>
      </c>
      <c r="E458" s="71"/>
      <c r="F458" s="71"/>
      <c r="G458" s="71"/>
      <c r="H458" s="67">
        <f t="shared" si="140"/>
        <v>17471.81</v>
      </c>
      <c r="I458" s="65">
        <f t="shared" si="145"/>
        <v>17471.81</v>
      </c>
      <c r="J458" s="82">
        <v>0</v>
      </c>
      <c r="K458" s="83">
        <f t="shared" si="139"/>
        <v>1</v>
      </c>
      <c r="L458" s="84"/>
      <c r="M458" s="80">
        <f t="shared" si="142"/>
        <v>1.747181</v>
      </c>
      <c r="N458" s="80">
        <f t="shared" si="143"/>
        <v>1.747181</v>
      </c>
      <c r="O458" s="85" t="s">
        <v>123</v>
      </c>
      <c r="P458" s="86" t="s">
        <v>2711</v>
      </c>
      <c r="Q458" s="47" t="s">
        <v>2712</v>
      </c>
      <c r="R458" s="108">
        <v>0</v>
      </c>
      <c r="S458" s="108" t="s">
        <v>2665</v>
      </c>
      <c r="T458" s="47" t="s">
        <v>65</v>
      </c>
      <c r="U458" s="99">
        <f t="shared" si="144"/>
        <v>1.747181</v>
      </c>
      <c r="V458" s="99"/>
      <c r="W458" s="99"/>
      <c r="X458" s="99"/>
      <c r="Y458" s="99">
        <f t="shared" si="141"/>
        <v>1.747181</v>
      </c>
    </row>
    <row r="459" s="1" customFormat="1" ht="36" hidden="1" customHeight="1" spans="1:25">
      <c r="A459" s="62">
        <v>30</v>
      </c>
      <c r="B459" s="63" t="s">
        <v>2490</v>
      </c>
      <c r="C459" s="70" t="s">
        <v>2759</v>
      </c>
      <c r="D459" s="66">
        <v>27000</v>
      </c>
      <c r="E459" s="71"/>
      <c r="F459" s="71"/>
      <c r="G459" s="71"/>
      <c r="H459" s="67">
        <f t="shared" si="140"/>
        <v>27000</v>
      </c>
      <c r="I459" s="65">
        <f t="shared" si="145"/>
        <v>27000</v>
      </c>
      <c r="J459" s="82">
        <v>0</v>
      </c>
      <c r="K459" s="83">
        <f t="shared" si="139"/>
        <v>1</v>
      </c>
      <c r="L459" s="84"/>
      <c r="M459" s="80">
        <f t="shared" si="142"/>
        <v>2.7</v>
      </c>
      <c r="N459" s="80">
        <f t="shared" si="143"/>
        <v>2.7</v>
      </c>
      <c r="O459" s="85" t="s">
        <v>123</v>
      </c>
      <c r="P459" s="86" t="s">
        <v>2711</v>
      </c>
      <c r="Q459" s="47" t="s">
        <v>2712</v>
      </c>
      <c r="R459" s="108">
        <v>0</v>
      </c>
      <c r="S459" s="108" t="s">
        <v>2665</v>
      </c>
      <c r="T459" s="47" t="s">
        <v>65</v>
      </c>
      <c r="U459" s="99">
        <f t="shared" si="144"/>
        <v>2.7</v>
      </c>
      <c r="V459" s="99"/>
      <c r="W459" s="99"/>
      <c r="X459" s="99"/>
      <c r="Y459" s="99">
        <f t="shared" si="141"/>
        <v>2.7</v>
      </c>
    </row>
    <row r="460" s="1" customFormat="1" ht="36" hidden="1" customHeight="1" spans="1:25">
      <c r="A460" s="62">
        <v>31</v>
      </c>
      <c r="B460" s="63" t="s">
        <v>2490</v>
      </c>
      <c r="C460" s="70" t="s">
        <v>2728</v>
      </c>
      <c r="D460" s="66">
        <v>351000</v>
      </c>
      <c r="E460" s="71"/>
      <c r="F460" s="71"/>
      <c r="G460" s="71"/>
      <c r="H460" s="67">
        <f t="shared" si="140"/>
        <v>351000</v>
      </c>
      <c r="I460" s="65">
        <f t="shared" si="145"/>
        <v>351000</v>
      </c>
      <c r="J460" s="82">
        <v>0</v>
      </c>
      <c r="K460" s="83">
        <f t="shared" si="139"/>
        <v>1</v>
      </c>
      <c r="L460" s="84"/>
      <c r="M460" s="80">
        <f t="shared" si="142"/>
        <v>35.1</v>
      </c>
      <c r="N460" s="80">
        <f t="shared" si="143"/>
        <v>35.1</v>
      </c>
      <c r="O460" s="4" t="s">
        <v>2588</v>
      </c>
      <c r="P460" s="47" t="s">
        <v>2080</v>
      </c>
      <c r="Q460" s="47"/>
      <c r="R460" s="48"/>
      <c r="S460" s="48"/>
      <c r="T460" s="47" t="s">
        <v>65</v>
      </c>
      <c r="U460" s="99">
        <f t="shared" si="144"/>
        <v>35.1</v>
      </c>
      <c r="V460" s="99"/>
      <c r="W460" s="99"/>
      <c r="X460" s="99"/>
      <c r="Y460" s="99">
        <f t="shared" si="141"/>
        <v>35.1</v>
      </c>
    </row>
    <row r="461" s="1" customFormat="1" ht="36" hidden="1" customHeight="1" spans="1:25">
      <c r="A461" s="62">
        <v>32</v>
      </c>
      <c r="B461" s="63" t="s">
        <v>2490</v>
      </c>
      <c r="C461" s="70" t="s">
        <v>2628</v>
      </c>
      <c r="D461" s="66">
        <v>208958.4</v>
      </c>
      <c r="E461" s="71"/>
      <c r="F461" s="71"/>
      <c r="G461" s="71"/>
      <c r="H461" s="67">
        <f t="shared" si="140"/>
        <v>208958.4</v>
      </c>
      <c r="I461" s="65">
        <f t="shared" si="145"/>
        <v>208958.4</v>
      </c>
      <c r="J461" s="82">
        <v>0</v>
      </c>
      <c r="K461" s="83">
        <f t="shared" si="139"/>
        <v>1</v>
      </c>
      <c r="L461" s="84"/>
      <c r="M461" s="80">
        <f t="shared" si="142"/>
        <v>20.89584</v>
      </c>
      <c r="N461" s="80">
        <f t="shared" si="143"/>
        <v>20.89584</v>
      </c>
      <c r="O461" s="4" t="s">
        <v>187</v>
      </c>
      <c r="P461" s="47" t="s">
        <v>187</v>
      </c>
      <c r="Q461" s="47"/>
      <c r="R461" s="48"/>
      <c r="S461" s="48"/>
      <c r="T461" s="47" t="s">
        <v>65</v>
      </c>
      <c r="U461" s="99">
        <f t="shared" si="144"/>
        <v>20.89584</v>
      </c>
      <c r="V461" s="99"/>
      <c r="W461" s="99"/>
      <c r="X461" s="99"/>
      <c r="Y461" s="99">
        <f t="shared" si="141"/>
        <v>20.89584</v>
      </c>
    </row>
    <row r="462" s="41" customFormat="1" ht="36" hidden="1" customHeight="1" spans="1:25">
      <c r="A462" s="68" t="s">
        <v>2499</v>
      </c>
      <c r="B462" s="68"/>
      <c r="C462" s="68"/>
      <c r="D462" s="69">
        <f t="shared" ref="D462:H462" si="146">SUM(D463:D482)</f>
        <v>5021564.25</v>
      </c>
      <c r="E462" s="69">
        <f>SUM(E463:E481)</f>
        <v>1982770.69</v>
      </c>
      <c r="F462" s="69">
        <f t="shared" si="146"/>
        <v>2276944.3</v>
      </c>
      <c r="G462" s="69">
        <f>SUM(G463:G481)</f>
        <v>0</v>
      </c>
      <c r="H462" s="69">
        <f t="shared" si="146"/>
        <v>761849.26</v>
      </c>
      <c r="I462" s="61">
        <f t="shared" si="145"/>
        <v>5021564.25</v>
      </c>
      <c r="J462" s="89">
        <f>SUM(J463:J482)</f>
        <v>0</v>
      </c>
      <c r="K462" s="81">
        <f t="shared" si="139"/>
        <v>1</v>
      </c>
      <c r="L462" s="89"/>
      <c r="M462" s="80">
        <f t="shared" si="142"/>
        <v>502.156425</v>
      </c>
      <c r="N462" s="80">
        <f t="shared" si="143"/>
        <v>502.156425</v>
      </c>
      <c r="O462" s="4"/>
      <c r="P462" s="47"/>
      <c r="Q462" s="47"/>
      <c r="R462" s="48"/>
      <c r="S462" s="48"/>
      <c r="T462" s="47"/>
      <c r="U462" s="98">
        <f t="shared" si="144"/>
        <v>502.156425</v>
      </c>
      <c r="V462" s="98">
        <f t="shared" ref="V462:Y462" si="147">E462/10000</f>
        <v>198.277069</v>
      </c>
      <c r="W462" s="98">
        <f t="shared" si="147"/>
        <v>227.69443</v>
      </c>
      <c r="X462" s="98"/>
      <c r="Y462" s="98">
        <f t="shared" si="147"/>
        <v>76.184926</v>
      </c>
    </row>
    <row r="463" s="1" customFormat="1" ht="36" hidden="1" customHeight="1" spans="1:25">
      <c r="A463" s="62">
        <v>4</v>
      </c>
      <c r="B463" s="63" t="s">
        <v>2500</v>
      </c>
      <c r="C463" s="70" t="s">
        <v>2709</v>
      </c>
      <c r="D463" s="66">
        <v>40000</v>
      </c>
      <c r="E463" s="116">
        <v>40000</v>
      </c>
      <c r="F463" s="71"/>
      <c r="G463" s="71"/>
      <c r="H463" s="71"/>
      <c r="I463" s="65">
        <f t="shared" si="145"/>
        <v>40000</v>
      </c>
      <c r="J463" s="82">
        <f t="shared" ref="J463:J477" si="148">D463-I463</f>
        <v>0</v>
      </c>
      <c r="K463" s="83">
        <f t="shared" si="139"/>
        <v>1</v>
      </c>
      <c r="L463" s="84"/>
      <c r="M463" s="80">
        <f t="shared" si="142"/>
        <v>4</v>
      </c>
      <c r="N463" s="80">
        <f t="shared" si="143"/>
        <v>4</v>
      </c>
      <c r="O463" s="4" t="s">
        <v>2663</v>
      </c>
      <c r="P463" s="88" t="s">
        <v>1792</v>
      </c>
      <c r="Q463" s="47" t="s">
        <v>2664</v>
      </c>
      <c r="R463" s="108">
        <v>0</v>
      </c>
      <c r="S463" s="108" t="s">
        <v>2665</v>
      </c>
      <c r="T463" s="47" t="s">
        <v>76</v>
      </c>
      <c r="U463" s="99">
        <f t="shared" si="144"/>
        <v>4</v>
      </c>
      <c r="V463" s="99">
        <f>E463/10000</f>
        <v>4</v>
      </c>
      <c r="W463" s="99"/>
      <c r="X463" s="99"/>
      <c r="Y463" s="99"/>
    </row>
    <row r="464" s="1" customFormat="1" ht="36" hidden="1" customHeight="1" spans="1:25">
      <c r="A464" s="62">
        <v>5</v>
      </c>
      <c r="B464" s="63" t="s">
        <v>2500</v>
      </c>
      <c r="C464" s="70" t="s">
        <v>2753</v>
      </c>
      <c r="D464" s="66">
        <v>93700</v>
      </c>
      <c r="E464" s="116">
        <v>93700</v>
      </c>
      <c r="F464" s="71"/>
      <c r="G464" s="71"/>
      <c r="H464" s="71"/>
      <c r="I464" s="65">
        <f t="shared" si="145"/>
        <v>93700</v>
      </c>
      <c r="J464" s="82">
        <f t="shared" si="148"/>
        <v>0</v>
      </c>
      <c r="K464" s="83">
        <f t="shared" si="139"/>
        <v>1</v>
      </c>
      <c r="L464" s="84"/>
      <c r="M464" s="80">
        <f t="shared" si="142"/>
        <v>9.37</v>
      </c>
      <c r="N464" s="80">
        <f t="shared" si="143"/>
        <v>9.37</v>
      </c>
      <c r="O464" s="85" t="s">
        <v>123</v>
      </c>
      <c r="P464" s="86" t="s">
        <v>2705</v>
      </c>
      <c r="Q464" s="47" t="s">
        <v>2706</v>
      </c>
      <c r="R464" s="48">
        <v>0</v>
      </c>
      <c r="S464" s="48" t="s">
        <v>2665</v>
      </c>
      <c r="T464" s="47" t="s">
        <v>76</v>
      </c>
      <c r="U464" s="99">
        <f t="shared" si="144"/>
        <v>9.37</v>
      </c>
      <c r="V464" s="99">
        <f>E464/10000</f>
        <v>9.37</v>
      </c>
      <c r="W464" s="99"/>
      <c r="X464" s="99"/>
      <c r="Y464" s="99"/>
    </row>
    <row r="465" s="1" customFormat="1" ht="36" hidden="1" customHeight="1" spans="1:25">
      <c r="A465" s="62">
        <v>6</v>
      </c>
      <c r="B465" s="63" t="s">
        <v>2500</v>
      </c>
      <c r="C465" s="70" t="s">
        <v>2710</v>
      </c>
      <c r="D465" s="66">
        <v>32700</v>
      </c>
      <c r="E465" s="116">
        <v>32700</v>
      </c>
      <c r="F465" s="71"/>
      <c r="G465" s="71"/>
      <c r="H465" s="71"/>
      <c r="I465" s="65">
        <f t="shared" si="145"/>
        <v>32700</v>
      </c>
      <c r="J465" s="82">
        <f t="shared" si="148"/>
        <v>0</v>
      </c>
      <c r="K465" s="83">
        <f t="shared" si="139"/>
        <v>1</v>
      </c>
      <c r="L465" s="84"/>
      <c r="M465" s="80">
        <f t="shared" si="142"/>
        <v>3.27</v>
      </c>
      <c r="N465" s="80">
        <f t="shared" si="143"/>
        <v>3.27</v>
      </c>
      <c r="O465" s="85" t="s">
        <v>123</v>
      </c>
      <c r="P465" s="86" t="s">
        <v>2711</v>
      </c>
      <c r="Q465" s="47" t="s">
        <v>2712</v>
      </c>
      <c r="R465" s="108">
        <v>0</v>
      </c>
      <c r="S465" s="108" t="s">
        <v>2665</v>
      </c>
      <c r="T465" s="47" t="s">
        <v>76</v>
      </c>
      <c r="U465" s="99">
        <f t="shared" si="144"/>
        <v>3.27</v>
      </c>
      <c r="V465" s="99">
        <f>E465/10000</f>
        <v>3.27</v>
      </c>
      <c r="W465" s="99"/>
      <c r="X465" s="99"/>
      <c r="Y465" s="99"/>
    </row>
    <row r="466" s="1" customFormat="1" ht="36" hidden="1" customHeight="1" spans="1:25">
      <c r="A466" s="62">
        <v>7</v>
      </c>
      <c r="B466" s="63" t="s">
        <v>2500</v>
      </c>
      <c r="C466" s="70" t="s">
        <v>2707</v>
      </c>
      <c r="D466" s="66">
        <v>1323931.09</v>
      </c>
      <c r="E466" s="116">
        <v>1323931.09</v>
      </c>
      <c r="F466" s="71"/>
      <c r="G466" s="71"/>
      <c r="H466" s="71"/>
      <c r="I466" s="65">
        <f t="shared" si="145"/>
        <v>1323931.09</v>
      </c>
      <c r="J466" s="82">
        <f t="shared" si="148"/>
        <v>0</v>
      </c>
      <c r="K466" s="83">
        <f t="shared" si="139"/>
        <v>1</v>
      </c>
      <c r="L466" s="84"/>
      <c r="M466" s="80">
        <f t="shared" si="142"/>
        <v>132.393109</v>
      </c>
      <c r="N466" s="80">
        <f t="shared" si="143"/>
        <v>132.393109</v>
      </c>
      <c r="O466" s="4" t="s">
        <v>2588</v>
      </c>
      <c r="P466" s="47" t="s">
        <v>2080</v>
      </c>
      <c r="Q466" s="47"/>
      <c r="R466" s="48"/>
      <c r="S466" s="48"/>
      <c r="T466" s="47" t="s">
        <v>76</v>
      </c>
      <c r="U466" s="99">
        <f t="shared" si="144"/>
        <v>132.393109</v>
      </c>
      <c r="V466" s="99">
        <f>E466/10000</f>
        <v>132.393109</v>
      </c>
      <c r="W466" s="99"/>
      <c r="X466" s="99"/>
      <c r="Y466" s="99"/>
    </row>
    <row r="467" s="42" customFormat="1" ht="36" hidden="1" customHeight="1" spans="1:25">
      <c r="A467" s="62">
        <v>8</v>
      </c>
      <c r="B467" s="63" t="s">
        <v>2500</v>
      </c>
      <c r="C467" s="70" t="s">
        <v>2714</v>
      </c>
      <c r="D467" s="66">
        <v>492439.6</v>
      </c>
      <c r="E467" s="116">
        <v>492439.6</v>
      </c>
      <c r="F467" s="71"/>
      <c r="G467" s="71"/>
      <c r="H467" s="71"/>
      <c r="I467" s="65">
        <f t="shared" si="145"/>
        <v>492439.6</v>
      </c>
      <c r="J467" s="82">
        <f t="shared" si="148"/>
        <v>0</v>
      </c>
      <c r="K467" s="83">
        <f t="shared" si="139"/>
        <v>1</v>
      </c>
      <c r="L467" s="84"/>
      <c r="M467" s="80">
        <f t="shared" si="142"/>
        <v>49.24396</v>
      </c>
      <c r="N467" s="80">
        <f t="shared" si="143"/>
        <v>49.24396</v>
      </c>
      <c r="O467" s="4" t="s">
        <v>84</v>
      </c>
      <c r="P467" s="88" t="s">
        <v>85</v>
      </c>
      <c r="Q467" s="47"/>
      <c r="R467" s="108">
        <v>0</v>
      </c>
      <c r="S467" s="108"/>
      <c r="T467" s="47" t="s">
        <v>76</v>
      </c>
      <c r="U467" s="99">
        <f t="shared" si="144"/>
        <v>49.24396</v>
      </c>
      <c r="V467" s="99">
        <f>E467/10000</f>
        <v>49.24396</v>
      </c>
      <c r="W467" s="99"/>
      <c r="X467" s="99"/>
      <c r="Y467" s="99"/>
    </row>
    <row r="468" s="42" customFormat="1" ht="36" hidden="1" customHeight="1" spans="1:25">
      <c r="A468" s="62">
        <v>9</v>
      </c>
      <c r="B468" s="63" t="s">
        <v>2500</v>
      </c>
      <c r="C468" s="70" t="s">
        <v>2741</v>
      </c>
      <c r="D468" s="66">
        <v>51694.6</v>
      </c>
      <c r="E468" s="117"/>
      <c r="F468" s="67">
        <f t="shared" ref="F468:F474" si="149">D468</f>
        <v>51694.6</v>
      </c>
      <c r="G468" s="71"/>
      <c r="H468" s="71"/>
      <c r="I468" s="65">
        <f t="shared" si="145"/>
        <v>51694.6</v>
      </c>
      <c r="J468" s="82">
        <f t="shared" si="148"/>
        <v>0</v>
      </c>
      <c r="K468" s="83">
        <f t="shared" si="139"/>
        <v>1</v>
      </c>
      <c r="L468" s="84"/>
      <c r="M468" s="80">
        <f t="shared" si="142"/>
        <v>5.16946</v>
      </c>
      <c r="N468" s="80">
        <f t="shared" si="143"/>
        <v>5.16946</v>
      </c>
      <c r="O468" s="4" t="s">
        <v>84</v>
      </c>
      <c r="P468" s="88" t="s">
        <v>85</v>
      </c>
      <c r="Q468" s="47"/>
      <c r="R468" s="108">
        <v>0</v>
      </c>
      <c r="S468" s="108"/>
      <c r="T468" s="47" t="s">
        <v>77</v>
      </c>
      <c r="U468" s="99">
        <f t="shared" si="144"/>
        <v>5.16946</v>
      </c>
      <c r="V468" s="99"/>
      <c r="W468" s="99">
        <f t="shared" ref="W468:W474" si="150">F468/10000</f>
        <v>5.16946</v>
      </c>
      <c r="X468" s="99"/>
      <c r="Y468" s="99"/>
    </row>
    <row r="469" s="42" customFormat="1" ht="36" hidden="1" customHeight="1" spans="1:25">
      <c r="A469" s="62">
        <v>10</v>
      </c>
      <c r="B469" s="63" t="s">
        <v>2500</v>
      </c>
      <c r="C469" s="70" t="s">
        <v>2715</v>
      </c>
      <c r="D469" s="66">
        <v>19882.56</v>
      </c>
      <c r="E469" s="117"/>
      <c r="F469" s="67">
        <f t="shared" si="149"/>
        <v>19882.56</v>
      </c>
      <c r="G469" s="71"/>
      <c r="H469" s="71"/>
      <c r="I469" s="65">
        <f t="shared" si="145"/>
        <v>19882.56</v>
      </c>
      <c r="J469" s="82">
        <f t="shared" si="148"/>
        <v>0</v>
      </c>
      <c r="K469" s="83">
        <f t="shared" si="139"/>
        <v>1</v>
      </c>
      <c r="L469" s="84"/>
      <c r="M469" s="80">
        <f t="shared" si="142"/>
        <v>1.988256</v>
      </c>
      <c r="N469" s="80">
        <f t="shared" si="143"/>
        <v>1.988256</v>
      </c>
      <c r="O469" s="85" t="s">
        <v>187</v>
      </c>
      <c r="P469" s="86" t="s">
        <v>1037</v>
      </c>
      <c r="Q469" s="97" t="s">
        <v>2716</v>
      </c>
      <c r="R469" s="108">
        <v>0</v>
      </c>
      <c r="S469" s="108" t="s">
        <v>2665</v>
      </c>
      <c r="T469" s="47" t="s">
        <v>77</v>
      </c>
      <c r="U469" s="99">
        <f t="shared" si="144"/>
        <v>1.988256</v>
      </c>
      <c r="V469" s="99"/>
      <c r="W469" s="99">
        <f t="shared" si="150"/>
        <v>1.988256</v>
      </c>
      <c r="X469" s="99"/>
      <c r="Y469" s="99"/>
    </row>
    <row r="470" s="42" customFormat="1" ht="36" hidden="1" customHeight="1" spans="1:25">
      <c r="A470" s="62">
        <v>11</v>
      </c>
      <c r="B470" s="63" t="s">
        <v>2500</v>
      </c>
      <c r="C470" s="70" t="s">
        <v>2718</v>
      </c>
      <c r="D470" s="66">
        <v>390000</v>
      </c>
      <c r="E470" s="117"/>
      <c r="F470" s="67">
        <f t="shared" si="149"/>
        <v>390000</v>
      </c>
      <c r="G470" s="71"/>
      <c r="H470" s="71"/>
      <c r="I470" s="65">
        <f t="shared" si="145"/>
        <v>390000</v>
      </c>
      <c r="J470" s="82">
        <f t="shared" si="148"/>
        <v>0</v>
      </c>
      <c r="K470" s="83">
        <f t="shared" si="139"/>
        <v>1</v>
      </c>
      <c r="L470" s="84"/>
      <c r="M470" s="80">
        <f t="shared" si="142"/>
        <v>39</v>
      </c>
      <c r="N470" s="80">
        <f t="shared" si="143"/>
        <v>39</v>
      </c>
      <c r="O470" s="4" t="s">
        <v>2663</v>
      </c>
      <c r="P470" s="88" t="s">
        <v>1792</v>
      </c>
      <c r="Q470" s="47" t="s">
        <v>2664</v>
      </c>
      <c r="R470" s="108">
        <v>0</v>
      </c>
      <c r="S470" s="108" t="s">
        <v>2665</v>
      </c>
      <c r="T470" s="47" t="s">
        <v>77</v>
      </c>
      <c r="U470" s="99">
        <f t="shared" si="144"/>
        <v>39</v>
      </c>
      <c r="V470" s="99"/>
      <c r="W470" s="99">
        <f t="shared" si="150"/>
        <v>39</v>
      </c>
      <c r="X470" s="99"/>
      <c r="Y470" s="99"/>
    </row>
    <row r="471" s="1" customFormat="1" ht="36" hidden="1" customHeight="1" spans="1:25">
      <c r="A471" s="62">
        <v>12</v>
      </c>
      <c r="B471" s="63" t="s">
        <v>2500</v>
      </c>
      <c r="C471" s="70" t="s">
        <v>2724</v>
      </c>
      <c r="D471" s="66">
        <v>923349.7</v>
      </c>
      <c r="E471" s="117"/>
      <c r="F471" s="67">
        <f t="shared" si="149"/>
        <v>923349.7</v>
      </c>
      <c r="G471" s="71"/>
      <c r="H471" s="71"/>
      <c r="I471" s="65">
        <f t="shared" si="145"/>
        <v>923349.7</v>
      </c>
      <c r="J471" s="82">
        <f t="shared" si="148"/>
        <v>0</v>
      </c>
      <c r="K471" s="83">
        <f t="shared" si="139"/>
        <v>1</v>
      </c>
      <c r="L471" s="84"/>
      <c r="M471" s="80">
        <f t="shared" si="142"/>
        <v>92.33497</v>
      </c>
      <c r="N471" s="80">
        <f t="shared" si="143"/>
        <v>92.33497</v>
      </c>
      <c r="O471" s="4" t="s">
        <v>84</v>
      </c>
      <c r="P471" s="88" t="s">
        <v>85</v>
      </c>
      <c r="Q471" s="47"/>
      <c r="R471" s="108">
        <v>0</v>
      </c>
      <c r="S471" s="108"/>
      <c r="T471" s="47" t="s">
        <v>77</v>
      </c>
      <c r="U471" s="99">
        <f t="shared" si="144"/>
        <v>92.33497</v>
      </c>
      <c r="V471" s="99"/>
      <c r="W471" s="99">
        <f t="shared" si="150"/>
        <v>92.33497</v>
      </c>
      <c r="X471" s="99"/>
      <c r="Y471" s="99"/>
    </row>
    <row r="472" s="1" customFormat="1" ht="36" hidden="1" customHeight="1" spans="1:25">
      <c r="A472" s="62">
        <v>13</v>
      </c>
      <c r="B472" s="63" t="s">
        <v>2500</v>
      </c>
      <c r="C472" s="70" t="s">
        <v>2720</v>
      </c>
      <c r="D472" s="66">
        <v>19600</v>
      </c>
      <c r="E472" s="117"/>
      <c r="F472" s="67">
        <f t="shared" si="149"/>
        <v>19600</v>
      </c>
      <c r="G472" s="71"/>
      <c r="H472" s="71"/>
      <c r="I472" s="65">
        <f t="shared" si="145"/>
        <v>19600</v>
      </c>
      <c r="J472" s="82">
        <f t="shared" si="148"/>
        <v>0</v>
      </c>
      <c r="K472" s="83">
        <f t="shared" si="139"/>
        <v>1</v>
      </c>
      <c r="L472" s="84"/>
      <c r="M472" s="80">
        <f t="shared" si="142"/>
        <v>1.96</v>
      </c>
      <c r="N472" s="80">
        <f t="shared" si="143"/>
        <v>1.96</v>
      </c>
      <c r="O472" s="4" t="s">
        <v>84</v>
      </c>
      <c r="P472" s="88" t="s">
        <v>2721</v>
      </c>
      <c r="Q472" s="47" t="s">
        <v>2722</v>
      </c>
      <c r="R472" s="48">
        <v>0</v>
      </c>
      <c r="S472" s="48" t="s">
        <v>2723</v>
      </c>
      <c r="T472" s="47" t="s">
        <v>77</v>
      </c>
      <c r="U472" s="99">
        <f t="shared" si="144"/>
        <v>1.96</v>
      </c>
      <c r="V472" s="99"/>
      <c r="W472" s="99">
        <f t="shared" si="150"/>
        <v>1.96</v>
      </c>
      <c r="X472" s="99"/>
      <c r="Y472" s="99"/>
    </row>
    <row r="473" s="1" customFormat="1" ht="36" hidden="1" customHeight="1" spans="1:25">
      <c r="A473" s="62">
        <v>14</v>
      </c>
      <c r="B473" s="63" t="s">
        <v>2500</v>
      </c>
      <c r="C473" s="70" t="s">
        <v>2715</v>
      </c>
      <c r="D473" s="66">
        <v>207417.44</v>
      </c>
      <c r="E473" s="117"/>
      <c r="F473" s="67">
        <f t="shared" si="149"/>
        <v>207417.44</v>
      </c>
      <c r="G473" s="71"/>
      <c r="H473" s="71"/>
      <c r="I473" s="65">
        <f t="shared" si="145"/>
        <v>207417.44</v>
      </c>
      <c r="J473" s="82">
        <f t="shared" si="148"/>
        <v>0</v>
      </c>
      <c r="K473" s="83">
        <f t="shared" si="139"/>
        <v>1</v>
      </c>
      <c r="L473" s="84"/>
      <c r="M473" s="80">
        <f t="shared" si="142"/>
        <v>20.741744</v>
      </c>
      <c r="N473" s="80">
        <f t="shared" si="143"/>
        <v>20.741744</v>
      </c>
      <c r="O473" s="85" t="s">
        <v>187</v>
      </c>
      <c r="P473" s="86" t="s">
        <v>1037</v>
      </c>
      <c r="Q473" s="97" t="s">
        <v>2716</v>
      </c>
      <c r="R473" s="108">
        <v>0</v>
      </c>
      <c r="S473" s="108" t="s">
        <v>2665</v>
      </c>
      <c r="T473" s="47" t="s">
        <v>77</v>
      </c>
      <c r="U473" s="99">
        <f t="shared" si="144"/>
        <v>20.741744</v>
      </c>
      <c r="V473" s="99"/>
      <c r="W473" s="99">
        <f t="shared" si="150"/>
        <v>20.741744</v>
      </c>
      <c r="X473" s="99"/>
      <c r="Y473" s="99"/>
    </row>
    <row r="474" s="1" customFormat="1" ht="36" hidden="1" customHeight="1" spans="1:25">
      <c r="A474" s="62">
        <v>15</v>
      </c>
      <c r="B474" s="63" t="s">
        <v>2500</v>
      </c>
      <c r="C474" s="70" t="s">
        <v>2703</v>
      </c>
      <c r="D474" s="66">
        <v>665000</v>
      </c>
      <c r="E474" s="117"/>
      <c r="F474" s="67">
        <f t="shared" si="149"/>
        <v>665000</v>
      </c>
      <c r="G474" s="71"/>
      <c r="H474" s="71"/>
      <c r="I474" s="65">
        <f t="shared" si="145"/>
        <v>665000</v>
      </c>
      <c r="J474" s="82">
        <f t="shared" si="148"/>
        <v>0</v>
      </c>
      <c r="K474" s="83">
        <f t="shared" si="139"/>
        <v>1</v>
      </c>
      <c r="L474" s="84"/>
      <c r="M474" s="80">
        <f t="shared" si="142"/>
        <v>66.5</v>
      </c>
      <c r="N474" s="80">
        <f t="shared" si="143"/>
        <v>66.5</v>
      </c>
      <c r="O474" s="4" t="s">
        <v>2663</v>
      </c>
      <c r="P474" s="88" t="s">
        <v>1792</v>
      </c>
      <c r="Q474" s="47" t="s">
        <v>2664</v>
      </c>
      <c r="R474" s="108">
        <v>0</v>
      </c>
      <c r="S474" s="108" t="s">
        <v>2665</v>
      </c>
      <c r="T474" s="47" t="s">
        <v>77</v>
      </c>
      <c r="U474" s="99">
        <f t="shared" si="144"/>
        <v>66.5</v>
      </c>
      <c r="V474" s="99"/>
      <c r="W474" s="99">
        <f t="shared" si="150"/>
        <v>66.5</v>
      </c>
      <c r="X474" s="99"/>
      <c r="Y474" s="99"/>
    </row>
    <row r="475" s="1" customFormat="1" ht="36" hidden="1" customHeight="1" spans="1:25">
      <c r="A475" s="62">
        <v>16</v>
      </c>
      <c r="B475" s="63" t="s">
        <v>2500</v>
      </c>
      <c r="C475" s="70" t="s">
        <v>2733</v>
      </c>
      <c r="D475" s="66">
        <v>9000</v>
      </c>
      <c r="E475" s="117"/>
      <c r="F475" s="111"/>
      <c r="G475" s="71"/>
      <c r="H475" s="67">
        <f t="shared" ref="H475:H482" si="151">D475</f>
        <v>9000</v>
      </c>
      <c r="I475" s="65">
        <f t="shared" si="145"/>
        <v>9000</v>
      </c>
      <c r="J475" s="82">
        <f t="shared" si="148"/>
        <v>0</v>
      </c>
      <c r="K475" s="83">
        <f t="shared" si="139"/>
        <v>1</v>
      </c>
      <c r="L475" s="84"/>
      <c r="M475" s="80">
        <f t="shared" si="142"/>
        <v>0.9</v>
      </c>
      <c r="N475" s="80">
        <f t="shared" si="143"/>
        <v>0.9</v>
      </c>
      <c r="O475" s="85" t="s">
        <v>123</v>
      </c>
      <c r="P475" s="86" t="s">
        <v>2711</v>
      </c>
      <c r="Q475" s="47" t="s">
        <v>2712</v>
      </c>
      <c r="R475" s="108">
        <v>0</v>
      </c>
      <c r="S475" s="108" t="s">
        <v>2665</v>
      </c>
      <c r="T475" s="47" t="s">
        <v>65</v>
      </c>
      <c r="U475" s="99">
        <f t="shared" si="144"/>
        <v>0.9</v>
      </c>
      <c r="V475" s="99"/>
      <c r="W475" s="99"/>
      <c r="X475" s="99"/>
      <c r="Y475" s="99">
        <f t="shared" ref="Y475:Y482" si="152">H475/10000</f>
        <v>0.9</v>
      </c>
    </row>
    <row r="476" s="1" customFormat="1" ht="36" hidden="1" customHeight="1" spans="1:25">
      <c r="A476" s="62">
        <v>17</v>
      </c>
      <c r="B476" s="63" t="s">
        <v>2500</v>
      </c>
      <c r="C476" s="70" t="s">
        <v>2730</v>
      </c>
      <c r="D476" s="66">
        <v>900</v>
      </c>
      <c r="E476" s="117"/>
      <c r="F476" s="71"/>
      <c r="G476" s="71"/>
      <c r="H476" s="67">
        <f t="shared" si="151"/>
        <v>900</v>
      </c>
      <c r="I476" s="65">
        <f t="shared" si="145"/>
        <v>900</v>
      </c>
      <c r="J476" s="82">
        <f t="shared" si="148"/>
        <v>0</v>
      </c>
      <c r="K476" s="83">
        <f t="shared" si="139"/>
        <v>1</v>
      </c>
      <c r="L476" s="84"/>
      <c r="M476" s="80">
        <f t="shared" si="142"/>
        <v>0.09</v>
      </c>
      <c r="N476" s="80">
        <f t="shared" si="143"/>
        <v>0.09</v>
      </c>
      <c r="O476" s="85" t="s">
        <v>123</v>
      </c>
      <c r="P476" s="86" t="s">
        <v>2705</v>
      </c>
      <c r="Q476" s="47" t="s">
        <v>2706</v>
      </c>
      <c r="R476" s="48">
        <v>0</v>
      </c>
      <c r="S476" s="48" t="s">
        <v>2665</v>
      </c>
      <c r="T476" s="47" t="s">
        <v>65</v>
      </c>
      <c r="U476" s="99">
        <f t="shared" si="144"/>
        <v>0.09</v>
      </c>
      <c r="V476" s="99"/>
      <c r="W476" s="99"/>
      <c r="X476" s="99"/>
      <c r="Y476" s="99">
        <f t="shared" si="152"/>
        <v>0.09</v>
      </c>
    </row>
    <row r="477" s="1" customFormat="1" ht="36" hidden="1" customHeight="1" spans="1:25">
      <c r="A477" s="62">
        <v>18</v>
      </c>
      <c r="B477" s="63" t="s">
        <v>2500</v>
      </c>
      <c r="C477" s="70" t="s">
        <v>2788</v>
      </c>
      <c r="D477" s="66">
        <v>4500</v>
      </c>
      <c r="E477" s="117"/>
      <c r="F477" s="71"/>
      <c r="G477" s="71"/>
      <c r="H477" s="67">
        <f t="shared" si="151"/>
        <v>4500</v>
      </c>
      <c r="I477" s="65">
        <f t="shared" si="145"/>
        <v>4500</v>
      </c>
      <c r="J477" s="82">
        <f t="shared" si="148"/>
        <v>0</v>
      </c>
      <c r="K477" s="83">
        <f t="shared" si="139"/>
        <v>1</v>
      </c>
      <c r="L477" s="84"/>
      <c r="M477" s="80">
        <f t="shared" si="142"/>
        <v>0.45</v>
      </c>
      <c r="N477" s="80">
        <f t="shared" si="143"/>
        <v>0.45</v>
      </c>
      <c r="O477" s="4" t="s">
        <v>2588</v>
      </c>
      <c r="P477" s="47" t="s">
        <v>2080</v>
      </c>
      <c r="Q477" s="47"/>
      <c r="R477" s="48"/>
      <c r="S477" s="48"/>
      <c r="T477" s="47" t="s">
        <v>65</v>
      </c>
      <c r="U477" s="99">
        <f t="shared" si="144"/>
        <v>0.45</v>
      </c>
      <c r="V477" s="99"/>
      <c r="W477" s="99"/>
      <c r="X477" s="99"/>
      <c r="Y477" s="99">
        <f t="shared" si="152"/>
        <v>0.45</v>
      </c>
    </row>
    <row r="478" s="1" customFormat="1" ht="36" hidden="1" customHeight="1" spans="1:25">
      <c r="A478" s="62">
        <v>19</v>
      </c>
      <c r="B478" s="63" t="s">
        <v>2500</v>
      </c>
      <c r="C478" s="70" t="s">
        <v>2733</v>
      </c>
      <c r="D478" s="66">
        <v>6300</v>
      </c>
      <c r="E478" s="117"/>
      <c r="F478" s="71"/>
      <c r="G478" s="71"/>
      <c r="H478" s="67">
        <f t="shared" si="151"/>
        <v>6300</v>
      </c>
      <c r="I478" s="65">
        <f t="shared" si="145"/>
        <v>6300</v>
      </c>
      <c r="J478" s="82">
        <v>0</v>
      </c>
      <c r="K478" s="83">
        <f t="shared" si="139"/>
        <v>1</v>
      </c>
      <c r="L478" s="84"/>
      <c r="M478" s="80">
        <f t="shared" si="142"/>
        <v>0.63</v>
      </c>
      <c r="N478" s="80">
        <f t="shared" si="143"/>
        <v>0.63</v>
      </c>
      <c r="O478" s="85" t="s">
        <v>123</v>
      </c>
      <c r="P478" s="86" t="s">
        <v>2711</v>
      </c>
      <c r="Q478" s="47" t="s">
        <v>2712</v>
      </c>
      <c r="R478" s="108">
        <v>0</v>
      </c>
      <c r="S478" s="108" t="s">
        <v>2665</v>
      </c>
      <c r="T478" s="47" t="s">
        <v>65</v>
      </c>
      <c r="U478" s="99">
        <f t="shared" si="144"/>
        <v>0.63</v>
      </c>
      <c r="V478" s="99"/>
      <c r="W478" s="99"/>
      <c r="X478" s="99"/>
      <c r="Y478" s="99">
        <f t="shared" si="152"/>
        <v>0.63</v>
      </c>
    </row>
    <row r="479" s="1" customFormat="1" ht="36" hidden="1" customHeight="1" spans="1:25">
      <c r="A479" s="62">
        <v>20</v>
      </c>
      <c r="B479" s="63" t="s">
        <v>2500</v>
      </c>
      <c r="C479" s="70" t="s">
        <v>2734</v>
      </c>
      <c r="D479" s="66">
        <v>110000</v>
      </c>
      <c r="E479" s="117"/>
      <c r="F479" s="71"/>
      <c r="G479" s="71"/>
      <c r="H479" s="67">
        <f t="shared" si="151"/>
        <v>110000</v>
      </c>
      <c r="I479" s="65">
        <f t="shared" si="145"/>
        <v>110000</v>
      </c>
      <c r="J479" s="102">
        <f t="shared" ref="J479:J501" si="153">D479-I479</f>
        <v>0</v>
      </c>
      <c r="K479" s="119">
        <f t="shared" si="139"/>
        <v>1</v>
      </c>
      <c r="L479" s="120"/>
      <c r="M479" s="80">
        <f t="shared" si="142"/>
        <v>11</v>
      </c>
      <c r="N479" s="80">
        <f t="shared" si="143"/>
        <v>11</v>
      </c>
      <c r="O479" s="4" t="s">
        <v>2663</v>
      </c>
      <c r="P479" s="88" t="s">
        <v>1792</v>
      </c>
      <c r="Q479" s="47" t="s">
        <v>2664</v>
      </c>
      <c r="R479" s="108">
        <v>0</v>
      </c>
      <c r="S479" s="108" t="s">
        <v>2665</v>
      </c>
      <c r="T479" s="47" t="s">
        <v>65</v>
      </c>
      <c r="U479" s="99">
        <f t="shared" si="144"/>
        <v>11</v>
      </c>
      <c r="V479" s="99"/>
      <c r="W479" s="99"/>
      <c r="X479" s="99"/>
      <c r="Y479" s="99">
        <f t="shared" si="152"/>
        <v>11</v>
      </c>
    </row>
    <row r="480" s="1" customFormat="1" ht="36" hidden="1" customHeight="1" spans="1:25">
      <c r="A480" s="62">
        <v>21</v>
      </c>
      <c r="B480" s="63" t="s">
        <v>2500</v>
      </c>
      <c r="C480" s="70" t="s">
        <v>2788</v>
      </c>
      <c r="D480" s="66">
        <v>131800.07</v>
      </c>
      <c r="E480" s="117"/>
      <c r="F480" s="71"/>
      <c r="G480" s="71"/>
      <c r="H480" s="67">
        <f t="shared" si="151"/>
        <v>131800.07</v>
      </c>
      <c r="I480" s="65">
        <f t="shared" si="145"/>
        <v>131800.07</v>
      </c>
      <c r="J480" s="102">
        <f t="shared" si="153"/>
        <v>0</v>
      </c>
      <c r="K480" s="119">
        <f t="shared" si="139"/>
        <v>1</v>
      </c>
      <c r="L480" s="121"/>
      <c r="M480" s="80">
        <f t="shared" si="142"/>
        <v>13.180007</v>
      </c>
      <c r="N480" s="80">
        <f t="shared" si="143"/>
        <v>13.180007</v>
      </c>
      <c r="O480" s="4" t="s">
        <v>2588</v>
      </c>
      <c r="P480" s="47" t="s">
        <v>2080</v>
      </c>
      <c r="Q480" s="47"/>
      <c r="R480" s="48"/>
      <c r="S480" s="48"/>
      <c r="T480" s="47" t="s">
        <v>65</v>
      </c>
      <c r="U480" s="99">
        <f t="shared" si="144"/>
        <v>13.180007</v>
      </c>
      <c r="V480" s="99"/>
      <c r="W480" s="99"/>
      <c r="X480" s="99"/>
      <c r="Y480" s="99">
        <f t="shared" si="152"/>
        <v>13.180007</v>
      </c>
    </row>
    <row r="481" s="1" customFormat="1" ht="36" hidden="1" customHeight="1" spans="1:25">
      <c r="A481" s="62">
        <v>22</v>
      </c>
      <c r="B481" s="63" t="s">
        <v>2500</v>
      </c>
      <c r="C481" s="70" t="s">
        <v>2728</v>
      </c>
      <c r="D481" s="66">
        <v>404600</v>
      </c>
      <c r="E481" s="117"/>
      <c r="F481" s="71"/>
      <c r="G481" s="71"/>
      <c r="H481" s="67">
        <f t="shared" si="151"/>
        <v>404600</v>
      </c>
      <c r="I481" s="65">
        <f t="shared" si="145"/>
        <v>404600</v>
      </c>
      <c r="J481" s="102">
        <f t="shared" si="153"/>
        <v>0</v>
      </c>
      <c r="K481" s="119">
        <f t="shared" si="139"/>
        <v>1</v>
      </c>
      <c r="L481" s="121"/>
      <c r="M481" s="80">
        <f t="shared" si="142"/>
        <v>40.46</v>
      </c>
      <c r="N481" s="80">
        <f t="shared" si="143"/>
        <v>40.46</v>
      </c>
      <c r="O481" s="4" t="s">
        <v>2588</v>
      </c>
      <c r="P481" s="47" t="s">
        <v>2080</v>
      </c>
      <c r="Q481" s="47"/>
      <c r="R481" s="48"/>
      <c r="S481" s="48"/>
      <c r="T481" s="47" t="s">
        <v>65</v>
      </c>
      <c r="U481" s="99">
        <f t="shared" si="144"/>
        <v>40.46</v>
      </c>
      <c r="V481" s="99"/>
      <c r="W481" s="99"/>
      <c r="X481" s="99"/>
      <c r="Y481" s="99">
        <f t="shared" si="152"/>
        <v>40.46</v>
      </c>
    </row>
    <row r="482" s="1" customFormat="1" ht="36" hidden="1" customHeight="1" spans="1:25">
      <c r="A482" s="62">
        <v>23</v>
      </c>
      <c r="B482" s="63" t="s">
        <v>2500</v>
      </c>
      <c r="C482" s="70" t="s">
        <v>2628</v>
      </c>
      <c r="D482" s="66">
        <v>94749.19</v>
      </c>
      <c r="E482" s="117"/>
      <c r="F482" s="71"/>
      <c r="G482" s="71"/>
      <c r="H482" s="67">
        <f t="shared" si="151"/>
        <v>94749.19</v>
      </c>
      <c r="I482" s="65">
        <f t="shared" si="145"/>
        <v>94749.19</v>
      </c>
      <c r="J482" s="102">
        <f t="shared" si="153"/>
        <v>0</v>
      </c>
      <c r="K482" s="119">
        <f t="shared" si="139"/>
        <v>1</v>
      </c>
      <c r="L482" s="38"/>
      <c r="M482" s="80">
        <f t="shared" si="142"/>
        <v>9.474919</v>
      </c>
      <c r="N482" s="80">
        <f t="shared" si="143"/>
        <v>9.474919</v>
      </c>
      <c r="O482" s="4" t="s">
        <v>187</v>
      </c>
      <c r="P482" s="47" t="s">
        <v>187</v>
      </c>
      <c r="Q482" s="47"/>
      <c r="R482" s="48"/>
      <c r="S482" s="48"/>
      <c r="T482" s="47" t="s">
        <v>65</v>
      </c>
      <c r="U482" s="99">
        <f t="shared" si="144"/>
        <v>9.474919</v>
      </c>
      <c r="V482" s="99"/>
      <c r="W482" s="99"/>
      <c r="X482" s="99"/>
      <c r="Y482" s="99">
        <f t="shared" si="152"/>
        <v>9.474919</v>
      </c>
    </row>
    <row r="483" s="41" customFormat="1" ht="36" hidden="1" customHeight="1" spans="1:25">
      <c r="A483" s="68" t="s">
        <v>2519</v>
      </c>
      <c r="B483" s="68"/>
      <c r="C483" s="68"/>
      <c r="D483" s="69">
        <f t="shared" ref="D483:H483" si="154">SUM(D484:D511)</f>
        <v>5101879.59</v>
      </c>
      <c r="E483" s="69">
        <f t="shared" si="154"/>
        <v>2868469.54</v>
      </c>
      <c r="F483" s="69">
        <f t="shared" si="154"/>
        <v>1290748.6</v>
      </c>
      <c r="G483" s="69">
        <f t="shared" si="154"/>
        <v>0</v>
      </c>
      <c r="H483" s="69">
        <f t="shared" si="154"/>
        <v>942661.45</v>
      </c>
      <c r="I483" s="61">
        <f t="shared" si="145"/>
        <v>5101879.59</v>
      </c>
      <c r="J483" s="89">
        <f t="shared" si="153"/>
        <v>0</v>
      </c>
      <c r="K483" s="81">
        <f t="shared" si="139"/>
        <v>1</v>
      </c>
      <c r="L483" s="89">
        <f>SUM(L484:L511)</f>
        <v>0</v>
      </c>
      <c r="M483" s="80">
        <f t="shared" si="142"/>
        <v>510.187959</v>
      </c>
      <c r="N483" s="80">
        <f t="shared" si="143"/>
        <v>510.187959</v>
      </c>
      <c r="O483" s="4"/>
      <c r="P483" s="47"/>
      <c r="Q483" s="47"/>
      <c r="R483" s="48"/>
      <c r="S483" s="48"/>
      <c r="T483" s="47"/>
      <c r="U483" s="98">
        <f t="shared" si="144"/>
        <v>510.187959</v>
      </c>
      <c r="V483" s="98">
        <f t="shared" ref="V483:Y483" si="155">E483/10000</f>
        <v>286.846954</v>
      </c>
      <c r="W483" s="98">
        <f t="shared" si="155"/>
        <v>129.07486</v>
      </c>
      <c r="X483" s="98"/>
      <c r="Y483" s="98">
        <f t="shared" si="155"/>
        <v>94.266145</v>
      </c>
    </row>
    <row r="484" s="1" customFormat="1" ht="36" hidden="1" customHeight="1" spans="1:25">
      <c r="A484" s="62">
        <v>1</v>
      </c>
      <c r="B484" s="63" t="s">
        <v>2520</v>
      </c>
      <c r="C484" s="70" t="s">
        <v>2704</v>
      </c>
      <c r="D484" s="66">
        <v>5400</v>
      </c>
      <c r="E484" s="116">
        <v>5400</v>
      </c>
      <c r="F484" s="71"/>
      <c r="G484" s="71"/>
      <c r="H484" s="71"/>
      <c r="I484" s="65">
        <f t="shared" si="145"/>
        <v>5400</v>
      </c>
      <c r="J484" s="82">
        <f t="shared" si="153"/>
        <v>0</v>
      </c>
      <c r="K484" s="83">
        <f t="shared" si="139"/>
        <v>1</v>
      </c>
      <c r="L484" s="84"/>
      <c r="M484" s="80">
        <f t="shared" si="142"/>
        <v>0.54</v>
      </c>
      <c r="N484" s="80">
        <f t="shared" si="143"/>
        <v>0.54</v>
      </c>
      <c r="O484" s="85" t="s">
        <v>123</v>
      </c>
      <c r="P484" s="86" t="s">
        <v>2705</v>
      </c>
      <c r="Q484" s="47" t="s">
        <v>2706</v>
      </c>
      <c r="R484" s="48">
        <v>0</v>
      </c>
      <c r="S484" s="48" t="s">
        <v>2665</v>
      </c>
      <c r="T484" s="47" t="s">
        <v>76</v>
      </c>
      <c r="U484" s="99">
        <f t="shared" si="144"/>
        <v>0.54</v>
      </c>
      <c r="V484" s="99">
        <f t="shared" ref="V484:V493" si="156">E484/10000</f>
        <v>0.54</v>
      </c>
      <c r="W484" s="99"/>
      <c r="X484" s="99"/>
      <c r="Y484" s="99"/>
    </row>
    <row r="485" s="1" customFormat="1" ht="36" hidden="1" customHeight="1" spans="1:25">
      <c r="A485" s="62">
        <v>2</v>
      </c>
      <c r="B485" s="63" t="s">
        <v>2520</v>
      </c>
      <c r="C485" s="70" t="s">
        <v>2707</v>
      </c>
      <c r="D485" s="66">
        <v>8867.79</v>
      </c>
      <c r="E485" s="116">
        <v>8867.79</v>
      </c>
      <c r="F485" s="71"/>
      <c r="G485" s="71"/>
      <c r="H485" s="71"/>
      <c r="I485" s="65">
        <f t="shared" si="145"/>
        <v>8867.79</v>
      </c>
      <c r="J485" s="82">
        <f t="shared" si="153"/>
        <v>0</v>
      </c>
      <c r="K485" s="83">
        <f t="shared" si="139"/>
        <v>1</v>
      </c>
      <c r="L485" s="84"/>
      <c r="M485" s="80">
        <f t="shared" si="142"/>
        <v>0.886779</v>
      </c>
      <c r="N485" s="80">
        <f t="shared" si="143"/>
        <v>0.886779</v>
      </c>
      <c r="O485" s="4" t="s">
        <v>2588</v>
      </c>
      <c r="P485" s="47" t="s">
        <v>2080</v>
      </c>
      <c r="Q485" s="47"/>
      <c r="R485" s="48"/>
      <c r="S485" s="48"/>
      <c r="T485" s="47" t="s">
        <v>76</v>
      </c>
      <c r="U485" s="99">
        <f t="shared" si="144"/>
        <v>0.886779</v>
      </c>
      <c r="V485" s="99">
        <f t="shared" si="156"/>
        <v>0.886779</v>
      </c>
      <c r="W485" s="99"/>
      <c r="X485" s="99"/>
      <c r="Y485" s="99"/>
    </row>
    <row r="486" s="1" customFormat="1" ht="36" hidden="1" customHeight="1" spans="1:25">
      <c r="A486" s="62">
        <v>3</v>
      </c>
      <c r="B486" s="63" t="s">
        <v>2520</v>
      </c>
      <c r="C486" s="70" t="s">
        <v>2709</v>
      </c>
      <c r="D486" s="66">
        <v>82500</v>
      </c>
      <c r="E486" s="116">
        <v>82500</v>
      </c>
      <c r="F486" s="71"/>
      <c r="G486" s="71"/>
      <c r="H486" s="71"/>
      <c r="I486" s="65">
        <f t="shared" si="145"/>
        <v>82500</v>
      </c>
      <c r="J486" s="82">
        <f t="shared" si="153"/>
        <v>0</v>
      </c>
      <c r="K486" s="83">
        <f t="shared" si="139"/>
        <v>1</v>
      </c>
      <c r="L486" s="84"/>
      <c r="M486" s="80">
        <f t="shared" si="142"/>
        <v>8.25</v>
      </c>
      <c r="N486" s="80">
        <f t="shared" si="143"/>
        <v>8.25</v>
      </c>
      <c r="O486" s="4" t="s">
        <v>2663</v>
      </c>
      <c r="P486" s="88" t="s">
        <v>1792</v>
      </c>
      <c r="Q486" s="47" t="s">
        <v>2664</v>
      </c>
      <c r="R486" s="108">
        <v>0</v>
      </c>
      <c r="S486" s="108" t="s">
        <v>2665</v>
      </c>
      <c r="T486" s="47" t="s">
        <v>76</v>
      </c>
      <c r="U486" s="99">
        <f t="shared" si="144"/>
        <v>8.25</v>
      </c>
      <c r="V486" s="99">
        <f t="shared" si="156"/>
        <v>8.25</v>
      </c>
      <c r="W486" s="99"/>
      <c r="X486" s="99"/>
      <c r="Y486" s="99"/>
    </row>
    <row r="487" s="1" customFormat="1" ht="36" hidden="1" customHeight="1" spans="1:25">
      <c r="A487" s="62">
        <v>4</v>
      </c>
      <c r="B487" s="63" t="s">
        <v>2520</v>
      </c>
      <c r="C487" s="70" t="s">
        <v>2763</v>
      </c>
      <c r="D487" s="66">
        <v>54200</v>
      </c>
      <c r="E487" s="116">
        <v>54200</v>
      </c>
      <c r="F487" s="71"/>
      <c r="G487" s="71"/>
      <c r="H487" s="71"/>
      <c r="I487" s="65">
        <f t="shared" si="145"/>
        <v>54200</v>
      </c>
      <c r="J487" s="82">
        <f t="shared" si="153"/>
        <v>0</v>
      </c>
      <c r="K487" s="83">
        <f t="shared" si="139"/>
        <v>1</v>
      </c>
      <c r="L487" s="84"/>
      <c r="M487" s="80">
        <f t="shared" si="142"/>
        <v>5.42</v>
      </c>
      <c r="N487" s="80">
        <f t="shared" si="143"/>
        <v>5.42</v>
      </c>
      <c r="O487" s="85" t="s">
        <v>123</v>
      </c>
      <c r="P487" s="86" t="s">
        <v>2705</v>
      </c>
      <c r="Q487" s="47" t="s">
        <v>2706</v>
      </c>
      <c r="R487" s="48">
        <v>0</v>
      </c>
      <c r="S487" s="48" t="s">
        <v>2665</v>
      </c>
      <c r="T487" s="47" t="s">
        <v>76</v>
      </c>
      <c r="U487" s="99">
        <f t="shared" si="144"/>
        <v>5.42</v>
      </c>
      <c r="V487" s="99">
        <f t="shared" si="156"/>
        <v>5.42</v>
      </c>
      <c r="W487" s="99"/>
      <c r="X487" s="99"/>
      <c r="Y487" s="99"/>
    </row>
    <row r="488" s="1" customFormat="1" ht="36" hidden="1" customHeight="1" spans="1:25">
      <c r="A488" s="62">
        <v>5</v>
      </c>
      <c r="B488" s="63" t="s">
        <v>2520</v>
      </c>
      <c r="C488" s="70" t="s">
        <v>2782</v>
      </c>
      <c r="D488" s="66">
        <v>360000</v>
      </c>
      <c r="E488" s="116">
        <v>360000</v>
      </c>
      <c r="F488" s="71"/>
      <c r="G488" s="71"/>
      <c r="H488" s="71"/>
      <c r="I488" s="65">
        <f t="shared" si="145"/>
        <v>360000</v>
      </c>
      <c r="J488" s="82">
        <f t="shared" si="153"/>
        <v>0</v>
      </c>
      <c r="K488" s="83">
        <f t="shared" si="139"/>
        <v>1</v>
      </c>
      <c r="L488" s="84"/>
      <c r="M488" s="80">
        <f t="shared" si="142"/>
        <v>36</v>
      </c>
      <c r="N488" s="80">
        <f t="shared" si="143"/>
        <v>36</v>
      </c>
      <c r="O488" s="4" t="s">
        <v>84</v>
      </c>
      <c r="P488" s="88" t="s">
        <v>85</v>
      </c>
      <c r="Q488" s="47"/>
      <c r="R488" s="108">
        <v>0</v>
      </c>
      <c r="S488" s="108"/>
      <c r="T488" s="47" t="s">
        <v>76</v>
      </c>
      <c r="U488" s="99">
        <f t="shared" si="144"/>
        <v>36</v>
      </c>
      <c r="V488" s="99">
        <f t="shared" si="156"/>
        <v>36</v>
      </c>
      <c r="W488" s="99"/>
      <c r="X488" s="99"/>
      <c r="Y488" s="99"/>
    </row>
    <row r="489" s="1" customFormat="1" ht="36" hidden="1" customHeight="1" spans="1:25">
      <c r="A489" s="62">
        <v>6</v>
      </c>
      <c r="B489" s="63" t="s">
        <v>2520</v>
      </c>
      <c r="C489" s="70" t="s">
        <v>2782</v>
      </c>
      <c r="D489" s="66">
        <v>248806.7</v>
      </c>
      <c r="E489" s="116">
        <v>248806.7</v>
      </c>
      <c r="F489" s="71"/>
      <c r="G489" s="71"/>
      <c r="H489" s="71"/>
      <c r="I489" s="65">
        <f t="shared" si="145"/>
        <v>248806.7</v>
      </c>
      <c r="J489" s="82">
        <f t="shared" si="153"/>
        <v>0</v>
      </c>
      <c r="K489" s="83">
        <f t="shared" si="139"/>
        <v>1</v>
      </c>
      <c r="L489" s="84"/>
      <c r="M489" s="80">
        <f t="shared" si="142"/>
        <v>24.88067</v>
      </c>
      <c r="N489" s="80">
        <f t="shared" si="143"/>
        <v>24.88067</v>
      </c>
      <c r="O489" s="4" t="s">
        <v>84</v>
      </c>
      <c r="P489" s="88" t="s">
        <v>85</v>
      </c>
      <c r="Q489" s="47"/>
      <c r="R489" s="108">
        <v>0</v>
      </c>
      <c r="S489" s="108"/>
      <c r="T489" s="47" t="s">
        <v>76</v>
      </c>
      <c r="U489" s="99">
        <f t="shared" si="144"/>
        <v>24.88067</v>
      </c>
      <c r="V489" s="99">
        <f t="shared" si="156"/>
        <v>24.88067</v>
      </c>
      <c r="W489" s="99"/>
      <c r="X489" s="99"/>
      <c r="Y489" s="99"/>
    </row>
    <row r="490" s="1" customFormat="1" ht="36" hidden="1" customHeight="1" spans="1:25">
      <c r="A490" s="62">
        <v>7</v>
      </c>
      <c r="B490" s="63" t="s">
        <v>2520</v>
      </c>
      <c r="C490" s="70" t="s">
        <v>2710</v>
      </c>
      <c r="D490" s="66">
        <v>42600</v>
      </c>
      <c r="E490" s="116">
        <v>42600</v>
      </c>
      <c r="F490" s="71"/>
      <c r="G490" s="71"/>
      <c r="H490" s="71"/>
      <c r="I490" s="65">
        <f t="shared" si="145"/>
        <v>42600</v>
      </c>
      <c r="J490" s="82">
        <f t="shared" si="153"/>
        <v>0</v>
      </c>
      <c r="K490" s="83">
        <f t="shared" si="139"/>
        <v>1</v>
      </c>
      <c r="L490" s="84"/>
      <c r="M490" s="80">
        <f t="shared" si="142"/>
        <v>4.26</v>
      </c>
      <c r="N490" s="80">
        <f t="shared" si="143"/>
        <v>4.26</v>
      </c>
      <c r="O490" s="85" t="s">
        <v>123</v>
      </c>
      <c r="P490" s="86" t="s">
        <v>2711</v>
      </c>
      <c r="Q490" s="47" t="s">
        <v>2712</v>
      </c>
      <c r="R490" s="108">
        <v>0</v>
      </c>
      <c r="S490" s="108" t="s">
        <v>2665</v>
      </c>
      <c r="T490" s="47" t="s">
        <v>76</v>
      </c>
      <c r="U490" s="99">
        <f t="shared" si="144"/>
        <v>4.26</v>
      </c>
      <c r="V490" s="99">
        <f t="shared" si="156"/>
        <v>4.26</v>
      </c>
      <c r="W490" s="99"/>
      <c r="X490" s="99"/>
      <c r="Y490" s="99"/>
    </row>
    <row r="491" s="1" customFormat="1" ht="36" hidden="1" customHeight="1" spans="1:25">
      <c r="A491" s="62">
        <v>8</v>
      </c>
      <c r="B491" s="63" t="s">
        <v>2520</v>
      </c>
      <c r="C491" s="70" t="s">
        <v>2707</v>
      </c>
      <c r="D491" s="66">
        <v>771095.05</v>
      </c>
      <c r="E491" s="116">
        <v>771095.05</v>
      </c>
      <c r="F491" s="71"/>
      <c r="G491" s="71"/>
      <c r="H491" s="71"/>
      <c r="I491" s="65">
        <f t="shared" si="145"/>
        <v>771095.05</v>
      </c>
      <c r="J491" s="115">
        <f t="shared" si="153"/>
        <v>0</v>
      </c>
      <c r="K491" s="83">
        <f t="shared" si="139"/>
        <v>1</v>
      </c>
      <c r="L491" s="84"/>
      <c r="M491" s="80">
        <f t="shared" si="142"/>
        <v>77.109505</v>
      </c>
      <c r="N491" s="80">
        <f t="shared" si="143"/>
        <v>77.109505</v>
      </c>
      <c r="O491" s="4" t="s">
        <v>2588</v>
      </c>
      <c r="P491" s="47" t="s">
        <v>2080</v>
      </c>
      <c r="Q491" s="47"/>
      <c r="R491" s="48"/>
      <c r="S491" s="48"/>
      <c r="T491" s="47" t="s">
        <v>76</v>
      </c>
      <c r="U491" s="99">
        <f t="shared" si="144"/>
        <v>77.109505</v>
      </c>
      <c r="V491" s="99">
        <f t="shared" si="156"/>
        <v>77.109505</v>
      </c>
      <c r="W491" s="99"/>
      <c r="X491" s="99"/>
      <c r="Y491" s="99"/>
    </row>
    <row r="492" s="1" customFormat="1" ht="36" hidden="1" customHeight="1" spans="1:25">
      <c r="A492" s="62">
        <v>9</v>
      </c>
      <c r="B492" s="63" t="s">
        <v>2520</v>
      </c>
      <c r="C492" s="70" t="s">
        <v>2707</v>
      </c>
      <c r="D492" s="66">
        <v>395000</v>
      </c>
      <c r="E492" s="116">
        <v>395000</v>
      </c>
      <c r="F492" s="71"/>
      <c r="G492" s="71"/>
      <c r="H492" s="71"/>
      <c r="I492" s="65">
        <f t="shared" si="145"/>
        <v>395000</v>
      </c>
      <c r="J492" s="115">
        <f t="shared" si="153"/>
        <v>0</v>
      </c>
      <c r="K492" s="83">
        <f t="shared" si="139"/>
        <v>1</v>
      </c>
      <c r="L492" s="84"/>
      <c r="M492" s="80">
        <f t="shared" si="142"/>
        <v>39.5</v>
      </c>
      <c r="N492" s="80">
        <f t="shared" si="143"/>
        <v>39.5</v>
      </c>
      <c r="O492" s="4" t="s">
        <v>2588</v>
      </c>
      <c r="P492" s="47" t="s">
        <v>2080</v>
      </c>
      <c r="Q492" s="47"/>
      <c r="R492" s="48"/>
      <c r="S492" s="48"/>
      <c r="T492" s="47" t="s">
        <v>76</v>
      </c>
      <c r="U492" s="99">
        <f t="shared" si="144"/>
        <v>39.5</v>
      </c>
      <c r="V492" s="99">
        <f t="shared" si="156"/>
        <v>39.5</v>
      </c>
      <c r="W492" s="99"/>
      <c r="X492" s="99"/>
      <c r="Y492" s="99"/>
    </row>
    <row r="493" s="1" customFormat="1" ht="36" hidden="1" customHeight="1" spans="1:25">
      <c r="A493" s="62">
        <v>10</v>
      </c>
      <c r="B493" s="63" t="s">
        <v>2520</v>
      </c>
      <c r="C493" s="70" t="s">
        <v>2714</v>
      </c>
      <c r="D493" s="66">
        <v>900000</v>
      </c>
      <c r="E493" s="116">
        <v>900000</v>
      </c>
      <c r="F493" s="71"/>
      <c r="G493" s="71"/>
      <c r="H493" s="71"/>
      <c r="I493" s="65">
        <f t="shared" si="145"/>
        <v>900000</v>
      </c>
      <c r="J493" s="115">
        <f t="shared" si="153"/>
        <v>0</v>
      </c>
      <c r="K493" s="83">
        <f t="shared" si="139"/>
        <v>1</v>
      </c>
      <c r="L493" s="84"/>
      <c r="M493" s="80">
        <f t="shared" si="142"/>
        <v>90</v>
      </c>
      <c r="N493" s="80">
        <f t="shared" si="143"/>
        <v>90</v>
      </c>
      <c r="O493" s="4" t="s">
        <v>84</v>
      </c>
      <c r="P493" s="88" t="s">
        <v>85</v>
      </c>
      <c r="Q493" s="47"/>
      <c r="R493" s="108">
        <v>0</v>
      </c>
      <c r="S493" s="108"/>
      <c r="T493" s="47" t="s">
        <v>76</v>
      </c>
      <c r="U493" s="99">
        <f t="shared" si="144"/>
        <v>90</v>
      </c>
      <c r="V493" s="99">
        <f t="shared" si="156"/>
        <v>90</v>
      </c>
      <c r="W493" s="99"/>
      <c r="X493" s="99"/>
      <c r="Y493" s="99"/>
    </row>
    <row r="494" s="1" customFormat="1" ht="36" hidden="1" customHeight="1" spans="1:25">
      <c r="A494" s="62">
        <v>11</v>
      </c>
      <c r="B494" s="63" t="s">
        <v>2520</v>
      </c>
      <c r="C494" s="70" t="s">
        <v>2766</v>
      </c>
      <c r="D494" s="66">
        <v>1800</v>
      </c>
      <c r="E494" s="117"/>
      <c r="F494" s="67">
        <f t="shared" ref="F494:F502" si="157">D494</f>
        <v>1800</v>
      </c>
      <c r="G494" s="71"/>
      <c r="H494" s="71"/>
      <c r="I494" s="65">
        <f t="shared" si="145"/>
        <v>1800</v>
      </c>
      <c r="J494" s="115">
        <f t="shared" si="153"/>
        <v>0</v>
      </c>
      <c r="K494" s="83">
        <f t="shared" si="139"/>
        <v>1</v>
      </c>
      <c r="L494" s="84"/>
      <c r="M494" s="80">
        <f t="shared" si="142"/>
        <v>0.18</v>
      </c>
      <c r="N494" s="80">
        <f t="shared" si="143"/>
        <v>0.18</v>
      </c>
      <c r="O494" s="85" t="s">
        <v>123</v>
      </c>
      <c r="P494" s="86" t="s">
        <v>2711</v>
      </c>
      <c r="Q494" s="47" t="s">
        <v>2712</v>
      </c>
      <c r="R494" s="108">
        <v>0</v>
      </c>
      <c r="S494" s="108" t="s">
        <v>2665</v>
      </c>
      <c r="T494" s="47" t="s">
        <v>77</v>
      </c>
      <c r="U494" s="99">
        <f t="shared" si="144"/>
        <v>0.18</v>
      </c>
      <c r="V494" s="99"/>
      <c r="W494" s="99">
        <f t="shared" ref="W494:W502" si="158">F494/10000</f>
        <v>0.18</v>
      </c>
      <c r="X494" s="99"/>
      <c r="Y494" s="99"/>
    </row>
    <row r="495" s="1" customFormat="1" ht="36" hidden="1" customHeight="1" spans="1:25">
      <c r="A495" s="62">
        <v>12</v>
      </c>
      <c r="B495" s="63" t="s">
        <v>2520</v>
      </c>
      <c r="C495" s="70" t="s">
        <v>2755</v>
      </c>
      <c r="D495" s="66">
        <v>300</v>
      </c>
      <c r="E495" s="117"/>
      <c r="F495" s="67">
        <f t="shared" si="157"/>
        <v>300</v>
      </c>
      <c r="G495" s="71"/>
      <c r="H495" s="71"/>
      <c r="I495" s="65">
        <f t="shared" si="145"/>
        <v>300</v>
      </c>
      <c r="J495" s="115">
        <f t="shared" si="153"/>
        <v>0</v>
      </c>
      <c r="K495" s="83">
        <f t="shared" si="139"/>
        <v>1</v>
      </c>
      <c r="L495" s="84"/>
      <c r="M495" s="80">
        <f t="shared" si="142"/>
        <v>0.03</v>
      </c>
      <c r="N495" s="80">
        <f t="shared" si="143"/>
        <v>0.03</v>
      </c>
      <c r="O495" s="85" t="s">
        <v>123</v>
      </c>
      <c r="P495" s="86" t="s">
        <v>2705</v>
      </c>
      <c r="Q495" s="47" t="s">
        <v>2706</v>
      </c>
      <c r="R495" s="48">
        <v>0</v>
      </c>
      <c r="S495" s="48" t="s">
        <v>2665</v>
      </c>
      <c r="T495" s="47" t="s">
        <v>77</v>
      </c>
      <c r="U495" s="99">
        <f t="shared" si="144"/>
        <v>0.03</v>
      </c>
      <c r="V495" s="99"/>
      <c r="W495" s="99">
        <f t="shared" si="158"/>
        <v>0.03</v>
      </c>
      <c r="X495" s="99"/>
      <c r="Y495" s="99"/>
    </row>
    <row r="496" s="1" customFormat="1" ht="36" hidden="1" customHeight="1" spans="1:25">
      <c r="A496" s="62">
        <v>13</v>
      </c>
      <c r="B496" s="63" t="s">
        <v>2520</v>
      </c>
      <c r="C496" s="70" t="s">
        <v>2741</v>
      </c>
      <c r="D496" s="66">
        <v>85248.6</v>
      </c>
      <c r="E496" s="117"/>
      <c r="F496" s="67">
        <f t="shared" si="157"/>
        <v>85248.6</v>
      </c>
      <c r="G496" s="71"/>
      <c r="H496" s="71"/>
      <c r="I496" s="65">
        <f t="shared" si="145"/>
        <v>85248.6</v>
      </c>
      <c r="J496" s="115">
        <f t="shared" si="153"/>
        <v>0</v>
      </c>
      <c r="K496" s="83">
        <f t="shared" si="139"/>
        <v>1</v>
      </c>
      <c r="L496" s="84"/>
      <c r="M496" s="80">
        <f t="shared" si="142"/>
        <v>8.52486</v>
      </c>
      <c r="N496" s="80">
        <f t="shared" si="143"/>
        <v>8.52486</v>
      </c>
      <c r="O496" s="4" t="s">
        <v>84</v>
      </c>
      <c r="P496" s="88" t="s">
        <v>85</v>
      </c>
      <c r="Q496" s="47"/>
      <c r="R496" s="108">
        <v>0</v>
      </c>
      <c r="S496" s="108"/>
      <c r="T496" s="47" t="s">
        <v>77</v>
      </c>
      <c r="U496" s="99">
        <f t="shared" si="144"/>
        <v>8.52486</v>
      </c>
      <c r="V496" s="99"/>
      <c r="W496" s="99">
        <f t="shared" si="158"/>
        <v>8.52486</v>
      </c>
      <c r="X496" s="99"/>
      <c r="Y496" s="99"/>
    </row>
    <row r="497" s="1" customFormat="1" ht="36" hidden="1" customHeight="1" spans="1:25">
      <c r="A497" s="62">
        <v>14</v>
      </c>
      <c r="B497" s="63" t="s">
        <v>2520</v>
      </c>
      <c r="C497" s="70" t="s">
        <v>2741</v>
      </c>
      <c r="D497" s="66">
        <v>100000</v>
      </c>
      <c r="E497" s="117"/>
      <c r="F497" s="67">
        <f t="shared" si="157"/>
        <v>100000</v>
      </c>
      <c r="G497" s="71"/>
      <c r="H497" s="71"/>
      <c r="I497" s="65">
        <f t="shared" si="145"/>
        <v>100000</v>
      </c>
      <c r="J497" s="115">
        <f t="shared" si="153"/>
        <v>0</v>
      </c>
      <c r="K497" s="83">
        <f t="shared" si="139"/>
        <v>1</v>
      </c>
      <c r="L497" s="84"/>
      <c r="M497" s="80">
        <f t="shared" si="142"/>
        <v>10</v>
      </c>
      <c r="N497" s="80">
        <f t="shared" si="143"/>
        <v>10</v>
      </c>
      <c r="O497" s="4" t="s">
        <v>84</v>
      </c>
      <c r="P497" s="88" t="s">
        <v>85</v>
      </c>
      <c r="Q497" s="47"/>
      <c r="R497" s="108">
        <v>0</v>
      </c>
      <c r="S497" s="108"/>
      <c r="T497" s="47" t="s">
        <v>77</v>
      </c>
      <c r="U497" s="99">
        <f t="shared" si="144"/>
        <v>10</v>
      </c>
      <c r="V497" s="99"/>
      <c r="W497" s="99">
        <f t="shared" si="158"/>
        <v>10</v>
      </c>
      <c r="X497" s="99"/>
      <c r="Y497" s="99"/>
    </row>
    <row r="498" s="1" customFormat="1" ht="36" hidden="1" customHeight="1" spans="1:25">
      <c r="A498" s="62">
        <v>15</v>
      </c>
      <c r="B498" s="63" t="s">
        <v>2520</v>
      </c>
      <c r="C498" s="70" t="s">
        <v>2718</v>
      </c>
      <c r="D498" s="66">
        <v>240000</v>
      </c>
      <c r="E498" s="117"/>
      <c r="F498" s="67">
        <f t="shared" si="157"/>
        <v>240000</v>
      </c>
      <c r="G498" s="71"/>
      <c r="H498" s="71"/>
      <c r="I498" s="65">
        <f t="shared" si="145"/>
        <v>240000</v>
      </c>
      <c r="J498" s="115">
        <f t="shared" si="153"/>
        <v>0</v>
      </c>
      <c r="K498" s="83">
        <f t="shared" si="139"/>
        <v>1</v>
      </c>
      <c r="L498" s="84"/>
      <c r="M498" s="80">
        <f t="shared" si="142"/>
        <v>24</v>
      </c>
      <c r="N498" s="80">
        <f t="shared" si="143"/>
        <v>24</v>
      </c>
      <c r="O498" s="4" t="s">
        <v>2663</v>
      </c>
      <c r="P498" s="88" t="s">
        <v>1792</v>
      </c>
      <c r="Q498" s="47" t="s">
        <v>2664</v>
      </c>
      <c r="R498" s="108">
        <v>0</v>
      </c>
      <c r="S498" s="108" t="s">
        <v>2665</v>
      </c>
      <c r="T498" s="47" t="s">
        <v>77</v>
      </c>
      <c r="U498" s="99">
        <f t="shared" si="144"/>
        <v>24</v>
      </c>
      <c r="V498" s="99"/>
      <c r="W498" s="99">
        <f t="shared" si="158"/>
        <v>24</v>
      </c>
      <c r="X498" s="99"/>
      <c r="Y498" s="99"/>
    </row>
    <row r="499" s="1" customFormat="1" ht="36" hidden="1" customHeight="1" spans="1:25">
      <c r="A499" s="62">
        <v>16</v>
      </c>
      <c r="B499" s="63" t="s">
        <v>2520</v>
      </c>
      <c r="C499" s="70" t="s">
        <v>2717</v>
      </c>
      <c r="D499" s="66">
        <v>300000</v>
      </c>
      <c r="E499" s="117"/>
      <c r="F499" s="67">
        <f t="shared" si="157"/>
        <v>300000</v>
      </c>
      <c r="G499" s="71"/>
      <c r="H499" s="71"/>
      <c r="I499" s="65">
        <f t="shared" si="145"/>
        <v>300000</v>
      </c>
      <c r="J499" s="115">
        <f t="shared" si="153"/>
        <v>0</v>
      </c>
      <c r="K499" s="83">
        <f t="shared" si="139"/>
        <v>1</v>
      </c>
      <c r="L499" s="84"/>
      <c r="M499" s="80">
        <f t="shared" si="142"/>
        <v>30</v>
      </c>
      <c r="N499" s="80">
        <f t="shared" si="143"/>
        <v>30</v>
      </c>
      <c r="O499" s="4" t="s">
        <v>84</v>
      </c>
      <c r="P499" s="88" t="s">
        <v>85</v>
      </c>
      <c r="Q499" s="47"/>
      <c r="R499" s="108">
        <v>0</v>
      </c>
      <c r="S499" s="108"/>
      <c r="T499" s="47" t="s">
        <v>77</v>
      </c>
      <c r="U499" s="99">
        <f t="shared" si="144"/>
        <v>30</v>
      </c>
      <c r="V499" s="99"/>
      <c r="W499" s="99">
        <f t="shared" si="158"/>
        <v>30</v>
      </c>
      <c r="X499" s="99"/>
      <c r="Y499" s="99"/>
    </row>
    <row r="500" s="1" customFormat="1" ht="36" hidden="1" customHeight="1" spans="1:25">
      <c r="A500" s="62">
        <v>17</v>
      </c>
      <c r="B500" s="63" t="s">
        <v>2520</v>
      </c>
      <c r="C500" s="70" t="s">
        <v>2720</v>
      </c>
      <c r="D500" s="66">
        <v>18900</v>
      </c>
      <c r="E500" s="117"/>
      <c r="F500" s="67">
        <f t="shared" si="157"/>
        <v>18900</v>
      </c>
      <c r="G500" s="71"/>
      <c r="H500" s="71"/>
      <c r="I500" s="65">
        <f t="shared" si="145"/>
        <v>18900</v>
      </c>
      <c r="J500" s="115">
        <f t="shared" si="153"/>
        <v>0</v>
      </c>
      <c r="K500" s="83">
        <f t="shared" si="139"/>
        <v>1</v>
      </c>
      <c r="L500" s="84"/>
      <c r="M500" s="80">
        <f t="shared" si="142"/>
        <v>1.89</v>
      </c>
      <c r="N500" s="80">
        <f t="shared" si="143"/>
        <v>1.89</v>
      </c>
      <c r="O500" s="4" t="s">
        <v>84</v>
      </c>
      <c r="P500" s="88" t="s">
        <v>2721</v>
      </c>
      <c r="Q500" s="47" t="s">
        <v>2722</v>
      </c>
      <c r="R500" s="48">
        <v>0</v>
      </c>
      <c r="S500" s="48" t="s">
        <v>2723</v>
      </c>
      <c r="T500" s="47" t="s">
        <v>77</v>
      </c>
      <c r="U500" s="99">
        <f t="shared" si="144"/>
        <v>1.89</v>
      </c>
      <c r="V500" s="99"/>
      <c r="W500" s="99">
        <f t="shared" si="158"/>
        <v>1.89</v>
      </c>
      <c r="X500" s="99"/>
      <c r="Y500" s="99"/>
    </row>
    <row r="501" s="1" customFormat="1" ht="36" hidden="1" customHeight="1" spans="1:25">
      <c r="A501" s="62">
        <v>18</v>
      </c>
      <c r="B501" s="63" t="s">
        <v>2520</v>
      </c>
      <c r="C501" s="70" t="s">
        <v>2715</v>
      </c>
      <c r="D501" s="66">
        <v>164500</v>
      </c>
      <c r="E501" s="117"/>
      <c r="F501" s="67">
        <f t="shared" si="157"/>
        <v>164500</v>
      </c>
      <c r="G501" s="71"/>
      <c r="H501" s="71"/>
      <c r="I501" s="65">
        <f t="shared" si="145"/>
        <v>164500</v>
      </c>
      <c r="J501" s="115">
        <f t="shared" si="153"/>
        <v>0</v>
      </c>
      <c r="K501" s="83">
        <f t="shared" si="139"/>
        <v>1</v>
      </c>
      <c r="L501" s="84"/>
      <c r="M501" s="80">
        <f t="shared" si="142"/>
        <v>16.45</v>
      </c>
      <c r="N501" s="80">
        <f t="shared" si="143"/>
        <v>16.45</v>
      </c>
      <c r="O501" s="85" t="s">
        <v>187</v>
      </c>
      <c r="P501" s="86" t="s">
        <v>1037</v>
      </c>
      <c r="Q501" s="97" t="s">
        <v>2716</v>
      </c>
      <c r="R501" s="108">
        <v>0</v>
      </c>
      <c r="S501" s="108" t="s">
        <v>2665</v>
      </c>
      <c r="T501" s="47" t="s">
        <v>77</v>
      </c>
      <c r="U501" s="99">
        <f t="shared" si="144"/>
        <v>16.45</v>
      </c>
      <c r="V501" s="99"/>
      <c r="W501" s="99">
        <f t="shared" si="158"/>
        <v>16.45</v>
      </c>
      <c r="X501" s="99"/>
      <c r="Y501" s="99"/>
    </row>
    <row r="502" s="1" customFormat="1" ht="36" hidden="1" customHeight="1" spans="1:25">
      <c r="A502" s="62">
        <v>19</v>
      </c>
      <c r="B502" s="63" t="s">
        <v>2520</v>
      </c>
      <c r="C502" s="70" t="s">
        <v>2703</v>
      </c>
      <c r="D502" s="66">
        <v>380000</v>
      </c>
      <c r="E502" s="117"/>
      <c r="F502" s="67">
        <f t="shared" si="157"/>
        <v>380000</v>
      </c>
      <c r="G502" s="71"/>
      <c r="H502" s="71"/>
      <c r="I502" s="65">
        <f t="shared" si="145"/>
        <v>380000</v>
      </c>
      <c r="J502" s="82">
        <v>0</v>
      </c>
      <c r="K502" s="83">
        <f t="shared" si="139"/>
        <v>1</v>
      </c>
      <c r="L502" s="84"/>
      <c r="M502" s="80">
        <f t="shared" si="142"/>
        <v>38</v>
      </c>
      <c r="N502" s="80">
        <f t="shared" si="143"/>
        <v>38</v>
      </c>
      <c r="O502" s="4" t="s">
        <v>2663</v>
      </c>
      <c r="P502" s="88" t="s">
        <v>1792</v>
      </c>
      <c r="Q502" s="47" t="s">
        <v>2664</v>
      </c>
      <c r="R502" s="108">
        <v>0</v>
      </c>
      <c r="S502" s="108" t="s">
        <v>2665</v>
      </c>
      <c r="T502" s="47" t="s">
        <v>77</v>
      </c>
      <c r="U502" s="99">
        <f t="shared" si="144"/>
        <v>38</v>
      </c>
      <c r="V502" s="99"/>
      <c r="W502" s="99">
        <f t="shared" si="158"/>
        <v>38</v>
      </c>
      <c r="X502" s="99"/>
      <c r="Y502" s="99"/>
    </row>
    <row r="503" s="1" customFormat="1" ht="36" hidden="1" customHeight="1" spans="1:25">
      <c r="A503" s="62">
        <v>20</v>
      </c>
      <c r="B503" s="63" t="s">
        <v>2520</v>
      </c>
      <c r="C503" s="70" t="s">
        <v>2728</v>
      </c>
      <c r="D503" s="66">
        <v>30000</v>
      </c>
      <c r="E503" s="117"/>
      <c r="F503" s="71"/>
      <c r="G503" s="71"/>
      <c r="H503" s="67">
        <f t="shared" ref="H503:H511" si="159">D503</f>
        <v>30000</v>
      </c>
      <c r="I503" s="65">
        <f t="shared" si="145"/>
        <v>30000</v>
      </c>
      <c r="J503" s="115">
        <v>0</v>
      </c>
      <c r="K503" s="83">
        <f t="shared" si="139"/>
        <v>1</v>
      </c>
      <c r="L503" s="84"/>
      <c r="M503" s="80">
        <f t="shared" si="142"/>
        <v>3</v>
      </c>
      <c r="N503" s="80">
        <f t="shared" si="143"/>
        <v>3</v>
      </c>
      <c r="O503" s="4" t="s">
        <v>2588</v>
      </c>
      <c r="P503" s="47" t="s">
        <v>2080</v>
      </c>
      <c r="Q503" s="47"/>
      <c r="R503" s="48"/>
      <c r="S503" s="48"/>
      <c r="T503" s="47" t="s">
        <v>65</v>
      </c>
      <c r="U503" s="99">
        <f t="shared" si="144"/>
        <v>3</v>
      </c>
      <c r="V503" s="99"/>
      <c r="W503" s="99"/>
      <c r="X503" s="99"/>
      <c r="Y503" s="99">
        <f t="shared" ref="Y503:Y511" si="160">H503/10000</f>
        <v>3</v>
      </c>
    </row>
    <row r="504" s="1" customFormat="1" ht="36" hidden="1" customHeight="1" spans="1:25">
      <c r="A504" s="62">
        <v>21</v>
      </c>
      <c r="B504" s="63" t="s">
        <v>2520</v>
      </c>
      <c r="C504" s="70" t="s">
        <v>2628</v>
      </c>
      <c r="D504" s="66">
        <v>16500</v>
      </c>
      <c r="E504" s="117"/>
      <c r="F504" s="71"/>
      <c r="G504" s="71"/>
      <c r="H504" s="67">
        <f t="shared" si="159"/>
        <v>16500</v>
      </c>
      <c r="I504" s="65">
        <f t="shared" si="145"/>
        <v>16500</v>
      </c>
      <c r="J504" s="115">
        <v>0</v>
      </c>
      <c r="K504" s="83">
        <f t="shared" si="139"/>
        <v>1</v>
      </c>
      <c r="L504" s="84"/>
      <c r="M504" s="80">
        <f t="shared" si="142"/>
        <v>1.65</v>
      </c>
      <c r="N504" s="80">
        <f t="shared" si="143"/>
        <v>1.65</v>
      </c>
      <c r="O504" s="4" t="s">
        <v>187</v>
      </c>
      <c r="P504" s="47" t="s">
        <v>187</v>
      </c>
      <c r="Q504" s="47"/>
      <c r="R504" s="48"/>
      <c r="S504" s="48"/>
      <c r="T504" s="47" t="s">
        <v>65</v>
      </c>
      <c r="U504" s="99">
        <f t="shared" si="144"/>
        <v>1.65</v>
      </c>
      <c r="V504" s="99"/>
      <c r="W504" s="99"/>
      <c r="X504" s="99"/>
      <c r="Y504" s="99">
        <f t="shared" si="160"/>
        <v>1.65</v>
      </c>
    </row>
    <row r="505" s="1" customFormat="1" ht="36" hidden="1" customHeight="1" spans="1:25">
      <c r="A505" s="62">
        <v>22</v>
      </c>
      <c r="B505" s="63" t="s">
        <v>2520</v>
      </c>
      <c r="C505" s="70" t="s">
        <v>2728</v>
      </c>
      <c r="D505" s="66">
        <v>77800</v>
      </c>
      <c r="E505" s="117"/>
      <c r="F505" s="71"/>
      <c r="G505" s="71"/>
      <c r="H505" s="67">
        <f t="shared" si="159"/>
        <v>77800</v>
      </c>
      <c r="I505" s="65">
        <f t="shared" si="145"/>
        <v>77800</v>
      </c>
      <c r="J505" s="115">
        <v>0</v>
      </c>
      <c r="K505" s="83">
        <f t="shared" si="139"/>
        <v>1</v>
      </c>
      <c r="L505" s="84"/>
      <c r="M505" s="80">
        <f t="shared" si="142"/>
        <v>7.78</v>
      </c>
      <c r="N505" s="80">
        <f t="shared" si="143"/>
        <v>7.78</v>
      </c>
      <c r="O505" s="4" t="s">
        <v>2588</v>
      </c>
      <c r="P505" s="47" t="s">
        <v>2080</v>
      </c>
      <c r="Q505" s="47"/>
      <c r="R505" s="48"/>
      <c r="S505" s="48"/>
      <c r="T505" s="47" t="s">
        <v>65</v>
      </c>
      <c r="U505" s="99">
        <f t="shared" si="144"/>
        <v>7.78</v>
      </c>
      <c r="V505" s="99"/>
      <c r="W505" s="99"/>
      <c r="X505" s="99"/>
      <c r="Y505" s="99">
        <f t="shared" si="160"/>
        <v>7.78</v>
      </c>
    </row>
    <row r="506" s="1" customFormat="1" ht="36" hidden="1" customHeight="1" spans="1:25">
      <c r="A506" s="62">
        <v>23</v>
      </c>
      <c r="B506" s="63" t="s">
        <v>2520</v>
      </c>
      <c r="C506" s="70" t="s">
        <v>2628</v>
      </c>
      <c r="D506" s="66">
        <v>1500</v>
      </c>
      <c r="E506" s="117"/>
      <c r="F506" s="71"/>
      <c r="G506" s="71"/>
      <c r="H506" s="67">
        <f t="shared" si="159"/>
        <v>1500</v>
      </c>
      <c r="I506" s="65">
        <f t="shared" si="145"/>
        <v>1500</v>
      </c>
      <c r="J506" s="115">
        <v>0</v>
      </c>
      <c r="K506" s="83">
        <f t="shared" si="139"/>
        <v>1</v>
      </c>
      <c r="L506" s="84"/>
      <c r="M506" s="80">
        <f t="shared" si="142"/>
        <v>0.15</v>
      </c>
      <c r="N506" s="80">
        <f t="shared" si="143"/>
        <v>0.15</v>
      </c>
      <c r="O506" s="4" t="s">
        <v>187</v>
      </c>
      <c r="P506" s="47" t="s">
        <v>187</v>
      </c>
      <c r="Q506" s="47"/>
      <c r="R506" s="48"/>
      <c r="S506" s="48"/>
      <c r="T506" s="47" t="s">
        <v>65</v>
      </c>
      <c r="U506" s="99">
        <f t="shared" si="144"/>
        <v>0.15</v>
      </c>
      <c r="V506" s="99"/>
      <c r="W506" s="99"/>
      <c r="X506" s="99"/>
      <c r="Y506" s="99">
        <f t="shared" si="160"/>
        <v>0.15</v>
      </c>
    </row>
    <row r="507" s="1" customFormat="1" ht="36" hidden="1" customHeight="1" spans="1:25">
      <c r="A507" s="62">
        <v>24</v>
      </c>
      <c r="B507" s="63" t="s">
        <v>2520</v>
      </c>
      <c r="C507" s="70" t="s">
        <v>2733</v>
      </c>
      <c r="D507" s="66">
        <v>6000</v>
      </c>
      <c r="E507" s="117"/>
      <c r="F507" s="71"/>
      <c r="G507" s="71"/>
      <c r="H507" s="67">
        <f t="shared" si="159"/>
        <v>6000</v>
      </c>
      <c r="I507" s="65">
        <f t="shared" si="145"/>
        <v>6000</v>
      </c>
      <c r="J507" s="115">
        <v>0</v>
      </c>
      <c r="K507" s="83">
        <f t="shared" si="139"/>
        <v>1</v>
      </c>
      <c r="L507" s="84"/>
      <c r="M507" s="80">
        <f t="shared" si="142"/>
        <v>0.6</v>
      </c>
      <c r="N507" s="80">
        <f t="shared" si="143"/>
        <v>0.6</v>
      </c>
      <c r="O507" s="85" t="s">
        <v>123</v>
      </c>
      <c r="P507" s="86" t="s">
        <v>2711</v>
      </c>
      <c r="Q507" s="47" t="s">
        <v>2712</v>
      </c>
      <c r="R507" s="108">
        <v>0</v>
      </c>
      <c r="S507" s="108" t="s">
        <v>2665</v>
      </c>
      <c r="T507" s="47" t="s">
        <v>65</v>
      </c>
      <c r="U507" s="99">
        <f t="shared" si="144"/>
        <v>0.6</v>
      </c>
      <c r="V507" s="99"/>
      <c r="W507" s="99"/>
      <c r="X507" s="99"/>
      <c r="Y507" s="99">
        <f t="shared" si="160"/>
        <v>0.6</v>
      </c>
    </row>
    <row r="508" s="1" customFormat="1" ht="36" hidden="1" customHeight="1" spans="1:25">
      <c r="A508" s="62">
        <v>25</v>
      </c>
      <c r="B508" s="63" t="s">
        <v>2520</v>
      </c>
      <c r="C508" s="70" t="s">
        <v>2789</v>
      </c>
      <c r="D508" s="66">
        <v>125100</v>
      </c>
      <c r="E508" s="117"/>
      <c r="F508" s="71"/>
      <c r="G508" s="71"/>
      <c r="H508" s="67">
        <f t="shared" si="159"/>
        <v>125100</v>
      </c>
      <c r="I508" s="65">
        <f t="shared" si="145"/>
        <v>125100</v>
      </c>
      <c r="J508" s="115">
        <v>0</v>
      </c>
      <c r="K508" s="83">
        <f t="shared" si="139"/>
        <v>1</v>
      </c>
      <c r="L508" s="84"/>
      <c r="M508" s="80">
        <f t="shared" si="142"/>
        <v>12.51</v>
      </c>
      <c r="N508" s="80">
        <f t="shared" si="143"/>
        <v>12.51</v>
      </c>
      <c r="O508" s="4" t="s">
        <v>2588</v>
      </c>
      <c r="P508" s="47" t="s">
        <v>2080</v>
      </c>
      <c r="Q508" s="47"/>
      <c r="R508" s="48"/>
      <c r="S508" s="48"/>
      <c r="T508" s="47" t="s">
        <v>65</v>
      </c>
      <c r="U508" s="99">
        <f t="shared" si="144"/>
        <v>12.51</v>
      </c>
      <c r="V508" s="99"/>
      <c r="W508" s="99"/>
      <c r="X508" s="99"/>
      <c r="Y508" s="99">
        <f t="shared" si="160"/>
        <v>12.51</v>
      </c>
    </row>
    <row r="509" s="1" customFormat="1" ht="36" hidden="1" customHeight="1" spans="1:25">
      <c r="A509" s="62">
        <v>26</v>
      </c>
      <c r="B509" s="63" t="s">
        <v>2520</v>
      </c>
      <c r="C509" s="70" t="s">
        <v>2789</v>
      </c>
      <c r="D509" s="66">
        <v>186500</v>
      </c>
      <c r="E509" s="117"/>
      <c r="F509" s="71"/>
      <c r="G509" s="71"/>
      <c r="H509" s="67">
        <f t="shared" si="159"/>
        <v>186500</v>
      </c>
      <c r="I509" s="65">
        <f t="shared" si="145"/>
        <v>186500</v>
      </c>
      <c r="J509" s="115">
        <v>0</v>
      </c>
      <c r="K509" s="83">
        <f t="shared" si="139"/>
        <v>1</v>
      </c>
      <c r="L509" s="84"/>
      <c r="M509" s="80">
        <f t="shared" si="142"/>
        <v>18.65</v>
      </c>
      <c r="N509" s="80">
        <f t="shared" si="143"/>
        <v>18.65</v>
      </c>
      <c r="O509" s="4" t="s">
        <v>2588</v>
      </c>
      <c r="P509" s="47" t="s">
        <v>2080</v>
      </c>
      <c r="Q509" s="47"/>
      <c r="R509" s="48"/>
      <c r="S509" s="48"/>
      <c r="T509" s="47" t="s">
        <v>65</v>
      </c>
      <c r="U509" s="99">
        <f t="shared" si="144"/>
        <v>18.65</v>
      </c>
      <c r="V509" s="99"/>
      <c r="W509" s="99"/>
      <c r="X509" s="99"/>
      <c r="Y509" s="99">
        <f t="shared" si="160"/>
        <v>18.65</v>
      </c>
    </row>
    <row r="510" s="1" customFormat="1" ht="36" hidden="1" customHeight="1" spans="1:25">
      <c r="A510" s="62">
        <v>27</v>
      </c>
      <c r="B510" s="63" t="s">
        <v>2520</v>
      </c>
      <c r="C510" s="70" t="s">
        <v>2728</v>
      </c>
      <c r="D510" s="66">
        <v>423004</v>
      </c>
      <c r="E510" s="117"/>
      <c r="F510" s="71"/>
      <c r="G510" s="71"/>
      <c r="H510" s="67">
        <f t="shared" si="159"/>
        <v>423004</v>
      </c>
      <c r="I510" s="65">
        <f t="shared" si="145"/>
        <v>423004</v>
      </c>
      <c r="J510" s="115">
        <v>0</v>
      </c>
      <c r="K510" s="83">
        <f t="shared" si="139"/>
        <v>1</v>
      </c>
      <c r="L510" s="84"/>
      <c r="M510" s="80">
        <f t="shared" si="142"/>
        <v>42.3004</v>
      </c>
      <c r="N510" s="80">
        <f t="shared" si="143"/>
        <v>42.3004</v>
      </c>
      <c r="O510" s="4" t="s">
        <v>2588</v>
      </c>
      <c r="P510" s="47" t="s">
        <v>2080</v>
      </c>
      <c r="Q510" s="47"/>
      <c r="R510" s="48"/>
      <c r="S510" s="48"/>
      <c r="T510" s="47" t="s">
        <v>65</v>
      </c>
      <c r="U510" s="99">
        <f t="shared" si="144"/>
        <v>42.3004</v>
      </c>
      <c r="V510" s="99"/>
      <c r="W510" s="99"/>
      <c r="X510" s="99"/>
      <c r="Y510" s="99">
        <f t="shared" si="160"/>
        <v>42.3004</v>
      </c>
    </row>
    <row r="511" s="1" customFormat="1" ht="36" hidden="1" customHeight="1" spans="1:25">
      <c r="A511" s="62">
        <v>28</v>
      </c>
      <c r="B511" s="63" t="s">
        <v>2520</v>
      </c>
      <c r="C511" s="70" t="s">
        <v>2628</v>
      </c>
      <c r="D511" s="66">
        <v>76257.45</v>
      </c>
      <c r="E511" s="117"/>
      <c r="F511" s="71"/>
      <c r="G511" s="71"/>
      <c r="H511" s="67">
        <f t="shared" si="159"/>
        <v>76257.45</v>
      </c>
      <c r="I511" s="65">
        <f t="shared" si="145"/>
        <v>76257.45</v>
      </c>
      <c r="J511" s="115">
        <v>0</v>
      </c>
      <c r="K511" s="83">
        <f t="shared" ref="K511:K515" si="161">I511/D511</f>
        <v>1</v>
      </c>
      <c r="L511" s="84"/>
      <c r="M511" s="80">
        <f t="shared" si="142"/>
        <v>7.625745</v>
      </c>
      <c r="N511" s="80">
        <f t="shared" si="143"/>
        <v>7.625745</v>
      </c>
      <c r="O511" s="4" t="s">
        <v>187</v>
      </c>
      <c r="P511" s="47" t="s">
        <v>187</v>
      </c>
      <c r="Q511" s="47"/>
      <c r="R511" s="48"/>
      <c r="S511" s="48"/>
      <c r="T511" s="47" t="s">
        <v>65</v>
      </c>
      <c r="U511" s="99">
        <f t="shared" si="144"/>
        <v>7.625745</v>
      </c>
      <c r="V511" s="99"/>
      <c r="W511" s="99"/>
      <c r="X511" s="99"/>
      <c r="Y511" s="99">
        <f t="shared" si="160"/>
        <v>7.625745</v>
      </c>
    </row>
    <row r="512" s="1" customFormat="1" ht="36" hidden="1" customHeight="1" spans="1:25">
      <c r="A512" s="68" t="s">
        <v>2790</v>
      </c>
      <c r="B512" s="68"/>
      <c r="C512" s="68"/>
      <c r="D512" s="118">
        <f t="shared" ref="D512:H512" si="162">SUM(D513:D515)</f>
        <v>3061040</v>
      </c>
      <c r="E512" s="118">
        <f t="shared" si="162"/>
        <v>1000000</v>
      </c>
      <c r="F512" s="118">
        <f t="shared" si="162"/>
        <v>2061040</v>
      </c>
      <c r="G512" s="118">
        <f t="shared" si="162"/>
        <v>0</v>
      </c>
      <c r="H512" s="118">
        <f t="shared" si="162"/>
        <v>0</v>
      </c>
      <c r="I512" s="61">
        <f t="shared" si="145"/>
        <v>3061040</v>
      </c>
      <c r="J512" s="89">
        <f t="shared" ref="J512:J515" si="163">D512-I512</f>
        <v>0</v>
      </c>
      <c r="K512" s="81">
        <f t="shared" si="161"/>
        <v>1</v>
      </c>
      <c r="L512" s="122"/>
      <c r="M512" s="80">
        <f t="shared" si="142"/>
        <v>306.104</v>
      </c>
      <c r="N512" s="80">
        <f t="shared" si="143"/>
        <v>306.104</v>
      </c>
      <c r="O512" s="4"/>
      <c r="P512" s="47"/>
      <c r="Q512" s="47"/>
      <c r="R512" s="48"/>
      <c r="S512" s="48"/>
      <c r="T512" s="47"/>
      <c r="U512" s="123">
        <f t="shared" si="144"/>
        <v>306.104</v>
      </c>
      <c r="V512" s="123">
        <f t="shared" ref="V512:Y512" si="164">E512/10000</f>
        <v>100</v>
      </c>
      <c r="W512" s="123">
        <f t="shared" si="164"/>
        <v>206.104</v>
      </c>
      <c r="X512" s="123"/>
      <c r="Y512" s="123"/>
    </row>
    <row r="513" s="1" customFormat="1" ht="36" hidden="1" customHeight="1" spans="1:25">
      <c r="A513" s="62">
        <v>1</v>
      </c>
      <c r="B513" s="63" t="s">
        <v>1343</v>
      </c>
      <c r="C513" s="63" t="s">
        <v>2791</v>
      </c>
      <c r="D513" s="71">
        <v>471040</v>
      </c>
      <c r="E513" s="71"/>
      <c r="F513" s="67">
        <f>D513</f>
        <v>471040</v>
      </c>
      <c r="G513" s="71"/>
      <c r="H513" s="71"/>
      <c r="I513" s="65">
        <f t="shared" si="145"/>
        <v>471040</v>
      </c>
      <c r="J513" s="82">
        <f t="shared" si="163"/>
        <v>0</v>
      </c>
      <c r="K513" s="83">
        <f t="shared" si="161"/>
        <v>1</v>
      </c>
      <c r="L513" s="84"/>
      <c r="M513" s="80">
        <f t="shared" si="142"/>
        <v>47.104</v>
      </c>
      <c r="N513" s="80">
        <f t="shared" si="143"/>
        <v>47.104</v>
      </c>
      <c r="O513" s="4"/>
      <c r="P513" s="47"/>
      <c r="Q513" s="47"/>
      <c r="R513" s="48"/>
      <c r="S513" s="48"/>
      <c r="T513" s="47" t="s">
        <v>77</v>
      </c>
      <c r="U513" s="107">
        <f t="shared" si="144"/>
        <v>47.104</v>
      </c>
      <c r="V513" s="107"/>
      <c r="W513" s="107">
        <f>F513/10000</f>
        <v>47.104</v>
      </c>
      <c r="X513" s="107"/>
      <c r="Y513" s="107"/>
    </row>
    <row r="514" s="1" customFormat="1" ht="36" hidden="1" customHeight="1" spans="1:25">
      <c r="A514" s="62">
        <v>2</v>
      </c>
      <c r="B514" s="63" t="s">
        <v>1343</v>
      </c>
      <c r="C514" s="63" t="s">
        <v>2792</v>
      </c>
      <c r="D514" s="71">
        <v>1590000</v>
      </c>
      <c r="E514" s="71"/>
      <c r="F514" s="67">
        <f>D514</f>
        <v>1590000</v>
      </c>
      <c r="G514" s="71"/>
      <c r="H514" s="71"/>
      <c r="I514" s="65">
        <f t="shared" si="145"/>
        <v>1590000</v>
      </c>
      <c r="J514" s="115">
        <f t="shared" si="163"/>
        <v>0</v>
      </c>
      <c r="K514" s="83">
        <f t="shared" si="161"/>
        <v>1</v>
      </c>
      <c r="L514" s="84"/>
      <c r="M514" s="80">
        <f t="shared" si="142"/>
        <v>159</v>
      </c>
      <c r="N514" s="80">
        <f t="shared" si="143"/>
        <v>159</v>
      </c>
      <c r="O514" s="4"/>
      <c r="P514" s="47"/>
      <c r="Q514" s="47"/>
      <c r="R514" s="48"/>
      <c r="S514" s="48"/>
      <c r="T514" s="47" t="s">
        <v>77</v>
      </c>
      <c r="U514" s="107">
        <f t="shared" si="144"/>
        <v>159</v>
      </c>
      <c r="V514" s="107"/>
      <c r="W514" s="107">
        <f>F514/10000</f>
        <v>159</v>
      </c>
      <c r="X514" s="107"/>
      <c r="Y514" s="107"/>
    </row>
    <row r="515" s="39" customFormat="1" ht="36" hidden="1" customHeight="1" spans="1:25">
      <c r="A515" s="62">
        <v>3</v>
      </c>
      <c r="B515" s="63" t="s">
        <v>1343</v>
      </c>
      <c r="C515" s="63" t="s">
        <v>2793</v>
      </c>
      <c r="D515" s="71">
        <v>1000000</v>
      </c>
      <c r="E515" s="71">
        <v>1000000</v>
      </c>
      <c r="F515" s="71"/>
      <c r="G515" s="71"/>
      <c r="H515" s="71"/>
      <c r="I515" s="65">
        <f t="shared" si="145"/>
        <v>1000000</v>
      </c>
      <c r="J515" s="82">
        <f t="shared" si="163"/>
        <v>0</v>
      </c>
      <c r="K515" s="83">
        <f t="shared" si="161"/>
        <v>1</v>
      </c>
      <c r="L515" s="84"/>
      <c r="M515" s="80">
        <f t="shared" si="142"/>
        <v>100</v>
      </c>
      <c r="N515" s="80">
        <f t="shared" si="143"/>
        <v>100</v>
      </c>
      <c r="O515" s="4" t="s">
        <v>84</v>
      </c>
      <c r="P515" s="97" t="s">
        <v>2557</v>
      </c>
      <c r="Q515" s="47"/>
      <c r="R515" s="48"/>
      <c r="S515" s="48"/>
      <c r="T515" s="47" t="s">
        <v>76</v>
      </c>
      <c r="U515" s="107">
        <f t="shared" si="144"/>
        <v>100</v>
      </c>
      <c r="V515" s="107">
        <f>E515/10000</f>
        <v>100</v>
      </c>
      <c r="W515" s="107"/>
      <c r="X515" s="107"/>
      <c r="Y515" s="107"/>
    </row>
    <row r="516" s="1" customFormat="1" ht="36" customHeight="1" spans="4:25">
      <c r="D516" s="45"/>
      <c r="E516" s="124"/>
      <c r="F516" s="124"/>
      <c r="G516" s="124"/>
      <c r="H516" s="124"/>
      <c r="I516" s="124"/>
      <c r="M516" s="4"/>
      <c r="N516" s="4"/>
      <c r="O516" s="4"/>
      <c r="P516" s="47"/>
      <c r="Q516" s="47"/>
      <c r="R516" s="48"/>
      <c r="S516" s="48"/>
      <c r="T516" s="47"/>
      <c r="U516" s="45"/>
      <c r="V516" s="45"/>
      <c r="W516" s="45"/>
      <c r="X516" s="45"/>
      <c r="Y516" s="45"/>
    </row>
  </sheetData>
  <autoFilter xmlns:etc="http://www.wps.cn/officeDocument/2017/etCustomData" ref="A4:AD515" etc:filterBottomFollowUsedRange="0">
    <filterColumn colId="1">
      <customFilters>
        <customFilter operator="equal" val="西林县交通运输局"/>
      </customFilters>
    </filterColumn>
    <extLst/>
  </autoFilter>
  <mergeCells count="22">
    <mergeCell ref="B2:K2"/>
    <mergeCell ref="A3:B3"/>
    <mergeCell ref="C3:I3"/>
    <mergeCell ref="A5:C5"/>
    <mergeCell ref="A6:C6"/>
    <mergeCell ref="A41:C41"/>
    <mergeCell ref="A132:C132"/>
    <mergeCell ref="A152:C152"/>
    <mergeCell ref="A156:C156"/>
    <mergeCell ref="A192:C192"/>
    <mergeCell ref="A204:C204"/>
    <mergeCell ref="A207:C207"/>
    <mergeCell ref="A217:C217"/>
    <mergeCell ref="A219:C219"/>
    <mergeCell ref="A262:C262"/>
    <mergeCell ref="A305:C305"/>
    <mergeCell ref="A337:C337"/>
    <mergeCell ref="A378:C378"/>
    <mergeCell ref="A429:C429"/>
    <mergeCell ref="A462:C462"/>
    <mergeCell ref="A483:C483"/>
    <mergeCell ref="A512:C5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U230" sqref="U230"/>
    </sheetView>
  </sheetViews>
  <sheetFormatPr defaultColWidth="9" defaultRowHeight="13.5"/>
  <cols>
    <col min="1" max="1" width="6.38333333333333" style="1" customWidth="1"/>
    <col min="2" max="2" width="25.8833333333333" style="1" customWidth="1"/>
    <col min="3" max="4" width="11.5" style="3" customWidth="1"/>
    <col min="5" max="5" width="12.625" style="3" customWidth="1"/>
    <col min="6" max="6" width="16.125" style="3" customWidth="1"/>
    <col min="7" max="8" width="11.5" style="1" customWidth="1"/>
    <col min="9" max="9" width="9.375" style="1" customWidth="1"/>
    <col min="10" max="10" width="9.375" style="1" hidden="1" customWidth="1"/>
    <col min="11" max="11" width="6.88333333333333" style="1" customWidth="1"/>
    <col min="12" max="12" width="13.5" style="1" customWidth="1"/>
    <col min="13" max="13" width="13.7583333333333" style="1"/>
    <col min="14" max="14" width="28.0916666666667" style="4" customWidth="1"/>
    <col min="15" max="17" width="12.6333333333333" style="4"/>
    <col min="18" max="18" width="12.625" style="1"/>
    <col min="19" max="19" width="12.6333333333333" style="1"/>
    <col min="20" max="16384" width="9" style="1"/>
  </cols>
  <sheetData>
    <row r="1" s="1" customFormat="1" ht="9" customHeight="1" spans="3:17">
      <c r="C1" s="3"/>
      <c r="D1" s="3"/>
      <c r="E1" s="3"/>
      <c r="F1" s="3"/>
      <c r="N1" s="4"/>
      <c r="O1" s="4"/>
      <c r="P1" s="4"/>
      <c r="Q1" s="4"/>
    </row>
    <row r="2" s="2" customFormat="1" ht="33" customHeight="1" spans="1:17">
      <c r="A2" s="5" t="s">
        <v>2794</v>
      </c>
      <c r="B2" s="5"/>
      <c r="C2" s="6"/>
      <c r="D2" s="6"/>
      <c r="E2" s="6"/>
      <c r="F2" s="6"/>
      <c r="G2" s="5"/>
      <c r="H2" s="5"/>
      <c r="I2" s="5"/>
      <c r="J2" s="5"/>
      <c r="K2" s="5"/>
      <c r="N2" s="29"/>
      <c r="O2" s="29"/>
      <c r="P2" s="29"/>
      <c r="Q2" s="29"/>
    </row>
    <row r="3" s="1" customFormat="1" ht="18" customHeight="1" spans="1:17">
      <c r="A3" s="7" t="s">
        <v>2245</v>
      </c>
      <c r="B3" s="7"/>
      <c r="C3" s="8" t="s">
        <v>2795</v>
      </c>
      <c r="D3" s="8"/>
      <c r="E3" s="8"/>
      <c r="F3" s="8"/>
      <c r="G3" s="9"/>
      <c r="H3" s="9"/>
      <c r="I3" s="30" t="s">
        <v>2531</v>
      </c>
      <c r="J3" s="30"/>
      <c r="K3" s="30"/>
      <c r="N3" s="4"/>
      <c r="O3" s="4"/>
      <c r="P3" s="4"/>
      <c r="Q3" s="4"/>
    </row>
    <row r="4" s="1" customFormat="1" ht="18" customHeight="1" spans="1:17">
      <c r="A4" s="10" t="s">
        <v>3</v>
      </c>
      <c r="B4" s="10" t="s">
        <v>2532</v>
      </c>
      <c r="C4" s="11" t="s">
        <v>2249</v>
      </c>
      <c r="D4" s="12" t="s">
        <v>2796</v>
      </c>
      <c r="E4" s="12" t="s">
        <v>2534</v>
      </c>
      <c r="F4" s="12" t="s">
        <v>2797</v>
      </c>
      <c r="G4" s="13" t="s">
        <v>2798</v>
      </c>
      <c r="H4" s="13" t="s">
        <v>2537</v>
      </c>
      <c r="I4" s="10" t="s">
        <v>2251</v>
      </c>
      <c r="J4" s="31" t="s">
        <v>2799</v>
      </c>
      <c r="K4" s="10" t="s">
        <v>56</v>
      </c>
      <c r="N4" s="4"/>
      <c r="O4" s="4"/>
      <c r="P4" s="4"/>
      <c r="Q4" s="4"/>
    </row>
    <row r="5" s="1" customFormat="1" ht="28" customHeight="1" spans="1:18">
      <c r="A5" s="10"/>
      <c r="B5" s="10"/>
      <c r="C5" s="11"/>
      <c r="D5" s="12"/>
      <c r="E5" s="12"/>
      <c r="F5" s="12"/>
      <c r="G5" s="13"/>
      <c r="H5" s="13"/>
      <c r="I5" s="10"/>
      <c r="J5" s="32"/>
      <c r="K5" s="10"/>
      <c r="N5" s="4"/>
      <c r="O5" s="4" t="s">
        <v>2249</v>
      </c>
      <c r="P5" s="4" t="s">
        <v>2538</v>
      </c>
      <c r="Q5" s="4" t="s">
        <v>2534</v>
      </c>
      <c r="R5" s="1" t="s">
        <v>2541</v>
      </c>
    </row>
    <row r="6" s="1" customFormat="1" ht="33" customHeight="1" spans="1:18">
      <c r="A6" s="14" t="s">
        <v>59</v>
      </c>
      <c r="B6" s="15"/>
      <c r="C6" s="16">
        <f t="shared" ref="C6:F6" si="0">SUM(C7:C24)</f>
        <v>17628</v>
      </c>
      <c r="D6" s="16">
        <f t="shared" si="0"/>
        <v>17628</v>
      </c>
      <c r="E6" s="17">
        <f t="shared" si="0"/>
        <v>5.620086</v>
      </c>
      <c r="F6" s="17">
        <f t="shared" si="0"/>
        <v>17622.379914</v>
      </c>
      <c r="G6" s="18">
        <f t="shared" ref="G6:G24" si="1">D6/C6</f>
        <v>1</v>
      </c>
      <c r="H6" s="18">
        <f t="shared" ref="H6:H24" si="2">F6/C6</f>
        <v>0.99968118413887</v>
      </c>
      <c r="I6" s="33">
        <f>SUM(I7:I24)</f>
        <v>0</v>
      </c>
      <c r="J6" s="33">
        <f>SUM(J7:J24)</f>
        <v>0</v>
      </c>
      <c r="K6" s="34"/>
      <c r="N6" s="4"/>
      <c r="O6" s="35">
        <f t="shared" ref="O6:R6" si="3">C6</f>
        <v>17628</v>
      </c>
      <c r="P6" s="35">
        <f t="shared" si="3"/>
        <v>17628</v>
      </c>
      <c r="Q6" s="35">
        <f t="shared" si="3"/>
        <v>5.620086</v>
      </c>
      <c r="R6" s="35">
        <f t="shared" si="3"/>
        <v>17622.379914</v>
      </c>
    </row>
    <row r="7" s="1" customFormat="1" ht="34" customHeight="1" spans="1:18">
      <c r="A7" s="19">
        <v>1</v>
      </c>
      <c r="B7" s="20" t="s">
        <v>2701</v>
      </c>
      <c r="C7" s="21">
        <v>38.660003</v>
      </c>
      <c r="D7" s="22">
        <v>38.660003</v>
      </c>
      <c r="E7" s="22">
        <v>0</v>
      </c>
      <c r="F7" s="22">
        <f t="shared" ref="F7:F24" si="4">D7-E7</f>
        <v>38.660003</v>
      </c>
      <c r="G7" s="23">
        <f t="shared" si="1"/>
        <v>1</v>
      </c>
      <c r="H7" s="23">
        <f t="shared" si="2"/>
        <v>1</v>
      </c>
      <c r="I7" s="36">
        <f t="shared" ref="I7:I24" si="5">C7-D7</f>
        <v>0</v>
      </c>
      <c r="J7" s="36">
        <f t="shared" ref="J7:J24" si="6">C7*1-D7</f>
        <v>0</v>
      </c>
      <c r="K7" s="37"/>
      <c r="N7" s="4" t="s">
        <v>2800</v>
      </c>
      <c r="O7" s="35">
        <f t="shared" ref="O7:R7" si="7">C7</f>
        <v>38.660003</v>
      </c>
      <c r="P7" s="35">
        <f t="shared" si="7"/>
        <v>38.660003</v>
      </c>
      <c r="Q7" s="35">
        <f t="shared" si="7"/>
        <v>0</v>
      </c>
      <c r="R7" s="35">
        <f t="shared" si="7"/>
        <v>38.660003</v>
      </c>
    </row>
    <row r="8" s="1" customFormat="1" ht="34" customHeight="1" spans="1:18">
      <c r="A8" s="19">
        <v>2</v>
      </c>
      <c r="B8" s="20" t="s">
        <v>680</v>
      </c>
      <c r="C8" s="21">
        <v>501.90635</v>
      </c>
      <c r="D8" s="22">
        <v>501.90635</v>
      </c>
      <c r="E8" s="22">
        <v>0</v>
      </c>
      <c r="F8" s="22">
        <f t="shared" si="4"/>
        <v>501.90635</v>
      </c>
      <c r="G8" s="23">
        <f t="shared" si="1"/>
        <v>1</v>
      </c>
      <c r="H8" s="23">
        <f t="shared" si="2"/>
        <v>1</v>
      </c>
      <c r="I8" s="36">
        <f t="shared" si="5"/>
        <v>0</v>
      </c>
      <c r="J8" s="36">
        <f t="shared" si="6"/>
        <v>0</v>
      </c>
      <c r="K8" s="36"/>
      <c r="N8" s="4" t="s">
        <v>677</v>
      </c>
      <c r="O8" s="35">
        <f t="shared" ref="O8:R8" si="8">C8</f>
        <v>501.90635</v>
      </c>
      <c r="P8" s="35">
        <f t="shared" si="8"/>
        <v>501.90635</v>
      </c>
      <c r="Q8" s="35">
        <f t="shared" si="8"/>
        <v>0</v>
      </c>
      <c r="R8" s="35">
        <f t="shared" si="8"/>
        <v>501.90635</v>
      </c>
    </row>
    <row r="9" s="1" customFormat="1" ht="34" customHeight="1" spans="1:18">
      <c r="A9" s="19">
        <v>3</v>
      </c>
      <c r="B9" s="24" t="s">
        <v>1343</v>
      </c>
      <c r="C9" s="21">
        <v>306.104</v>
      </c>
      <c r="D9" s="25">
        <v>306.104</v>
      </c>
      <c r="E9" s="25">
        <v>0</v>
      </c>
      <c r="F9" s="22">
        <f t="shared" si="4"/>
        <v>306.104</v>
      </c>
      <c r="G9" s="23">
        <f t="shared" si="1"/>
        <v>1</v>
      </c>
      <c r="H9" s="23">
        <f t="shared" si="2"/>
        <v>1</v>
      </c>
      <c r="I9" s="36">
        <f t="shared" si="5"/>
        <v>0</v>
      </c>
      <c r="J9" s="36">
        <f t="shared" si="6"/>
        <v>0</v>
      </c>
      <c r="K9" s="38"/>
      <c r="N9" s="4" t="s">
        <v>2801</v>
      </c>
      <c r="O9" s="35">
        <f t="shared" ref="O9:R9" si="9">C9</f>
        <v>306.104</v>
      </c>
      <c r="P9" s="35">
        <f t="shared" si="9"/>
        <v>306.104</v>
      </c>
      <c r="Q9" s="35">
        <f t="shared" si="9"/>
        <v>0</v>
      </c>
      <c r="R9" s="35">
        <f t="shared" si="9"/>
        <v>306.104</v>
      </c>
    </row>
    <row r="10" s="1" customFormat="1" ht="34" customHeight="1" spans="1:18">
      <c r="A10" s="19">
        <v>4</v>
      </c>
      <c r="B10" s="20" t="s">
        <v>2475</v>
      </c>
      <c r="C10" s="21">
        <v>1428.246433</v>
      </c>
      <c r="D10" s="22">
        <v>1428.246433</v>
      </c>
      <c r="E10" s="22">
        <v>0</v>
      </c>
      <c r="F10" s="22">
        <f t="shared" si="4"/>
        <v>1428.246433</v>
      </c>
      <c r="G10" s="23">
        <f t="shared" si="1"/>
        <v>1</v>
      </c>
      <c r="H10" s="23">
        <f t="shared" si="2"/>
        <v>1</v>
      </c>
      <c r="I10" s="36">
        <f t="shared" si="5"/>
        <v>0</v>
      </c>
      <c r="J10" s="36">
        <f t="shared" si="6"/>
        <v>0</v>
      </c>
      <c r="K10" s="36"/>
      <c r="N10" s="4" t="s">
        <v>434</v>
      </c>
      <c r="O10" s="35">
        <f t="shared" ref="O10:R10" si="10">C10</f>
        <v>1428.246433</v>
      </c>
      <c r="P10" s="35">
        <f t="shared" si="10"/>
        <v>1428.246433</v>
      </c>
      <c r="Q10" s="35">
        <f t="shared" si="10"/>
        <v>0</v>
      </c>
      <c r="R10" s="35">
        <f t="shared" si="10"/>
        <v>1428.246433</v>
      </c>
    </row>
    <row r="11" s="1" customFormat="1" ht="34" customHeight="1" spans="1:18">
      <c r="A11" s="19">
        <v>5</v>
      </c>
      <c r="B11" s="20" t="s">
        <v>782</v>
      </c>
      <c r="C11" s="21">
        <v>1152.680756</v>
      </c>
      <c r="D11" s="22">
        <v>1152.680756</v>
      </c>
      <c r="E11" s="22">
        <v>0</v>
      </c>
      <c r="F11" s="22">
        <f t="shared" si="4"/>
        <v>1152.680756</v>
      </c>
      <c r="G11" s="23">
        <f t="shared" si="1"/>
        <v>1</v>
      </c>
      <c r="H11" s="23">
        <f t="shared" si="2"/>
        <v>1</v>
      </c>
      <c r="I11" s="36">
        <f t="shared" si="5"/>
        <v>0</v>
      </c>
      <c r="J11" s="36">
        <f t="shared" si="6"/>
        <v>0</v>
      </c>
      <c r="K11" s="36"/>
      <c r="N11" s="4" t="s">
        <v>779</v>
      </c>
      <c r="O11" s="35">
        <f t="shared" ref="O11:R11" si="11">C11</f>
        <v>1152.680756</v>
      </c>
      <c r="P11" s="35">
        <f t="shared" si="11"/>
        <v>1152.680756</v>
      </c>
      <c r="Q11" s="35">
        <f t="shared" si="11"/>
        <v>0</v>
      </c>
      <c r="R11" s="35">
        <f t="shared" si="11"/>
        <v>1152.680756</v>
      </c>
    </row>
    <row r="12" s="1" customFormat="1" ht="34" customHeight="1" spans="1:18">
      <c r="A12" s="19">
        <v>6</v>
      </c>
      <c r="B12" s="20" t="s">
        <v>2336</v>
      </c>
      <c r="C12" s="21">
        <v>908.549585</v>
      </c>
      <c r="D12" s="22">
        <v>908.549585</v>
      </c>
      <c r="E12" s="22">
        <v>0</v>
      </c>
      <c r="F12" s="22">
        <f t="shared" si="4"/>
        <v>908.549585</v>
      </c>
      <c r="G12" s="23">
        <f t="shared" si="1"/>
        <v>1</v>
      </c>
      <c r="H12" s="23">
        <f t="shared" si="2"/>
        <v>1</v>
      </c>
      <c r="I12" s="36">
        <f t="shared" si="5"/>
        <v>0</v>
      </c>
      <c r="J12" s="36">
        <f t="shared" si="6"/>
        <v>0</v>
      </c>
      <c r="K12" s="36"/>
      <c r="N12" s="4" t="s">
        <v>730</v>
      </c>
      <c r="O12" s="35">
        <f t="shared" ref="O12:R12" si="12">C12</f>
        <v>908.549585</v>
      </c>
      <c r="P12" s="35">
        <f t="shared" si="12"/>
        <v>908.549585</v>
      </c>
      <c r="Q12" s="35">
        <f t="shared" si="12"/>
        <v>0</v>
      </c>
      <c r="R12" s="35">
        <f t="shared" si="12"/>
        <v>908.549585</v>
      </c>
    </row>
    <row r="13" s="1" customFormat="1" ht="34" customHeight="1" spans="1:18">
      <c r="A13" s="19">
        <v>7</v>
      </c>
      <c r="B13" s="20" t="s">
        <v>2464</v>
      </c>
      <c r="C13" s="21">
        <v>577.450197</v>
      </c>
      <c r="D13" s="26">
        <v>577.450197</v>
      </c>
      <c r="E13" s="22">
        <v>0</v>
      </c>
      <c r="F13" s="22">
        <f t="shared" si="4"/>
        <v>577.450197</v>
      </c>
      <c r="G13" s="23">
        <f t="shared" si="1"/>
        <v>1</v>
      </c>
      <c r="H13" s="23">
        <f t="shared" si="2"/>
        <v>1</v>
      </c>
      <c r="I13" s="36">
        <f t="shared" si="5"/>
        <v>0</v>
      </c>
      <c r="J13" s="36">
        <f t="shared" si="6"/>
        <v>0</v>
      </c>
      <c r="K13" s="36"/>
      <c r="N13" s="4" t="s">
        <v>397</v>
      </c>
      <c r="O13" s="35">
        <f t="shared" ref="O13:R13" si="13">C13</f>
        <v>577.450197</v>
      </c>
      <c r="P13" s="35">
        <f t="shared" si="13"/>
        <v>577.450197</v>
      </c>
      <c r="Q13" s="35">
        <f t="shared" si="13"/>
        <v>0</v>
      </c>
      <c r="R13" s="35">
        <f t="shared" si="13"/>
        <v>577.450197</v>
      </c>
    </row>
    <row r="14" s="1" customFormat="1" ht="34" customHeight="1" spans="1:18">
      <c r="A14" s="19">
        <v>8</v>
      </c>
      <c r="B14" s="20" t="s">
        <v>2419</v>
      </c>
      <c r="C14" s="21">
        <v>1454.392386</v>
      </c>
      <c r="D14" s="22">
        <v>1454.392386</v>
      </c>
      <c r="E14" s="27">
        <v>3.570086</v>
      </c>
      <c r="F14" s="22">
        <f t="shared" si="4"/>
        <v>1450.8223</v>
      </c>
      <c r="G14" s="23">
        <f t="shared" si="1"/>
        <v>1</v>
      </c>
      <c r="H14" s="23">
        <f t="shared" si="2"/>
        <v>0.997545307556361</v>
      </c>
      <c r="I14" s="36">
        <f t="shared" si="5"/>
        <v>0</v>
      </c>
      <c r="J14" s="36">
        <f t="shared" si="6"/>
        <v>0</v>
      </c>
      <c r="K14" s="36"/>
      <c r="N14" s="4" t="s">
        <v>193</v>
      </c>
      <c r="O14" s="35">
        <f t="shared" ref="O14:R14" si="14">C14</f>
        <v>1454.392386</v>
      </c>
      <c r="P14" s="35">
        <f t="shared" si="14"/>
        <v>1454.392386</v>
      </c>
      <c r="Q14" s="35">
        <f t="shared" si="14"/>
        <v>3.570086</v>
      </c>
      <c r="R14" s="35">
        <f t="shared" si="14"/>
        <v>1450.8223</v>
      </c>
    </row>
    <row r="15" s="1" customFormat="1" ht="34" customHeight="1" spans="1:18">
      <c r="A15" s="19">
        <v>9</v>
      </c>
      <c r="B15" s="19" t="s">
        <v>1103</v>
      </c>
      <c r="C15" s="21">
        <v>666.0433</v>
      </c>
      <c r="D15" s="22">
        <v>666.0433</v>
      </c>
      <c r="E15" s="22">
        <v>0</v>
      </c>
      <c r="F15" s="22">
        <f t="shared" si="4"/>
        <v>666.0433</v>
      </c>
      <c r="G15" s="23">
        <f t="shared" si="1"/>
        <v>1</v>
      </c>
      <c r="H15" s="23">
        <f t="shared" si="2"/>
        <v>1</v>
      </c>
      <c r="I15" s="36">
        <f t="shared" si="5"/>
        <v>0</v>
      </c>
      <c r="J15" s="36">
        <f t="shared" si="6"/>
        <v>0</v>
      </c>
      <c r="K15" s="36"/>
      <c r="N15" s="4" t="s">
        <v>1100</v>
      </c>
      <c r="O15" s="35">
        <f t="shared" ref="O15:R15" si="15">C15</f>
        <v>666.0433</v>
      </c>
      <c r="P15" s="35">
        <f t="shared" si="15"/>
        <v>666.0433</v>
      </c>
      <c r="Q15" s="35">
        <f t="shared" si="15"/>
        <v>0</v>
      </c>
      <c r="R15" s="35">
        <f t="shared" si="15"/>
        <v>666.0433</v>
      </c>
    </row>
    <row r="16" s="1" customFormat="1" ht="34" customHeight="1" spans="1:18">
      <c r="A16" s="19">
        <v>10</v>
      </c>
      <c r="B16" s="20" t="s">
        <v>2490</v>
      </c>
      <c r="C16" s="21">
        <v>828.784846</v>
      </c>
      <c r="D16" s="22">
        <v>828.784846</v>
      </c>
      <c r="E16" s="22">
        <v>0</v>
      </c>
      <c r="F16" s="22">
        <f t="shared" si="4"/>
        <v>828.784846</v>
      </c>
      <c r="G16" s="23">
        <f t="shared" si="1"/>
        <v>1</v>
      </c>
      <c r="H16" s="23">
        <f t="shared" si="2"/>
        <v>1</v>
      </c>
      <c r="I16" s="36">
        <f t="shared" si="5"/>
        <v>0</v>
      </c>
      <c r="J16" s="36">
        <f t="shared" si="6"/>
        <v>0</v>
      </c>
      <c r="K16" s="36"/>
      <c r="N16" s="4" t="s">
        <v>495</v>
      </c>
      <c r="O16" s="35">
        <f t="shared" ref="O16:R16" si="16">C16</f>
        <v>828.784846</v>
      </c>
      <c r="P16" s="35">
        <f t="shared" si="16"/>
        <v>828.784846</v>
      </c>
      <c r="Q16" s="35">
        <f t="shared" si="16"/>
        <v>0</v>
      </c>
      <c r="R16" s="35">
        <f t="shared" si="16"/>
        <v>828.784846</v>
      </c>
    </row>
    <row r="17" s="1" customFormat="1" ht="34" customHeight="1" spans="1:18">
      <c r="A17" s="19">
        <v>11</v>
      </c>
      <c r="B17" s="20" t="s">
        <v>2520</v>
      </c>
      <c r="C17" s="21">
        <v>510.187959</v>
      </c>
      <c r="D17" s="22">
        <v>510.187959</v>
      </c>
      <c r="E17" s="22">
        <v>1.95</v>
      </c>
      <c r="F17" s="22">
        <f t="shared" si="4"/>
        <v>508.237959</v>
      </c>
      <c r="G17" s="23">
        <f t="shared" si="1"/>
        <v>1</v>
      </c>
      <c r="H17" s="23">
        <f t="shared" si="2"/>
        <v>0.996177879219607</v>
      </c>
      <c r="I17" s="36">
        <f t="shared" si="5"/>
        <v>0</v>
      </c>
      <c r="J17" s="36">
        <f t="shared" si="6"/>
        <v>0</v>
      </c>
      <c r="K17" s="36"/>
      <c r="N17" s="4" t="s">
        <v>630</v>
      </c>
      <c r="O17" s="35">
        <f t="shared" ref="O17:R17" si="17">C17</f>
        <v>510.187959</v>
      </c>
      <c r="P17" s="35">
        <f t="shared" si="17"/>
        <v>510.187959</v>
      </c>
      <c r="Q17" s="35">
        <f t="shared" si="17"/>
        <v>1.95</v>
      </c>
      <c r="R17" s="35">
        <f t="shared" si="17"/>
        <v>508.237959</v>
      </c>
    </row>
    <row r="18" s="1" customFormat="1" ht="33" customHeight="1" spans="1:18">
      <c r="A18" s="19">
        <v>12</v>
      </c>
      <c r="B18" s="20" t="s">
        <v>662</v>
      </c>
      <c r="C18" s="21">
        <v>459</v>
      </c>
      <c r="D18" s="22">
        <v>459</v>
      </c>
      <c r="E18" s="22">
        <v>0</v>
      </c>
      <c r="F18" s="22">
        <f t="shared" si="4"/>
        <v>459</v>
      </c>
      <c r="G18" s="23">
        <f t="shared" si="1"/>
        <v>1</v>
      </c>
      <c r="H18" s="23">
        <f t="shared" si="2"/>
        <v>1</v>
      </c>
      <c r="I18" s="36">
        <f t="shared" si="5"/>
        <v>0</v>
      </c>
      <c r="J18" s="36">
        <f t="shared" si="6"/>
        <v>0</v>
      </c>
      <c r="K18" s="36"/>
      <c r="N18" s="4" t="s">
        <v>659</v>
      </c>
      <c r="O18" s="35">
        <f t="shared" ref="O18:R18" si="18">C18</f>
        <v>459</v>
      </c>
      <c r="P18" s="35">
        <f t="shared" si="18"/>
        <v>459</v>
      </c>
      <c r="Q18" s="35">
        <f t="shared" si="18"/>
        <v>0</v>
      </c>
      <c r="R18" s="35">
        <f t="shared" si="18"/>
        <v>459</v>
      </c>
    </row>
    <row r="19" s="1" customFormat="1" ht="34" customHeight="1" spans="1:18">
      <c r="A19" s="19">
        <v>13</v>
      </c>
      <c r="B19" s="19" t="s">
        <v>2586</v>
      </c>
      <c r="C19" s="21">
        <v>5241.33308</v>
      </c>
      <c r="D19" s="22">
        <v>5241.33308</v>
      </c>
      <c r="E19" s="22">
        <v>0</v>
      </c>
      <c r="F19" s="22">
        <f t="shared" si="4"/>
        <v>5241.33308</v>
      </c>
      <c r="G19" s="23">
        <f t="shared" si="1"/>
        <v>1</v>
      </c>
      <c r="H19" s="23">
        <f t="shared" si="2"/>
        <v>1</v>
      </c>
      <c r="I19" s="36">
        <f t="shared" si="5"/>
        <v>0</v>
      </c>
      <c r="J19" s="36">
        <f t="shared" si="6"/>
        <v>0</v>
      </c>
      <c r="K19" s="36"/>
      <c r="N19" s="4" t="s">
        <v>2802</v>
      </c>
      <c r="O19" s="35">
        <f t="shared" ref="O19:R19" si="19">C19</f>
        <v>5241.33308</v>
      </c>
      <c r="P19" s="35">
        <f t="shared" si="19"/>
        <v>5241.33308</v>
      </c>
      <c r="Q19" s="35">
        <f t="shared" si="19"/>
        <v>0</v>
      </c>
      <c r="R19" s="35">
        <f t="shared" si="19"/>
        <v>5241.33308</v>
      </c>
    </row>
    <row r="20" s="1" customFormat="1" ht="34" customHeight="1" spans="1:18">
      <c r="A20" s="19">
        <v>14</v>
      </c>
      <c r="B20" s="20" t="s">
        <v>2402</v>
      </c>
      <c r="C20" s="21">
        <v>1306.526176</v>
      </c>
      <c r="D20" s="22">
        <v>1306.526176</v>
      </c>
      <c r="E20" s="22">
        <v>0.1</v>
      </c>
      <c r="F20" s="22">
        <f t="shared" si="4"/>
        <v>1306.426176</v>
      </c>
      <c r="G20" s="23">
        <f t="shared" si="1"/>
        <v>1</v>
      </c>
      <c r="H20" s="23">
        <f t="shared" si="2"/>
        <v>0.999923461158424</v>
      </c>
      <c r="I20" s="36">
        <f t="shared" si="5"/>
        <v>0</v>
      </c>
      <c r="J20" s="36">
        <f t="shared" si="6"/>
        <v>0</v>
      </c>
      <c r="K20" s="36"/>
      <c r="N20" s="4" t="s">
        <v>79</v>
      </c>
      <c r="O20" s="35">
        <f t="shared" ref="O20:R20" si="20">C20</f>
        <v>1306.526176</v>
      </c>
      <c r="P20" s="35">
        <f t="shared" si="20"/>
        <v>1306.526176</v>
      </c>
      <c r="Q20" s="35">
        <f t="shared" si="20"/>
        <v>0.1</v>
      </c>
      <c r="R20" s="35">
        <f t="shared" si="20"/>
        <v>1306.426176</v>
      </c>
    </row>
    <row r="21" s="1" customFormat="1" ht="33" customHeight="1" spans="1:18">
      <c r="A21" s="19">
        <v>15</v>
      </c>
      <c r="B21" s="20" t="s">
        <v>2500</v>
      </c>
      <c r="C21" s="21">
        <v>502.156425</v>
      </c>
      <c r="D21" s="22">
        <v>502.156425</v>
      </c>
      <c r="E21" s="22">
        <v>0</v>
      </c>
      <c r="F21" s="22">
        <f t="shared" si="4"/>
        <v>502.156425</v>
      </c>
      <c r="G21" s="23">
        <f t="shared" si="1"/>
        <v>1</v>
      </c>
      <c r="H21" s="23">
        <f t="shared" si="2"/>
        <v>1</v>
      </c>
      <c r="I21" s="36">
        <f t="shared" si="5"/>
        <v>0</v>
      </c>
      <c r="J21" s="36">
        <f t="shared" si="6"/>
        <v>0</v>
      </c>
      <c r="K21" s="36"/>
      <c r="N21" s="4" t="s">
        <v>544</v>
      </c>
      <c r="O21" s="35">
        <f t="shared" ref="O21:R21" si="21">C21</f>
        <v>502.156425</v>
      </c>
      <c r="P21" s="35">
        <f t="shared" si="21"/>
        <v>502.156425</v>
      </c>
      <c r="Q21" s="35">
        <f t="shared" si="21"/>
        <v>0</v>
      </c>
      <c r="R21" s="35">
        <f t="shared" si="21"/>
        <v>502.156425</v>
      </c>
    </row>
    <row r="22" s="1" customFormat="1" ht="34" customHeight="1" spans="1:18">
      <c r="A22" s="19">
        <v>16</v>
      </c>
      <c r="B22" s="20" t="s">
        <v>1046</v>
      </c>
      <c r="C22" s="21">
        <v>470.314582</v>
      </c>
      <c r="D22" s="22">
        <v>470.314582</v>
      </c>
      <c r="E22" s="22">
        <v>0</v>
      </c>
      <c r="F22" s="22">
        <f t="shared" si="4"/>
        <v>470.314582</v>
      </c>
      <c r="G22" s="23">
        <f t="shared" si="1"/>
        <v>1</v>
      </c>
      <c r="H22" s="23">
        <f t="shared" si="2"/>
        <v>1</v>
      </c>
      <c r="I22" s="36">
        <f t="shared" si="5"/>
        <v>0</v>
      </c>
      <c r="J22" s="36">
        <f t="shared" si="6"/>
        <v>0</v>
      </c>
      <c r="K22" s="36"/>
      <c r="N22" s="4" t="s">
        <v>1042</v>
      </c>
      <c r="O22" s="35">
        <f t="shared" ref="O22:R22" si="22">C22</f>
        <v>470.314582</v>
      </c>
      <c r="P22" s="35">
        <f t="shared" si="22"/>
        <v>470.314582</v>
      </c>
      <c r="Q22" s="35">
        <f t="shared" si="22"/>
        <v>0</v>
      </c>
      <c r="R22" s="35">
        <f t="shared" si="22"/>
        <v>470.314582</v>
      </c>
    </row>
    <row r="23" s="1" customFormat="1" ht="34" customHeight="1" spans="1:18">
      <c r="A23" s="19">
        <v>17</v>
      </c>
      <c r="B23" s="28" t="s">
        <v>2693</v>
      </c>
      <c r="C23" s="21">
        <v>210</v>
      </c>
      <c r="D23" s="22">
        <v>210</v>
      </c>
      <c r="E23" s="22">
        <v>0</v>
      </c>
      <c r="F23" s="22">
        <f t="shared" si="4"/>
        <v>210</v>
      </c>
      <c r="G23" s="23">
        <f t="shared" si="1"/>
        <v>1</v>
      </c>
      <c r="H23" s="23">
        <f t="shared" si="2"/>
        <v>1</v>
      </c>
      <c r="I23" s="36">
        <f t="shared" si="5"/>
        <v>0</v>
      </c>
      <c r="J23" s="36">
        <f t="shared" si="6"/>
        <v>0</v>
      </c>
      <c r="K23" s="37"/>
      <c r="N23" s="4" t="s">
        <v>2803</v>
      </c>
      <c r="O23" s="35">
        <f t="shared" ref="O23:R23" si="23">C23</f>
        <v>210</v>
      </c>
      <c r="P23" s="35">
        <f t="shared" si="23"/>
        <v>210</v>
      </c>
      <c r="Q23" s="35">
        <f t="shared" si="23"/>
        <v>0</v>
      </c>
      <c r="R23" s="35">
        <f t="shared" si="23"/>
        <v>210</v>
      </c>
    </row>
    <row r="24" s="1" customFormat="1" ht="34" customHeight="1" spans="1:18">
      <c r="A24" s="19">
        <v>18</v>
      </c>
      <c r="B24" s="20" t="s">
        <v>2446</v>
      </c>
      <c r="C24" s="21">
        <v>1065.663922</v>
      </c>
      <c r="D24" s="22">
        <v>1065.663922</v>
      </c>
      <c r="E24" s="22">
        <v>0</v>
      </c>
      <c r="F24" s="22">
        <f t="shared" si="4"/>
        <v>1065.663922</v>
      </c>
      <c r="G24" s="23">
        <f t="shared" si="1"/>
        <v>1</v>
      </c>
      <c r="H24" s="23">
        <f t="shared" si="2"/>
        <v>1</v>
      </c>
      <c r="I24" s="36">
        <f t="shared" si="5"/>
        <v>0</v>
      </c>
      <c r="J24" s="36">
        <f t="shared" si="6"/>
        <v>0</v>
      </c>
      <c r="K24" s="36"/>
      <c r="N24" s="4" t="s">
        <v>320</v>
      </c>
      <c r="O24" s="35">
        <f t="shared" ref="O24:R24" si="24">C24</f>
        <v>1065.663922</v>
      </c>
      <c r="P24" s="35">
        <f t="shared" si="24"/>
        <v>1065.663922</v>
      </c>
      <c r="Q24" s="35">
        <f t="shared" si="24"/>
        <v>0</v>
      </c>
      <c r="R24" s="35">
        <f t="shared" si="24"/>
        <v>1065.663922</v>
      </c>
    </row>
  </sheetData>
  <mergeCells count="16">
    <mergeCell ref="A2:K2"/>
    <mergeCell ref="A3:B3"/>
    <mergeCell ref="C3:H3"/>
    <mergeCell ref="I3:K3"/>
    <mergeCell ref="A6:B6"/>
    <mergeCell ref="A4:A5"/>
    <mergeCell ref="B4:B5"/>
    <mergeCell ref="C4:C5"/>
    <mergeCell ref="D4:D5"/>
    <mergeCell ref="E4:E5"/>
    <mergeCell ref="F4:F5"/>
    <mergeCell ref="G4:G5"/>
    <mergeCell ref="H4:H5"/>
    <mergeCell ref="I4:I5"/>
    <mergeCell ref="J4:J5"/>
    <mergeCell ref="K4:K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2025.4.3（明细） (年度计划底表)</vt:lpstr>
      <vt:lpstr>2025.4.18（汇总表）</vt:lpstr>
      <vt:lpstr>2025.4.18（明细）</vt:lpstr>
      <vt:lpstr>国办系统2025.4.18导出</vt:lpstr>
      <vt:lpstr>财政系统报账明细表4.17</vt:lpstr>
      <vt:lpstr>财政系统报账汇总表4.17</vt:lpstr>
      <vt:lpstr>财政系统报账汇总表4.18</vt:lpstr>
      <vt:lpstr>财政系统报账明细表4.18</vt:lpstr>
      <vt:lpstr>指标对应名称</vt:lpstr>
      <vt:lpstr>财政系统报账明细表12.27(12.31)</vt:lpstr>
      <vt:lpstr>财政系统报账汇总表12.26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欧林米希呀</cp:lastModifiedBy>
  <dcterms:created xsi:type="dcterms:W3CDTF">2024-04-21T20:51:00Z</dcterms:created>
  <dcterms:modified xsi:type="dcterms:W3CDTF">2025-04-22T08:27:29Z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F8F89AFFCC1F49B1A5AAC2F2F5BF3087_13</vt:lpwstr>
  </property>
  <property fmtid="{D5CDD505-2E9C-101B-9397-08002B2CF9AE}" pid="3" name="KSOProductBuildVer">
    <vt:lpwstr>2052-12.1.0.20784</vt:lpwstr>
  </property>
  <property fmtid="{D5CDD505-2E9C-101B-9397-08002B2CF9AE}" pid="4" name="KSOReadingLayout">
    <vt:bool>false</vt:bool>
  </property>
  <property fmtid="{D5CDD505-2E9C-101B-9397-08002B2CF9AE}" pid="5" name="KSORubyTemplateID">
    <vt:lpwstr>11</vt:lpwstr>
  </property>
</Properties>
</file>