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tabRatio="750"/>
  </bookViews>
  <sheets>
    <sheet name="附件1" sheetId="53" r:id="rId1"/>
    <sheet name="附件2" sheetId="58" r:id="rId2"/>
    <sheet name="附件3" sheetId="59" r:id="rId3"/>
  </sheets>
  <externalReferences>
    <externalReference r:id="rId4"/>
  </externalReferences>
  <definedNames>
    <definedName name="_xlnm._FilterDatabase" localSheetId="0" hidden="1">附件1!#REF!</definedName>
    <definedName name="_xlnm._FilterDatabase" localSheetId="2" hidden="1">附件3!#REF!</definedName>
    <definedName name="_xlnm.Print_Area" localSheetId="0">附件1!$A$1:$U$175</definedName>
    <definedName name="省" localSheetId="0">'[1]基础选项（保留）'!$B$2:$B$38</definedName>
    <definedName name="_xlnm.Print_Titles" localSheetId="0">附件1!$3:$6</definedName>
    <definedName name="_xlnm.Print_Titles" localSheetId="2">附件3!$3:$5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<sst xmlns="http://schemas.openxmlformats.org/spreadsheetml/2006/main" count="1261" uniqueCount="372">
  <si>
    <t>附件1</t>
  </si>
  <si>
    <t>2025年第二批转移支付支持水利项目建设新增政府一般债券分配情况表</t>
  </si>
  <si>
    <t>单位：万元</t>
  </si>
  <si>
    <t>地区</t>
  </si>
  <si>
    <t>合计</t>
  </si>
  <si>
    <t>按支出方向划分</t>
  </si>
  <si>
    <t>备注</t>
  </si>
  <si>
    <t>重大水利工程</t>
  </si>
  <si>
    <t>重点水源工程</t>
  </si>
  <si>
    <t>病险水库（闸）除险加固</t>
  </si>
  <si>
    <t>主要支流治理</t>
  </si>
  <si>
    <t>大型灌区续建配套与节水改造</t>
  </si>
  <si>
    <t>水系连通及水美乡村建设</t>
  </si>
  <si>
    <t>水土保持工程</t>
  </si>
  <si>
    <t>农业水价综合改革</t>
  </si>
  <si>
    <t>中型灌区续建配套与节水改造</t>
  </si>
  <si>
    <t>山洪灾害防治</t>
  </si>
  <si>
    <t>中小河流治理</t>
  </si>
  <si>
    <t>公益性水利工程维修养护</t>
  </si>
  <si>
    <t>水行政执法基地及水利宣传教育基地建设</t>
  </si>
  <si>
    <t>重点市县水利工程</t>
  </si>
  <si>
    <t>农村供水工程</t>
  </si>
  <si>
    <t>水资源节约与保护工程</t>
  </si>
  <si>
    <t>水利项目前期工作补助经费</t>
  </si>
  <si>
    <t>水库进库道路</t>
  </si>
  <si>
    <t>全区合计</t>
  </si>
  <si>
    <t>全区设区市本级小计</t>
  </si>
  <si>
    <t>全区城区小计</t>
  </si>
  <si>
    <r>
      <rPr>
        <b/>
        <sz val="11"/>
        <rFont val="宋体"/>
        <charset val="134"/>
      </rPr>
      <t>全区县</t>
    </r>
    <r>
      <rPr>
        <b/>
        <sz val="11"/>
        <rFont val="Times New Roman"/>
        <charset val="134"/>
      </rPr>
      <t>(</t>
    </r>
    <r>
      <rPr>
        <b/>
        <sz val="11"/>
        <rFont val="宋体"/>
        <charset val="134"/>
      </rPr>
      <t>市</t>
    </r>
    <r>
      <rPr>
        <b/>
        <sz val="11"/>
        <rFont val="Times New Roman"/>
        <charset val="134"/>
      </rPr>
      <t>)</t>
    </r>
    <r>
      <rPr>
        <b/>
        <sz val="11"/>
        <rFont val="宋体"/>
        <charset val="134"/>
      </rPr>
      <t>小计</t>
    </r>
  </si>
  <si>
    <t>自治区本级</t>
  </si>
  <si>
    <t>南宁市小计</t>
  </si>
  <si>
    <t>南宁市本级</t>
  </si>
  <si>
    <t>城区小计</t>
  </si>
  <si>
    <t>兴宁区</t>
  </si>
  <si>
    <t>青秀区</t>
  </si>
  <si>
    <t>江南区</t>
  </si>
  <si>
    <t>西乡塘区</t>
  </si>
  <si>
    <t>良庆区</t>
  </si>
  <si>
    <t>邕宁区</t>
  </si>
  <si>
    <t>武鸣区</t>
  </si>
  <si>
    <t>县级小计</t>
  </si>
  <si>
    <t>横州市</t>
  </si>
  <si>
    <t>宾阳县</t>
  </si>
  <si>
    <t>上林县</t>
  </si>
  <si>
    <t>马山县</t>
  </si>
  <si>
    <t>隆安县</t>
  </si>
  <si>
    <t>柳州市小计</t>
  </si>
  <si>
    <t>柳州市本级</t>
  </si>
  <si>
    <t>城中区</t>
  </si>
  <si>
    <t>柳江区</t>
  </si>
  <si>
    <t>柳南区</t>
  </si>
  <si>
    <t>柳北区</t>
  </si>
  <si>
    <t>鱼峰区</t>
  </si>
  <si>
    <t>柳城县</t>
  </si>
  <si>
    <t>鹿寨县</t>
  </si>
  <si>
    <t>融安县</t>
  </si>
  <si>
    <t>融水苗族自治县</t>
  </si>
  <si>
    <t>三江侗族自治县</t>
  </si>
  <si>
    <t>桂林市小计</t>
  </si>
  <si>
    <t>桂林市本级</t>
  </si>
  <si>
    <t>雁山区</t>
  </si>
  <si>
    <t>叠彩区</t>
  </si>
  <si>
    <t>临桂区</t>
  </si>
  <si>
    <t>阳朔县</t>
  </si>
  <si>
    <t>灵川县</t>
  </si>
  <si>
    <t>永福县</t>
  </si>
  <si>
    <t>全州县</t>
  </si>
  <si>
    <t>兴安县</t>
  </si>
  <si>
    <t>荔浦市</t>
  </si>
  <si>
    <t>平乐县</t>
  </si>
  <si>
    <t>恭城瑶族自治县</t>
  </si>
  <si>
    <t>灌阳县</t>
  </si>
  <si>
    <t>龙胜各族自治县</t>
  </si>
  <si>
    <t>资源县</t>
  </si>
  <si>
    <t>梧州市小计</t>
  </si>
  <si>
    <t>梧州市本级</t>
  </si>
  <si>
    <t>万秀区</t>
  </si>
  <si>
    <t>龙圩区</t>
  </si>
  <si>
    <t>长洲区</t>
  </si>
  <si>
    <t>藤县</t>
  </si>
  <si>
    <t>苍梧县</t>
  </si>
  <si>
    <t>岑溪市</t>
  </si>
  <si>
    <t>蒙山县</t>
  </si>
  <si>
    <t>北海市小计</t>
  </si>
  <si>
    <t>北海市本级</t>
  </si>
  <si>
    <t>银海区</t>
  </si>
  <si>
    <t>海城区</t>
  </si>
  <si>
    <t>铁山港区</t>
  </si>
  <si>
    <t>合浦县</t>
  </si>
  <si>
    <t>防城港市小计</t>
  </si>
  <si>
    <t>防城港市本级</t>
  </si>
  <si>
    <t>港口区</t>
  </si>
  <si>
    <t>防城区</t>
  </si>
  <si>
    <t>上思县</t>
  </si>
  <si>
    <t>东兴市</t>
  </si>
  <si>
    <t>钦州市小计</t>
  </si>
  <si>
    <t>钦州市本级</t>
  </si>
  <si>
    <t>钦南区</t>
  </si>
  <si>
    <t>钦北区</t>
  </si>
  <si>
    <t>浦北县</t>
  </si>
  <si>
    <t>灵山县</t>
  </si>
  <si>
    <t>贵港市小计</t>
  </si>
  <si>
    <t>贵港市本级</t>
  </si>
  <si>
    <t>港北区</t>
  </si>
  <si>
    <t>港南区</t>
  </si>
  <si>
    <t>覃塘区</t>
  </si>
  <si>
    <t>平南县</t>
  </si>
  <si>
    <t>桂平市</t>
  </si>
  <si>
    <t>玉林市小计</t>
  </si>
  <si>
    <t>玉林市本级</t>
  </si>
  <si>
    <t>玉州区</t>
  </si>
  <si>
    <t>福绵区</t>
  </si>
  <si>
    <t>北流市</t>
  </si>
  <si>
    <t>容县</t>
  </si>
  <si>
    <t>博白县</t>
  </si>
  <si>
    <t>陆川县</t>
  </si>
  <si>
    <t>兴业县</t>
  </si>
  <si>
    <t>百色市小计</t>
  </si>
  <si>
    <t>百色市本级</t>
  </si>
  <si>
    <t>右江区</t>
  </si>
  <si>
    <t>田阳区</t>
  </si>
  <si>
    <t>田东县</t>
  </si>
  <si>
    <t>平果市</t>
  </si>
  <si>
    <t>德保县</t>
  </si>
  <si>
    <t>靖西市</t>
  </si>
  <si>
    <t>那坡县</t>
  </si>
  <si>
    <t>凌云县</t>
  </si>
  <si>
    <t>乐业县</t>
  </si>
  <si>
    <t>田林县</t>
  </si>
  <si>
    <t>隆林各族自治县</t>
  </si>
  <si>
    <t>西林县</t>
  </si>
  <si>
    <t>贺州市小计</t>
  </si>
  <si>
    <t>贺州市本级</t>
  </si>
  <si>
    <t>八步区</t>
  </si>
  <si>
    <t>平桂区</t>
  </si>
  <si>
    <t>钟山县</t>
  </si>
  <si>
    <t>昭平县</t>
  </si>
  <si>
    <t>富川瑶族自治县</t>
  </si>
  <si>
    <t>河池市小计</t>
  </si>
  <si>
    <t>河池市本级</t>
  </si>
  <si>
    <t>金城江区</t>
  </si>
  <si>
    <t>宜州区</t>
  </si>
  <si>
    <t>罗城仫佬族自治县</t>
  </si>
  <si>
    <t>环江毛南族自治县</t>
  </si>
  <si>
    <t>南丹县</t>
  </si>
  <si>
    <t>天峨县</t>
  </si>
  <si>
    <t>凤山县</t>
  </si>
  <si>
    <t>东兰县</t>
  </si>
  <si>
    <t>巴马瑶族自治县</t>
  </si>
  <si>
    <t>都安瑶族自治县</t>
  </si>
  <si>
    <t>大化瑶族自治县</t>
  </si>
  <si>
    <t>来宾市小计</t>
  </si>
  <si>
    <t>来宾市本级</t>
  </si>
  <si>
    <t>兴宾区</t>
  </si>
  <si>
    <t>象州县</t>
  </si>
  <si>
    <t>武宣县</t>
  </si>
  <si>
    <t>金秀瑶族自治县</t>
  </si>
  <si>
    <t>忻城县</t>
  </si>
  <si>
    <t>合山市</t>
  </si>
  <si>
    <t>崇左市小计</t>
  </si>
  <si>
    <t>崇左市本级</t>
  </si>
  <si>
    <t>江州区</t>
  </si>
  <si>
    <t>龙州县</t>
  </si>
  <si>
    <t>天等县</t>
  </si>
  <si>
    <t>大新县</t>
  </si>
  <si>
    <t>宁明县</t>
  </si>
  <si>
    <t>扶绥县</t>
  </si>
  <si>
    <t>凭祥市</t>
  </si>
  <si>
    <t>附件2</t>
  </si>
  <si>
    <t>2025年第二批转移支付支持水利项目建设
新增政府一般债券绩效目标总表</t>
  </si>
  <si>
    <r>
      <rPr>
        <sz val="10"/>
        <rFont val="宋体"/>
        <charset val="134"/>
      </rPr>
      <t>专项（项目）名称</t>
    </r>
  </si>
  <si>
    <r>
      <rPr>
        <sz val="10"/>
        <rFont val="Times New Roman"/>
        <charset val="134"/>
      </rPr>
      <t>2025</t>
    </r>
    <r>
      <rPr>
        <sz val="10"/>
        <rFont val="宋体"/>
        <charset val="134"/>
      </rPr>
      <t>年第二批自治区新增政府一般债券</t>
    </r>
  </si>
  <si>
    <r>
      <rPr>
        <sz val="10"/>
        <rFont val="宋体"/>
        <charset val="134"/>
      </rPr>
      <t>省级财政部门</t>
    </r>
  </si>
  <si>
    <r>
      <rPr>
        <sz val="10"/>
        <rFont val="宋体"/>
        <charset val="134"/>
      </rPr>
      <t>广西壮族自治区财政厅</t>
    </r>
  </si>
  <si>
    <r>
      <rPr>
        <sz val="10"/>
        <rFont val="宋体"/>
        <charset val="134"/>
      </rPr>
      <t>省级主管部门</t>
    </r>
  </si>
  <si>
    <r>
      <rPr>
        <sz val="10"/>
        <rFont val="宋体"/>
        <charset val="134"/>
      </rPr>
      <t>广西壮族自治区水利厅</t>
    </r>
  </si>
  <si>
    <r>
      <rPr>
        <sz val="10"/>
        <rFont val="宋体"/>
        <charset val="134"/>
      </rPr>
      <t>市（县）级主管部门</t>
    </r>
  </si>
  <si>
    <r>
      <rPr>
        <sz val="10"/>
        <rFont val="宋体"/>
        <charset val="134"/>
      </rPr>
      <t>各市、县（市、区）水行政主管部门</t>
    </r>
  </si>
  <si>
    <r>
      <rPr>
        <sz val="10"/>
        <rFont val="宋体"/>
        <charset val="134"/>
      </rPr>
      <t>补助金额（万元）</t>
    </r>
  </si>
  <si>
    <r>
      <rPr>
        <sz val="10"/>
        <rFont val="宋体"/>
        <charset val="134"/>
      </rPr>
      <t>自治区新增政府一般债券</t>
    </r>
  </si>
  <si>
    <r>
      <rPr>
        <sz val="10"/>
        <rFont val="宋体"/>
        <charset val="134"/>
      </rPr>
      <t>年度总体</t>
    </r>
    <r>
      <rPr>
        <sz val="10"/>
        <rFont val="Times New Roman"/>
        <charset val="134"/>
      </rPr>
      <t xml:space="preserve">
</t>
    </r>
    <r>
      <rPr>
        <sz val="10"/>
        <rFont val="宋体"/>
        <charset val="134"/>
      </rPr>
      <t>目标</t>
    </r>
  </si>
  <si>
    <t>加快推进水利项目建设，积极推动我区水网建设，推进我区水利事业高质量、现代化发展。</t>
  </si>
  <si>
    <r>
      <rPr>
        <sz val="10"/>
        <rFont val="宋体"/>
        <charset val="134"/>
      </rPr>
      <t>绩效指标</t>
    </r>
  </si>
  <si>
    <r>
      <rPr>
        <sz val="10"/>
        <rFont val="宋体"/>
        <charset val="134"/>
      </rPr>
      <t>一级指标</t>
    </r>
  </si>
  <si>
    <r>
      <rPr>
        <sz val="10"/>
        <rFont val="宋体"/>
        <charset val="134"/>
      </rPr>
      <t>二级指标</t>
    </r>
  </si>
  <si>
    <r>
      <rPr>
        <sz val="10"/>
        <rFont val="宋体"/>
        <charset val="134"/>
      </rPr>
      <t>序号</t>
    </r>
  </si>
  <si>
    <r>
      <rPr>
        <sz val="10"/>
        <rFont val="宋体"/>
        <charset val="134"/>
      </rPr>
      <t>三级指标</t>
    </r>
  </si>
  <si>
    <r>
      <rPr>
        <sz val="10"/>
        <rFont val="宋体"/>
        <charset val="134"/>
      </rPr>
      <t>单位</t>
    </r>
  </si>
  <si>
    <r>
      <rPr>
        <sz val="10"/>
        <rFont val="宋体"/>
        <charset val="134"/>
      </rPr>
      <t>指标值</t>
    </r>
  </si>
  <si>
    <r>
      <rPr>
        <sz val="10"/>
        <rFont val="宋体"/>
        <charset val="134"/>
      </rPr>
      <t>产出指标</t>
    </r>
  </si>
  <si>
    <r>
      <rPr>
        <sz val="10"/>
        <rFont val="宋体"/>
        <charset val="134"/>
      </rPr>
      <t>数量指标</t>
    </r>
  </si>
  <si>
    <t>推进重大水利工程数量</t>
  </si>
  <si>
    <t>个</t>
  </si>
  <si>
    <t>建设重点水源工程数量</t>
  </si>
  <si>
    <t>病险水库（闸）除险加固座数</t>
  </si>
  <si>
    <t>座</t>
  </si>
  <si>
    <t>建设排涝泵站数量</t>
  </si>
  <si>
    <t>主要支流治理长度</t>
  </si>
  <si>
    <t>千米</t>
  </si>
  <si>
    <t>大型灌区渠（沟）道改造长度</t>
  </si>
  <si>
    <t>水系连通及水美乡村综合治理长度</t>
  </si>
  <si>
    <t>建设水土保持工程数量</t>
  </si>
  <si>
    <t>巩固提升改革面积</t>
  </si>
  <si>
    <t>万亩</t>
  </si>
  <si>
    <t>中型灌区渠（沟）道改造长度</t>
  </si>
  <si>
    <t>山洪沟治理条数</t>
  </si>
  <si>
    <t>条</t>
  </si>
  <si>
    <t>山洪灾害防治县数</t>
  </si>
  <si>
    <t>中小河流治理长度</t>
  </si>
  <si>
    <t>现代化水库运行管理矩阵建设数量</t>
  </si>
  <si>
    <t>建设水行政执法基地及水利宣传教育基地数量</t>
  </si>
  <si>
    <t>支持建设水利工程数量</t>
  </si>
  <si>
    <t>开工建设农村供水工程数量</t>
  </si>
  <si>
    <t>实施水源保护和节水项目数量</t>
  </si>
  <si>
    <t>推动前期工作项目数量</t>
  </si>
  <si>
    <t>水库进库道路提升改造长度</t>
  </si>
  <si>
    <r>
      <rPr>
        <sz val="10"/>
        <rFont val="宋体"/>
        <charset val="134"/>
      </rPr>
      <t>质量指标</t>
    </r>
  </si>
  <si>
    <r>
      <rPr>
        <sz val="10"/>
        <rFont val="宋体"/>
        <charset val="134"/>
      </rPr>
      <t>截至</t>
    </r>
    <r>
      <rPr>
        <sz val="10"/>
        <rFont val="Times New Roman"/>
        <charset val="134"/>
      </rPr>
      <t>2026</t>
    </r>
    <r>
      <rPr>
        <sz val="10"/>
        <rFont val="宋体"/>
        <charset val="134"/>
      </rPr>
      <t>年</t>
    </r>
    <r>
      <rPr>
        <sz val="10"/>
        <rFont val="Times New Roman"/>
        <charset val="134"/>
      </rPr>
      <t>6</t>
    </r>
    <r>
      <rPr>
        <sz val="10"/>
        <rFont val="宋体"/>
        <charset val="134"/>
      </rPr>
      <t>月底，完工项目初步验收率</t>
    </r>
  </si>
  <si>
    <t>%</t>
  </si>
  <si>
    <t>工程验收合格率</t>
  </si>
  <si>
    <t>已建工程是否存在质量问题</t>
  </si>
  <si>
    <r>
      <rPr>
        <sz val="10"/>
        <rFont val="宋体"/>
        <charset val="134"/>
      </rPr>
      <t>是</t>
    </r>
    <r>
      <rPr>
        <sz val="10"/>
        <rFont val="Times New Roman"/>
        <charset val="134"/>
      </rPr>
      <t>/</t>
    </r>
    <r>
      <rPr>
        <sz val="10"/>
        <rFont val="宋体"/>
        <charset val="134"/>
      </rPr>
      <t>否</t>
    </r>
  </si>
  <si>
    <t>否</t>
  </si>
  <si>
    <r>
      <rPr>
        <sz val="10"/>
        <rFont val="宋体"/>
        <charset val="134"/>
      </rPr>
      <t>时效指标</t>
    </r>
  </si>
  <si>
    <r>
      <rPr>
        <sz val="10"/>
        <rFont val="宋体"/>
        <charset val="134"/>
      </rPr>
      <t>截至</t>
    </r>
    <r>
      <rPr>
        <sz val="10"/>
        <rFont val="Times New Roman"/>
        <charset val="134"/>
      </rPr>
      <t>2025</t>
    </r>
    <r>
      <rPr>
        <sz val="10"/>
        <rFont val="宋体"/>
        <charset val="134"/>
      </rPr>
      <t>年底，投资完成比例</t>
    </r>
  </si>
  <si>
    <t>≥80%</t>
  </si>
  <si>
    <r>
      <rPr>
        <sz val="10"/>
        <rFont val="宋体"/>
        <charset val="134"/>
      </rPr>
      <t>截至</t>
    </r>
    <r>
      <rPr>
        <sz val="10"/>
        <rFont val="Times New Roman"/>
        <charset val="134"/>
      </rPr>
      <t>2026</t>
    </r>
    <r>
      <rPr>
        <sz val="10"/>
        <rFont val="宋体"/>
        <charset val="134"/>
      </rPr>
      <t>年</t>
    </r>
    <r>
      <rPr>
        <sz val="10"/>
        <rFont val="Times New Roman"/>
        <charset val="134"/>
      </rPr>
      <t>6</t>
    </r>
    <r>
      <rPr>
        <sz val="10"/>
        <rFont val="宋体"/>
        <charset val="134"/>
      </rPr>
      <t>月，投资完成比例</t>
    </r>
  </si>
  <si>
    <r>
      <rPr>
        <sz val="10"/>
        <rFont val="宋体"/>
        <charset val="134"/>
      </rPr>
      <t>成本指标</t>
    </r>
  </si>
  <si>
    <t>重大水利工程资金</t>
  </si>
  <si>
    <t>万元</t>
  </si>
  <si>
    <t>≤46500</t>
  </si>
  <si>
    <t>重点水源工程资金</t>
  </si>
  <si>
    <t>≤8800</t>
  </si>
  <si>
    <t>病险水库（闸）除险加固工程资金</t>
  </si>
  <si>
    <t>≤10106</t>
  </si>
  <si>
    <t>主要支流治理资金</t>
  </si>
  <si>
    <t>≤12093</t>
  </si>
  <si>
    <t>大型灌区改造资金</t>
  </si>
  <si>
    <t>≤5356</t>
  </si>
  <si>
    <t>水系连通及水美乡村建设资金</t>
  </si>
  <si>
    <t>≤6000</t>
  </si>
  <si>
    <t>水土保持工程资金</t>
  </si>
  <si>
    <t>≤8600</t>
  </si>
  <si>
    <t>农业水价综合改革资金</t>
  </si>
  <si>
    <t>≤500</t>
  </si>
  <si>
    <t>中型灌区改造资金</t>
  </si>
  <si>
    <t>≤8350</t>
  </si>
  <si>
    <t>山洪灾害防治资金</t>
  </si>
  <si>
    <t>≤3000</t>
  </si>
  <si>
    <t>中小河流治理资金</t>
  </si>
  <si>
    <t>≤10595</t>
  </si>
  <si>
    <t>公益性水利工程维修养护资金</t>
  </si>
  <si>
    <t>≤300</t>
  </si>
  <si>
    <t>水行政执法基地及水利宣传教育基地建设资金</t>
  </si>
  <si>
    <t>≤1000</t>
  </si>
  <si>
    <t>重点市县水利工程资金</t>
  </si>
  <si>
    <t>≤3850</t>
  </si>
  <si>
    <t>农村供水工程资金</t>
  </si>
  <si>
    <t>≤22350</t>
  </si>
  <si>
    <t>水资源节约与保护资金</t>
  </si>
  <si>
    <t>≤4000</t>
  </si>
  <si>
    <t>前期工作经费补助资金</t>
  </si>
  <si>
    <t>≤4170</t>
  </si>
  <si>
    <t>水库进库道路资金</t>
  </si>
  <si>
    <r>
      <rPr>
        <sz val="10"/>
        <rFont val="宋体"/>
        <charset val="134"/>
      </rPr>
      <t>效益指标</t>
    </r>
  </si>
  <si>
    <r>
      <rPr>
        <sz val="10"/>
        <rFont val="宋体"/>
        <charset val="134"/>
      </rPr>
      <t>经济效益指标</t>
    </r>
  </si>
  <si>
    <t>新增、恢复灌溉面积</t>
  </si>
  <si>
    <t>改善灌溉面积</t>
  </si>
  <si>
    <t>中小河流治理保护耕地面积</t>
  </si>
  <si>
    <r>
      <rPr>
        <sz val="10"/>
        <rFont val="宋体"/>
        <charset val="134"/>
      </rPr>
      <t>社会效益指标</t>
    </r>
  </si>
  <si>
    <t>中小河流治理保护人口数量</t>
  </si>
  <si>
    <t>万人</t>
  </si>
  <si>
    <t>山洪灾害防治保护人口数量</t>
  </si>
  <si>
    <t>农村供水工程受益人口数量</t>
  </si>
  <si>
    <t>病险水库（闸）除险加固保护人口数量</t>
  </si>
  <si>
    <t>明显提升水行政执法和水利法制宣传教育效果</t>
  </si>
  <si>
    <t>是</t>
  </si>
  <si>
    <r>
      <rPr>
        <sz val="10"/>
        <rFont val="宋体"/>
        <charset val="134"/>
      </rPr>
      <t>生态效益指标</t>
    </r>
  </si>
  <si>
    <t>水土流失综合治理面积</t>
  </si>
  <si>
    <t>新增年节水能力</t>
  </si>
  <si>
    <t>万立方米</t>
  </si>
  <si>
    <r>
      <rPr>
        <sz val="10"/>
        <rFont val="宋体"/>
        <charset val="134"/>
      </rPr>
      <t>可持续影响指标</t>
    </r>
  </si>
  <si>
    <t>已建工程是否良性运行</t>
  </si>
  <si>
    <t>工程是否达到设计使用年限</t>
  </si>
  <si>
    <r>
      <rPr>
        <sz val="10"/>
        <rFont val="宋体"/>
        <charset val="134"/>
      </rPr>
      <t>满意度指标</t>
    </r>
  </si>
  <si>
    <r>
      <rPr>
        <sz val="10"/>
        <rFont val="宋体"/>
        <charset val="134"/>
      </rPr>
      <t>服务对象满意度指标</t>
    </r>
  </si>
  <si>
    <t>受益群众满意度</t>
  </si>
  <si>
    <t>≥90%</t>
  </si>
  <si>
    <t>附件3</t>
  </si>
  <si>
    <t>2025年第二批转移支付支持水利项目建设新增政府一般债券绩效目标分解表</t>
  </si>
  <si>
    <r>
      <rPr>
        <b/>
        <sz val="10"/>
        <rFont val="宋体"/>
        <charset val="134"/>
      </rPr>
      <t>序号</t>
    </r>
  </si>
  <si>
    <r>
      <rPr>
        <b/>
        <sz val="10"/>
        <rFont val="宋体"/>
        <charset val="134"/>
      </rPr>
      <t>行政区</t>
    </r>
  </si>
  <si>
    <r>
      <rPr>
        <b/>
        <sz val="10"/>
        <rFont val="宋体"/>
        <charset val="134"/>
      </rPr>
      <t>产出指标</t>
    </r>
  </si>
  <si>
    <r>
      <rPr>
        <b/>
        <sz val="10"/>
        <rFont val="宋体"/>
        <charset val="134"/>
      </rPr>
      <t>效益指标</t>
    </r>
    <r>
      <rPr>
        <b/>
        <sz val="10"/>
        <rFont val="Times New Roman"/>
        <charset val="134"/>
      </rPr>
      <t xml:space="preserve">       </t>
    </r>
  </si>
  <si>
    <r>
      <rPr>
        <b/>
        <sz val="10"/>
        <rFont val="宋体"/>
        <charset val="134"/>
      </rPr>
      <t>满意度</t>
    </r>
    <r>
      <rPr>
        <b/>
        <sz val="10"/>
        <rFont val="Times New Roman"/>
        <charset val="134"/>
      </rPr>
      <t xml:space="preserve">
</t>
    </r>
    <r>
      <rPr>
        <b/>
        <sz val="10"/>
        <rFont val="宋体"/>
        <charset val="134"/>
      </rPr>
      <t>指标</t>
    </r>
  </si>
  <si>
    <r>
      <rPr>
        <b/>
        <sz val="10"/>
        <rFont val="宋体"/>
        <charset val="134"/>
      </rPr>
      <t>数量指标</t>
    </r>
  </si>
  <si>
    <r>
      <rPr>
        <b/>
        <sz val="10"/>
        <rFont val="宋体"/>
        <charset val="134"/>
      </rPr>
      <t>质量指标</t>
    </r>
  </si>
  <si>
    <r>
      <rPr>
        <b/>
        <sz val="10"/>
        <rFont val="宋体"/>
        <charset val="134"/>
      </rPr>
      <t>时效指标</t>
    </r>
  </si>
  <si>
    <r>
      <rPr>
        <b/>
        <sz val="10"/>
        <rFont val="方正书宋_GBK"/>
        <charset val="134"/>
      </rPr>
      <t>成本指标</t>
    </r>
  </si>
  <si>
    <r>
      <rPr>
        <b/>
        <sz val="9"/>
        <rFont val="宋体"/>
        <charset val="134"/>
      </rPr>
      <t>经济效益指标</t>
    </r>
  </si>
  <si>
    <r>
      <rPr>
        <b/>
        <sz val="9"/>
        <rFont val="宋体"/>
        <charset val="134"/>
      </rPr>
      <t>社会效益指标</t>
    </r>
  </si>
  <si>
    <r>
      <rPr>
        <b/>
        <sz val="10"/>
        <rFont val="宋体"/>
        <charset val="134"/>
      </rPr>
      <t>生态效益指标</t>
    </r>
  </si>
  <si>
    <r>
      <rPr>
        <b/>
        <sz val="10"/>
        <rFont val="宋体"/>
        <charset val="134"/>
      </rPr>
      <t>可持续影响指标</t>
    </r>
  </si>
  <si>
    <r>
      <rPr>
        <b/>
        <sz val="10"/>
        <rFont val="宋体"/>
        <charset val="134"/>
      </rPr>
      <t>服务对象满意度指标</t>
    </r>
  </si>
  <si>
    <t>推进重大水利工程数量（个）</t>
  </si>
  <si>
    <t>建设重点水源工程数量（个）</t>
  </si>
  <si>
    <r>
      <rPr>
        <b/>
        <sz val="10"/>
        <rFont val="宋体"/>
        <charset val="134"/>
      </rPr>
      <t>病险水库（闸）除险加固座数</t>
    </r>
    <r>
      <rPr>
        <b/>
        <sz val="10"/>
        <rFont val="Times New Roman"/>
        <charset val="134"/>
      </rPr>
      <t xml:space="preserve">
</t>
    </r>
    <r>
      <rPr>
        <b/>
        <sz val="10"/>
        <rFont val="宋体"/>
        <charset val="134"/>
      </rPr>
      <t>（座）</t>
    </r>
  </si>
  <si>
    <t>建设排涝泵站数量（个）</t>
  </si>
  <si>
    <r>
      <rPr>
        <b/>
        <sz val="10"/>
        <rFont val="宋体"/>
        <charset val="134"/>
      </rPr>
      <t>主要支流治理长度（千米）</t>
    </r>
  </si>
  <si>
    <r>
      <rPr>
        <b/>
        <sz val="10"/>
        <rFont val="宋体"/>
        <charset val="134"/>
      </rPr>
      <t>大型灌区渠（沟）道改造长度</t>
    </r>
    <r>
      <rPr>
        <b/>
        <sz val="10"/>
        <rFont val="Times New Roman"/>
        <charset val="134"/>
      </rPr>
      <t xml:space="preserve">
</t>
    </r>
    <r>
      <rPr>
        <b/>
        <sz val="10"/>
        <rFont val="宋体"/>
        <charset val="134"/>
      </rPr>
      <t>（千米）</t>
    </r>
  </si>
  <si>
    <r>
      <rPr>
        <b/>
        <sz val="10"/>
        <rFont val="宋体"/>
        <charset val="134"/>
      </rPr>
      <t>水系连通及水美乡村综合治理长度（千米）</t>
    </r>
  </si>
  <si>
    <r>
      <rPr>
        <b/>
        <sz val="10"/>
        <rFont val="宋体"/>
        <charset val="134"/>
      </rPr>
      <t>建设水土保持工程数量（个）</t>
    </r>
  </si>
  <si>
    <r>
      <rPr>
        <b/>
        <sz val="10"/>
        <rFont val="宋体"/>
        <charset val="134"/>
      </rPr>
      <t>巩固提升改革面积（万亩）</t>
    </r>
  </si>
  <si>
    <r>
      <rPr>
        <b/>
        <sz val="10"/>
        <rFont val="宋体"/>
        <charset val="134"/>
      </rPr>
      <t>中型灌区渠（沟）道改造长度</t>
    </r>
    <r>
      <rPr>
        <b/>
        <sz val="10"/>
        <rFont val="Times New Roman"/>
        <charset val="134"/>
      </rPr>
      <t xml:space="preserve">
</t>
    </r>
    <r>
      <rPr>
        <b/>
        <sz val="10"/>
        <rFont val="宋体"/>
        <charset val="134"/>
      </rPr>
      <t>（千米）</t>
    </r>
  </si>
  <si>
    <r>
      <rPr>
        <b/>
        <sz val="10"/>
        <rFont val="宋体"/>
        <charset val="134"/>
      </rPr>
      <t>山洪沟治理条数（条）</t>
    </r>
  </si>
  <si>
    <r>
      <rPr>
        <b/>
        <sz val="10"/>
        <rFont val="宋体"/>
        <charset val="134"/>
      </rPr>
      <t>山洪灾害防治县数（个）</t>
    </r>
  </si>
  <si>
    <r>
      <rPr>
        <b/>
        <sz val="10"/>
        <rFont val="宋体"/>
        <charset val="134"/>
      </rPr>
      <t>中小河流治理长度（千米）</t>
    </r>
  </si>
  <si>
    <t>现代化水库运行管理矩阵建设数量（个）</t>
  </si>
  <si>
    <r>
      <rPr>
        <b/>
        <sz val="10"/>
        <rFont val="宋体"/>
        <charset val="134"/>
      </rPr>
      <t>建设水行政执法基地及水利宣传教育基地数量（个）</t>
    </r>
  </si>
  <si>
    <r>
      <rPr>
        <b/>
        <sz val="10"/>
        <rFont val="宋体"/>
        <charset val="134"/>
      </rPr>
      <t>支持建设水利工程数量（个）</t>
    </r>
  </si>
  <si>
    <r>
      <rPr>
        <b/>
        <sz val="10"/>
        <rFont val="宋体"/>
        <charset val="134"/>
      </rPr>
      <t>开工建设农村供水工程数量（个）</t>
    </r>
  </si>
  <si>
    <r>
      <rPr>
        <b/>
        <sz val="10"/>
        <rFont val="宋体"/>
        <charset val="134"/>
      </rPr>
      <t>实施水源保护和节水项目数量（个）</t>
    </r>
  </si>
  <si>
    <r>
      <rPr>
        <b/>
        <sz val="10"/>
        <rFont val="宋体"/>
        <charset val="134"/>
      </rPr>
      <t>推动前期工作项目数量（个）</t>
    </r>
  </si>
  <si>
    <r>
      <rPr>
        <b/>
        <sz val="10"/>
        <rFont val="宋体"/>
        <charset val="134"/>
      </rPr>
      <t>水库进库道路提升改造长度（千米）</t>
    </r>
  </si>
  <si>
    <r>
      <rPr>
        <b/>
        <sz val="10"/>
        <rFont val="宋体"/>
        <charset val="134"/>
      </rPr>
      <t>截至</t>
    </r>
    <r>
      <rPr>
        <b/>
        <sz val="10"/>
        <rFont val="Times New Roman"/>
        <charset val="134"/>
      </rPr>
      <t>2026</t>
    </r>
    <r>
      <rPr>
        <b/>
        <sz val="10"/>
        <rFont val="宋体"/>
        <charset val="134"/>
      </rPr>
      <t>年</t>
    </r>
    <r>
      <rPr>
        <b/>
        <sz val="10"/>
        <rFont val="Times New Roman"/>
        <charset val="134"/>
      </rPr>
      <t>6</t>
    </r>
    <r>
      <rPr>
        <b/>
        <sz val="10"/>
        <rFont val="宋体"/>
        <charset val="134"/>
      </rPr>
      <t>月底，完工项目初步验收率（</t>
    </r>
    <r>
      <rPr>
        <b/>
        <sz val="10"/>
        <rFont val="Times New Roman"/>
        <charset val="134"/>
      </rPr>
      <t>%</t>
    </r>
    <r>
      <rPr>
        <b/>
        <sz val="10"/>
        <rFont val="宋体"/>
        <charset val="134"/>
      </rPr>
      <t>）</t>
    </r>
  </si>
  <si>
    <r>
      <rPr>
        <b/>
        <sz val="10"/>
        <rFont val="宋体"/>
        <charset val="134"/>
      </rPr>
      <t>工程验收合格率（</t>
    </r>
    <r>
      <rPr>
        <b/>
        <sz val="10"/>
        <rFont val="Times New Roman"/>
        <charset val="134"/>
      </rPr>
      <t>%</t>
    </r>
    <r>
      <rPr>
        <b/>
        <sz val="10"/>
        <rFont val="宋体"/>
        <charset val="134"/>
      </rPr>
      <t>）</t>
    </r>
  </si>
  <si>
    <r>
      <rPr>
        <b/>
        <sz val="10"/>
        <rFont val="宋体"/>
        <charset val="134"/>
      </rPr>
      <t>已建工程是否存在质量问题（是</t>
    </r>
    <r>
      <rPr>
        <b/>
        <sz val="10"/>
        <rFont val="Times New Roman"/>
        <charset val="134"/>
      </rPr>
      <t>/</t>
    </r>
    <r>
      <rPr>
        <b/>
        <sz val="10"/>
        <rFont val="宋体"/>
        <charset val="134"/>
      </rPr>
      <t>否）</t>
    </r>
  </si>
  <si>
    <r>
      <rPr>
        <b/>
        <sz val="10"/>
        <rFont val="宋体"/>
        <charset val="134"/>
      </rPr>
      <t>截至</t>
    </r>
    <r>
      <rPr>
        <b/>
        <sz val="10"/>
        <rFont val="Times New Roman"/>
        <charset val="134"/>
      </rPr>
      <t>2025</t>
    </r>
    <r>
      <rPr>
        <b/>
        <sz val="10"/>
        <rFont val="宋体"/>
        <charset val="134"/>
      </rPr>
      <t>年底，投资完成比例</t>
    </r>
    <r>
      <rPr>
        <b/>
        <sz val="10"/>
        <rFont val="Times New Roman"/>
        <charset val="134"/>
      </rPr>
      <t>(%)</t>
    </r>
  </si>
  <si>
    <r>
      <rPr>
        <b/>
        <sz val="10"/>
        <rFont val="宋体"/>
        <charset val="134"/>
      </rPr>
      <t>截至</t>
    </r>
    <r>
      <rPr>
        <b/>
        <sz val="10"/>
        <rFont val="Times New Roman"/>
        <charset val="134"/>
      </rPr>
      <t>2026</t>
    </r>
    <r>
      <rPr>
        <b/>
        <sz val="10"/>
        <rFont val="宋体"/>
        <charset val="134"/>
      </rPr>
      <t>年</t>
    </r>
    <r>
      <rPr>
        <b/>
        <sz val="10"/>
        <rFont val="Times New Roman"/>
        <charset val="134"/>
      </rPr>
      <t>6</t>
    </r>
    <r>
      <rPr>
        <b/>
        <sz val="10"/>
        <rFont val="宋体"/>
        <charset val="134"/>
      </rPr>
      <t>月，投资完成比例</t>
    </r>
    <r>
      <rPr>
        <b/>
        <sz val="10"/>
        <rFont val="Times New Roman"/>
        <charset val="134"/>
      </rPr>
      <t>(%)</t>
    </r>
  </si>
  <si>
    <r>
      <rPr>
        <b/>
        <sz val="10"/>
        <rFont val="宋体"/>
        <charset val="134"/>
      </rPr>
      <t>自治区补助资金不超过成本控制数（万元）</t>
    </r>
  </si>
  <si>
    <r>
      <rPr>
        <b/>
        <sz val="10"/>
        <rFont val="宋体"/>
        <charset val="134"/>
      </rPr>
      <t>新增、恢复灌溉面积</t>
    </r>
    <r>
      <rPr>
        <b/>
        <sz val="10"/>
        <rFont val="Times New Roman"/>
        <charset val="134"/>
      </rPr>
      <t xml:space="preserve">
</t>
    </r>
    <r>
      <rPr>
        <b/>
        <sz val="10"/>
        <rFont val="宋体"/>
        <charset val="134"/>
      </rPr>
      <t>（万亩）</t>
    </r>
  </si>
  <si>
    <r>
      <rPr>
        <b/>
        <sz val="10"/>
        <rFont val="宋体"/>
        <charset val="134"/>
      </rPr>
      <t>改善灌溉面积</t>
    </r>
    <r>
      <rPr>
        <b/>
        <sz val="10"/>
        <rFont val="Times New Roman"/>
        <charset val="134"/>
      </rPr>
      <t xml:space="preserve">
</t>
    </r>
    <r>
      <rPr>
        <b/>
        <sz val="10"/>
        <rFont val="宋体"/>
        <charset val="134"/>
      </rPr>
      <t>（万亩）</t>
    </r>
  </si>
  <si>
    <r>
      <rPr>
        <b/>
        <sz val="10"/>
        <rFont val="宋体"/>
        <charset val="134"/>
      </rPr>
      <t>中小河流治理保护耕地面积（万亩）</t>
    </r>
  </si>
  <si>
    <r>
      <rPr>
        <b/>
        <sz val="10"/>
        <rFont val="宋体"/>
        <charset val="134"/>
      </rPr>
      <t>中小河流治理保护人口数量（万人）</t>
    </r>
  </si>
  <si>
    <r>
      <rPr>
        <b/>
        <sz val="10"/>
        <rFont val="宋体"/>
        <charset val="134"/>
      </rPr>
      <t>山洪灾害防治保护人口数量（万人）</t>
    </r>
  </si>
  <si>
    <r>
      <rPr>
        <b/>
        <sz val="10"/>
        <rFont val="宋体"/>
        <charset val="134"/>
      </rPr>
      <t>农村供水工程受益人口数量</t>
    </r>
    <r>
      <rPr>
        <b/>
        <sz val="10"/>
        <rFont val="Times New Roman"/>
        <charset val="134"/>
      </rPr>
      <t xml:space="preserve">
</t>
    </r>
    <r>
      <rPr>
        <b/>
        <sz val="10"/>
        <rFont val="宋体"/>
        <charset val="134"/>
      </rPr>
      <t>（万人）</t>
    </r>
  </si>
  <si>
    <r>
      <rPr>
        <b/>
        <sz val="10"/>
        <rFont val="宋体"/>
        <charset val="134"/>
      </rPr>
      <t>病险水库（闸）除险加固保护人口数量</t>
    </r>
    <r>
      <rPr>
        <b/>
        <sz val="10"/>
        <rFont val="Times New Roman"/>
        <charset val="134"/>
      </rPr>
      <t xml:space="preserve">
</t>
    </r>
    <r>
      <rPr>
        <b/>
        <sz val="10"/>
        <rFont val="宋体"/>
        <charset val="134"/>
      </rPr>
      <t>（万人）</t>
    </r>
  </si>
  <si>
    <r>
      <rPr>
        <b/>
        <sz val="10"/>
        <rFont val="宋体"/>
        <charset val="134"/>
      </rPr>
      <t>明显提升水行政执法和水利法制宣传教育效果</t>
    </r>
    <r>
      <rPr>
        <b/>
        <sz val="10"/>
        <rFont val="Times New Roman"/>
        <charset val="134"/>
      </rPr>
      <t xml:space="preserve">
</t>
    </r>
    <r>
      <rPr>
        <b/>
        <sz val="10"/>
        <rFont val="宋体"/>
        <charset val="134"/>
      </rPr>
      <t>（是</t>
    </r>
    <r>
      <rPr>
        <b/>
        <sz val="10"/>
        <rFont val="Times New Roman"/>
        <charset val="134"/>
      </rPr>
      <t>/</t>
    </r>
    <r>
      <rPr>
        <b/>
        <sz val="10"/>
        <rFont val="宋体"/>
        <charset val="134"/>
      </rPr>
      <t>否）</t>
    </r>
  </si>
  <si>
    <r>
      <rPr>
        <b/>
        <sz val="10"/>
        <rFont val="宋体"/>
        <charset val="134"/>
      </rPr>
      <t>水土流失综合治理面积</t>
    </r>
    <r>
      <rPr>
        <b/>
        <sz val="10"/>
        <rFont val="Times New Roman"/>
        <charset val="134"/>
      </rPr>
      <t xml:space="preserve">
</t>
    </r>
    <r>
      <rPr>
        <b/>
        <sz val="10"/>
        <rFont val="宋体"/>
        <charset val="134"/>
      </rPr>
      <t>（平方公里）</t>
    </r>
  </si>
  <si>
    <r>
      <rPr>
        <b/>
        <sz val="10"/>
        <rFont val="宋体"/>
        <charset val="134"/>
      </rPr>
      <t>新增年节水能力</t>
    </r>
    <r>
      <rPr>
        <b/>
        <sz val="10"/>
        <rFont val="Times New Roman"/>
        <charset val="134"/>
      </rPr>
      <t xml:space="preserve">
</t>
    </r>
    <r>
      <rPr>
        <b/>
        <sz val="10"/>
        <rFont val="宋体"/>
        <charset val="134"/>
      </rPr>
      <t>（万立方米）</t>
    </r>
  </si>
  <si>
    <r>
      <rPr>
        <b/>
        <sz val="10"/>
        <rFont val="宋体"/>
        <charset val="134"/>
      </rPr>
      <t>已建工程是否良性运行</t>
    </r>
    <r>
      <rPr>
        <b/>
        <sz val="10"/>
        <rFont val="Times New Roman"/>
        <charset val="134"/>
      </rPr>
      <t xml:space="preserve">
</t>
    </r>
    <r>
      <rPr>
        <b/>
        <sz val="10"/>
        <rFont val="宋体"/>
        <charset val="134"/>
      </rPr>
      <t>（是</t>
    </r>
    <r>
      <rPr>
        <b/>
        <sz val="10"/>
        <rFont val="Times New Roman"/>
        <charset val="134"/>
      </rPr>
      <t>/</t>
    </r>
    <r>
      <rPr>
        <b/>
        <sz val="10"/>
        <rFont val="宋体"/>
        <charset val="134"/>
      </rPr>
      <t>否）</t>
    </r>
  </si>
  <si>
    <r>
      <rPr>
        <b/>
        <sz val="10"/>
        <rFont val="宋体"/>
        <charset val="134"/>
      </rPr>
      <t>工程是否达到设计使用年限（是</t>
    </r>
    <r>
      <rPr>
        <b/>
        <sz val="10"/>
        <rFont val="Times New Roman"/>
        <charset val="134"/>
      </rPr>
      <t>/</t>
    </r>
    <r>
      <rPr>
        <b/>
        <sz val="10"/>
        <rFont val="宋体"/>
        <charset val="134"/>
      </rPr>
      <t>否）</t>
    </r>
  </si>
  <si>
    <r>
      <rPr>
        <b/>
        <sz val="10"/>
        <rFont val="宋体"/>
        <charset val="134"/>
      </rPr>
      <t>受益群众满意度（</t>
    </r>
    <r>
      <rPr>
        <b/>
        <sz val="10"/>
        <rFont val="Times New Roman"/>
        <charset val="134"/>
      </rPr>
      <t>%</t>
    </r>
    <r>
      <rPr>
        <b/>
        <sz val="10"/>
        <rFont val="宋体"/>
        <charset val="134"/>
      </rPr>
      <t>）</t>
    </r>
  </si>
  <si>
    <t>一</t>
  </si>
  <si>
    <t>二</t>
  </si>
  <si>
    <t>南宁市</t>
  </si>
  <si>
    <t>市本级</t>
  </si>
  <si>
    <t>柳州市</t>
  </si>
  <si>
    <t>三</t>
  </si>
  <si>
    <t>桂林市</t>
  </si>
  <si>
    <t>四</t>
  </si>
  <si>
    <t>梧州市</t>
  </si>
  <si>
    <t>五</t>
  </si>
  <si>
    <t>北海市</t>
  </si>
  <si>
    <t>六</t>
  </si>
  <si>
    <t>防城港市</t>
  </si>
  <si>
    <t>七</t>
  </si>
  <si>
    <t>钦州市</t>
  </si>
  <si>
    <t>八</t>
  </si>
  <si>
    <t>贵港市</t>
  </si>
  <si>
    <t>九</t>
  </si>
  <si>
    <t>玉林市</t>
  </si>
  <si>
    <t>十</t>
  </si>
  <si>
    <t>百色市</t>
  </si>
  <si>
    <t>十一</t>
  </si>
  <si>
    <t>贺州市</t>
  </si>
  <si>
    <t>十二</t>
  </si>
  <si>
    <t>河池市</t>
  </si>
  <si>
    <t>十三</t>
  </si>
  <si>
    <t>来宾市</t>
  </si>
  <si>
    <t>十四</t>
  </si>
  <si>
    <t>崇左市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</si>
</sst>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9">
    <font>
      <sz val="12"/>
      <name val="宋体"/>
      <charset val="134"/>
    </font>
    <font>
      <sz val="12"/>
      <name val="Times New Roman"/>
      <charset val="134"/>
    </font>
    <font>
      <sz val="10"/>
      <name val="Times New Roman"/>
      <charset val="134"/>
    </font>
    <font>
      <b/>
      <sz val="10"/>
      <name val="Times New Roman"/>
      <charset val="134"/>
    </font>
    <font>
      <sz val="11"/>
      <name val="Times New Roman"/>
      <charset val="134"/>
    </font>
    <font>
      <sz val="16"/>
      <name val="黑体"/>
      <charset val="134"/>
    </font>
    <font>
      <sz val="22"/>
      <name val="方正小标宋简体"/>
      <charset val="134"/>
    </font>
    <font>
      <b/>
      <sz val="10"/>
      <name val="宋体"/>
      <charset val="134"/>
    </font>
    <font>
      <sz val="10"/>
      <name val="宋体"/>
      <charset val="134"/>
    </font>
    <font>
      <b/>
      <sz val="10"/>
      <name val="方正书宋_GBK"/>
      <charset val="134"/>
    </font>
    <font>
      <strike/>
      <sz val="10"/>
      <name val="Times New Roman"/>
      <charset val="134"/>
    </font>
    <font>
      <b/>
      <sz val="9"/>
      <name val="Times New Roman"/>
      <charset val="134"/>
    </font>
    <font>
      <b/>
      <sz val="11"/>
      <name val="Times New Roman"/>
      <charset val="134"/>
    </font>
    <font>
      <b/>
      <sz val="12"/>
      <name val="Times New Roman"/>
      <charset val="134"/>
    </font>
    <font>
      <sz val="10"/>
      <name val="方正书宋_GBK"/>
      <charset val="134"/>
    </font>
    <font>
      <sz val="11"/>
      <color theme="1"/>
      <name val="Times New Roman"/>
      <charset val="134"/>
    </font>
    <font>
      <sz val="20"/>
      <name val="方正小标宋简体"/>
      <charset val="134"/>
    </font>
    <font>
      <sz val="20"/>
      <name val="Times New Roman"/>
      <charset val="134"/>
    </font>
    <font>
      <sz val="12"/>
      <name val="Times New Roman"/>
      <charset val="0"/>
    </font>
    <font>
      <sz val="12"/>
      <color rgb="FFFF0000"/>
      <name val="Times New Roman"/>
      <charset val="0"/>
    </font>
    <font>
      <sz val="14"/>
      <name val="黑体"/>
      <charset val="134"/>
    </font>
    <font>
      <sz val="21"/>
      <name val="方正小标宋简体"/>
      <charset val="0"/>
    </font>
    <font>
      <b/>
      <sz val="12"/>
      <name val="Times New Roman"/>
      <charset val="0"/>
    </font>
    <font>
      <b/>
      <sz val="11"/>
      <name val="宋体"/>
      <charset val="134"/>
    </font>
    <font>
      <b/>
      <sz val="11"/>
      <name val="Times New Roman"/>
      <charset val="0"/>
    </font>
    <font>
      <b/>
      <sz val="11"/>
      <name val="宋体"/>
      <charset val="0"/>
    </font>
    <font>
      <sz val="11"/>
      <name val="宋体"/>
      <charset val="134"/>
    </font>
    <font>
      <sz val="21"/>
      <color rgb="FFFF0000"/>
      <name val="方正小标宋简体"/>
      <charset val="0"/>
    </font>
    <font>
      <b/>
      <sz val="12"/>
      <color rgb="FFFF0000"/>
      <name val="Times New Roman"/>
      <charset val="0"/>
    </font>
    <font>
      <b/>
      <sz val="11"/>
      <color rgb="FFFF0000"/>
      <name val="Times New Roman"/>
      <charset val="0"/>
    </font>
    <font>
      <b/>
      <sz val="11"/>
      <color rgb="FFFF0000"/>
      <name val="宋体"/>
      <charset val="134"/>
    </font>
    <font>
      <b/>
      <sz val="11"/>
      <color rgb="FFFF0000"/>
      <name val="Times New Roman"/>
      <charset val="134"/>
    </font>
    <font>
      <sz val="11"/>
      <color rgb="FFFF0000"/>
      <name val="Times New Roman"/>
      <charset val="134"/>
    </font>
    <font>
      <sz val="12"/>
      <name val="宋体"/>
      <charset val="0"/>
    </font>
    <font>
      <b/>
      <sz val="12"/>
      <name val="宋体"/>
      <charset val="134"/>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
      <sz val="10"/>
      <name val="Arial"/>
      <charset val="0"/>
    </font>
    <font>
      <sz val="12"/>
      <color indexed="8"/>
      <name val="宋体"/>
      <charset val="134"/>
    </font>
    <font>
      <sz val="11"/>
      <color indexed="8"/>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3" borderId="5"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6"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4" borderId="8" applyNumberFormat="0" applyAlignment="0" applyProtection="0">
      <alignment vertical="center"/>
    </xf>
    <xf numFmtId="0" fontId="45" fillId="5" borderId="9" applyNumberFormat="0" applyAlignment="0" applyProtection="0">
      <alignment vertical="center"/>
    </xf>
    <xf numFmtId="0" fontId="46" fillId="5" borderId="8" applyNumberFormat="0" applyAlignment="0" applyProtection="0">
      <alignment vertical="center"/>
    </xf>
    <xf numFmtId="0" fontId="47" fillId="6" borderId="10" applyNumberFormat="0" applyAlignment="0" applyProtection="0">
      <alignment vertical="center"/>
    </xf>
    <xf numFmtId="0" fontId="48" fillId="0" borderId="11" applyNumberFormat="0" applyFill="0" applyAlignment="0" applyProtection="0">
      <alignment vertical="center"/>
    </xf>
    <xf numFmtId="0" fontId="49" fillId="0" borderId="12"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53" fillId="33" borderId="0" applyNumberFormat="0" applyBorder="0" applyAlignment="0" applyProtection="0">
      <alignment vertical="center"/>
    </xf>
    <xf numFmtId="0" fontId="37" fillId="0" borderId="0">
      <alignment vertical="center"/>
    </xf>
    <xf numFmtId="0" fontId="0" fillId="0" borderId="0">
      <alignment vertical="center"/>
    </xf>
    <xf numFmtId="0" fontId="0" fillId="0" borderId="0"/>
    <xf numFmtId="0" fontId="0" fillId="0" borderId="0"/>
    <xf numFmtId="0" fontId="18" fillId="0" borderId="0"/>
    <xf numFmtId="0" fontId="0" fillId="0" borderId="0">
      <alignment vertical="center"/>
    </xf>
    <xf numFmtId="0" fontId="54" fillId="0" borderId="0"/>
    <xf numFmtId="0" fontId="0" fillId="0" borderId="0"/>
    <xf numFmtId="0" fontId="0" fillId="0" borderId="0" applyNumberFormat="0" applyFill="0"/>
    <xf numFmtId="0" fontId="55" fillId="0" borderId="0"/>
    <xf numFmtId="0" fontId="0" fillId="0" borderId="0">
      <alignment vertical="center"/>
    </xf>
    <xf numFmtId="0" fontId="55" fillId="0" borderId="0"/>
    <xf numFmtId="0" fontId="37" fillId="0" borderId="0">
      <alignment vertical="center"/>
    </xf>
    <xf numFmtId="0" fontId="54" fillId="0" borderId="0"/>
    <xf numFmtId="0" fontId="0" fillId="0" borderId="0"/>
    <xf numFmtId="0" fontId="0" fillId="0" borderId="0"/>
    <xf numFmtId="0" fontId="0" fillId="0" borderId="0"/>
    <xf numFmtId="0" fontId="56" fillId="0" borderId="0"/>
    <xf numFmtId="0" fontId="57" fillId="0" borderId="0"/>
    <xf numFmtId="0" fontId="54" fillId="0" borderId="0"/>
    <xf numFmtId="0" fontId="57" fillId="0" borderId="0">
      <alignment vertical="center"/>
    </xf>
    <xf numFmtId="0" fontId="0" fillId="0" borderId="0"/>
    <xf numFmtId="0" fontId="0" fillId="0" borderId="0">
      <alignment vertical="center"/>
    </xf>
    <xf numFmtId="0" fontId="8" fillId="0" borderId="0"/>
    <xf numFmtId="0" fontId="0" fillId="0" borderId="0">
      <alignment vertical="center"/>
    </xf>
    <xf numFmtId="0" fontId="18" fillId="0" borderId="0"/>
    <xf numFmtId="0" fontId="0" fillId="0" borderId="0"/>
    <xf numFmtId="0" fontId="0" fillId="0" borderId="0"/>
  </cellStyleXfs>
  <cellXfs count="9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5" fillId="0" borderId="0" xfId="0" applyFont="1" applyFill="1" applyBorder="1" applyAlignment="1" applyProtection="1">
      <alignment vertical="top" wrapText="1"/>
      <protection locked="0"/>
    </xf>
    <xf numFmtId="0" fontId="4" fillId="0" borderId="0"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63"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176" fontId="2" fillId="0" borderId="0" xfId="0" applyNumberFormat="1" applyFont="1" applyFill="1" applyBorder="1" applyAlignment="1">
      <alignment vertical="center"/>
    </xf>
    <xf numFmtId="0" fontId="1" fillId="0" borderId="0" xfId="0" applyNumberFormat="1" applyFont="1" applyFill="1" applyBorder="1" applyAlignment="1">
      <alignment vertical="center"/>
    </xf>
    <xf numFmtId="0" fontId="10" fillId="0" borderId="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10" fontId="3"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vertical="center"/>
      <protection locked="0"/>
    </xf>
    <xf numFmtId="0" fontId="3"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4" fillId="0" borderId="1" xfId="63" applyFont="1" applyFill="1" applyBorder="1" applyAlignment="1" applyProtection="1">
      <alignment horizontal="center" vertical="center" wrapText="1"/>
      <protection locked="0"/>
    </xf>
    <xf numFmtId="0" fontId="15" fillId="0" borderId="0" xfId="0" applyFont="1" applyFill="1" applyBorder="1" applyAlignment="1">
      <alignment vertical="center"/>
    </xf>
    <xf numFmtId="0" fontId="5" fillId="0" borderId="0" xfId="0" applyFont="1" applyFill="1" applyBorder="1" applyAlignment="1">
      <alignment vertical="top"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9" fontId="8" fillId="0" borderId="1" xfId="76" applyNumberFormat="1" applyFont="1" applyFill="1" applyBorder="1" applyAlignment="1">
      <alignment horizontal="center" vertical="center"/>
    </xf>
    <xf numFmtId="0" fontId="8" fillId="0" borderId="2" xfId="0" applyFont="1" applyFill="1" applyBorder="1" applyAlignment="1" applyProtection="1">
      <alignment horizontal="center" vertical="center" wrapText="1"/>
      <protection locked="0"/>
    </xf>
    <xf numFmtId="0" fontId="2" fillId="0" borderId="1" xfId="76" applyNumberFormat="1" applyFont="1" applyFill="1" applyBorder="1" applyAlignment="1">
      <alignment horizontal="center" vertical="center"/>
    </xf>
    <xf numFmtId="0" fontId="2" fillId="0" borderId="4"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lignment vertical="center"/>
    </xf>
    <xf numFmtId="0" fontId="18" fillId="2" borderId="0" xfId="0" applyFont="1" applyFill="1" applyAlignment="1">
      <alignment horizontal="center" vertical="center" wrapText="1"/>
    </xf>
    <xf numFmtId="0" fontId="18" fillId="0" borderId="0" xfId="0" applyFont="1" applyFill="1" applyAlignment="1">
      <alignment horizontal="left" vertical="center" wrapText="1"/>
    </xf>
    <xf numFmtId="0" fontId="19" fillId="0" borderId="0" xfId="0" applyFont="1" applyFill="1" applyAlignment="1">
      <alignment horizontal="center" vertical="center" wrapText="1"/>
    </xf>
    <xf numFmtId="0" fontId="20" fillId="0" borderId="0" xfId="0" applyFont="1" applyFill="1" applyAlignment="1">
      <alignment horizontal="left" vertical="center" wrapText="1"/>
    </xf>
    <xf numFmtId="0" fontId="21" fillId="0" borderId="0" xfId="0" applyFont="1" applyFill="1" applyAlignment="1">
      <alignment horizontal="center" vertical="center" wrapText="1"/>
    </xf>
    <xf numFmtId="0" fontId="22" fillId="0" borderId="0" xfId="0" applyFont="1" applyFill="1" applyAlignment="1">
      <alignment horizontal="left" vertical="center" wrapText="1"/>
    </xf>
    <xf numFmtId="0" fontId="22" fillId="0" borderId="0" xfId="0" applyFont="1" applyFill="1" applyAlignment="1">
      <alignment horizontal="center" vertical="center" wrapText="1"/>
    </xf>
    <xf numFmtId="0" fontId="18" fillId="0" borderId="0" xfId="0" applyFont="1" applyFill="1" applyAlignment="1">
      <alignment vertical="center" wrapText="1"/>
    </xf>
    <xf numFmtId="0" fontId="1" fillId="0" borderId="0" xfId="0" applyFont="1" applyFill="1" applyAlignment="1">
      <alignment horizontal="righ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12" fillId="0" borderId="1" xfId="0" applyNumberFormat="1" applyFont="1" applyBorder="1" applyAlignment="1">
      <alignment horizontal="center" vertical="center" wrapText="1"/>
    </xf>
    <xf numFmtId="0" fontId="26" fillId="0" borderId="1" xfId="0" applyFont="1" applyBorder="1" applyAlignment="1">
      <alignment horizontal="left" vertical="center" wrapText="1"/>
    </xf>
    <xf numFmtId="0" fontId="4" fillId="0" borderId="1" xfId="0" applyNumberFormat="1" applyFont="1" applyBorder="1" applyAlignment="1">
      <alignment horizontal="center" vertical="center" wrapText="1"/>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18" fillId="0" borderId="0" xfId="0" applyFont="1" applyFill="1" applyAlignment="1">
      <alignment horizontal="right" vertical="center" wrapText="1"/>
    </xf>
    <xf numFmtId="0" fontId="29"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1" fillId="0" borderId="1" xfId="0" applyNumberFormat="1" applyFont="1" applyBorder="1" applyAlignment="1">
      <alignment horizontal="center" vertical="center" wrapText="1"/>
    </xf>
    <xf numFmtId="0" fontId="32" fillId="0" borderId="1" xfId="0" applyNumberFormat="1" applyFont="1" applyBorder="1" applyAlignment="1">
      <alignment horizontal="center" vertical="center" wrapText="1"/>
    </xf>
    <xf numFmtId="0" fontId="4" fillId="0" borderId="1" xfId="76" applyNumberFormat="1" applyFont="1" applyBorder="1" applyAlignment="1">
      <alignment horizontal="center" vertical="center" wrapText="1"/>
    </xf>
    <xf numFmtId="0" fontId="33" fillId="0" borderId="0" xfId="0" applyFont="1" applyFill="1" applyAlignment="1">
      <alignment horizontal="right" vertical="center"/>
    </xf>
    <xf numFmtId="0" fontId="3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6" fillId="0" borderId="1" xfId="63" applyFont="1" applyBorder="1" applyAlignment="1" applyProtection="1">
      <alignment horizontal="left" vertical="center" wrapText="1"/>
      <protection locked="0"/>
    </xf>
    <xf numFmtId="0" fontId="23" fillId="2" borderId="1" xfId="0" applyFont="1" applyFill="1" applyBorder="1" applyAlignment="1">
      <alignment horizontal="left" vertical="center" wrapText="1"/>
    </xf>
    <xf numFmtId="0" fontId="12" fillId="2" borderId="1" xfId="0" applyNumberFormat="1" applyFont="1" applyFill="1" applyBorder="1" applyAlignment="1">
      <alignment horizontal="center" vertical="center" wrapText="1"/>
    </xf>
    <xf numFmtId="0" fontId="26" fillId="2" borderId="1"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1" fillId="2" borderId="1" xfId="0" applyNumberFormat="1" applyFont="1" applyFill="1" applyBorder="1" applyAlignment="1">
      <alignment horizontal="center" vertical="center" wrapText="1"/>
    </xf>
    <xf numFmtId="0" fontId="32" fillId="2" borderId="1" xfId="0" applyNumberFormat="1" applyFont="1" applyFill="1" applyBorder="1" applyAlignment="1">
      <alignment horizontal="center" vertical="center" wrapText="1"/>
    </xf>
    <xf numFmtId="0" fontId="4" fillId="2" borderId="1" xfId="76"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2" xfId="49"/>
    <cellStyle name="常规 10 2" xfId="50"/>
    <cellStyle name="常规_直99_2005年一般性转移支付基础测算数据 2" xfId="51"/>
    <cellStyle name="常规 2 12" xfId="52"/>
    <cellStyle name="常规_现状表 张" xfId="53"/>
    <cellStyle name="常规 2 2 2" xfId="54"/>
    <cellStyle name="常规_2004年部门预算上报表 3" xfId="55"/>
    <cellStyle name="gcd_附件：广西2013年重大水利工程第一批中央预算内投资计划下达表2" xfId="56"/>
    <cellStyle name="常规 16" xfId="57"/>
    <cellStyle name="常规_Sheet1" xfId="58"/>
    <cellStyle name="常规 15" xfId="59"/>
    <cellStyle name="常规_2011年自治区水利投资水资源费补助项目（水资源处）" xfId="60"/>
    <cellStyle name="常规 3 3 7" xfId="61"/>
    <cellStyle name="常规_2004年部门预算上报表" xfId="62"/>
    <cellStyle name="常规_直99_2005年一般性转移支付基础测算数据" xfId="63"/>
    <cellStyle name="常规_2002贺州地区申报自治区基建农水项目计划表" xfId="64"/>
    <cellStyle name="常规 2 12 2" xfId="65"/>
    <cellStyle name="常规_Sheet1_1" xfId="66"/>
    <cellStyle name="常规_2016年度山洪灾害防治项目自治区2000万补助资金分配计划表" xfId="67"/>
    <cellStyle name="常规_2004年部门预算上报表 2 2" xfId="68"/>
    <cellStyle name="常规_工作簿1" xfId="69"/>
    <cellStyle name="常规_抗旱规划实施项目2016年预下达自治区补助资金分配表" xfId="70"/>
    <cellStyle name="Normal" xfId="71"/>
    <cellStyle name="常规_附件：广西2013年重大水利工程第一批中央预算内投资计划下达表2" xfId="72"/>
    <cellStyle name="常规 2 2" xfId="73"/>
    <cellStyle name="e鯪9Y_x000B_" xfId="74"/>
    <cellStyle name="常规 3" xfId="75"/>
    <cellStyle name="常规 2" xfId="76"/>
  </cellStyle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home\gxxc\&#26519;&#22269;&#40511;&#24037;&#20316;&#25991;&#20214;\5%20%20&#35745;&#21010;\1%20%20&#37096;&#38376;&#39044;&#31639;\&#24037;&#20316;&#36164;&#26009;&#65288;&#24352;&#24535;&#25104;&#65289;\&#37096;&#38376;&#39044;&#31639;\2025&#24180;&#37096;&#38376;&#39044;&#31639;\&#20108;&#19978;\&#27700;&#21033;&#21381;&#37096;&#38376;&#39044;&#31639;&#20826;&#32452;&#20250;&#26448;&#26009;\&#19978;&#20250;&#25171;&#21360;&#29256;\\\data\home\gxxc\&#26519;&#22269;&#40511;&#24037;&#20316;&#25991;&#20214;\5%20%20&#35745;&#21010;\1%20%20&#37096;&#38376;&#39044;&#31639;\&#24037;&#20316;&#36164;&#26009;&#65288;&#24352;&#24535;&#25104;&#65289;\&#37096;&#38376;&#39044;&#31639;\2025&#24180;&#37096;&#38376;&#39044;&#31639;\&#20108;&#19978;\&#27700;&#21033;&#21381;&#37096;&#38376;&#39044;&#31639;&#20826;&#32452;&#20250;&#26448;&#26009;\E:\hhp\2018&#24180;\2018&#24180;&#27700;&#21033;&#21457;&#23637;&#36164;&#37329;\&#31532;&#19968;&#25209;&#36164;&#37329;\(2017.11.17)&#31532;&#20843;&#31295;\&#23567;&#22411;&#27700;&#24211;&#38500;&#38505;&#21152;&#22266;\http:\10.45.252.64\2010\&#38646;&#26143;&#24037;&#20316;\25&#21152;&#24555;&#21069;&#26399;&#24037;&#20316;&#24847;&#35265;\1214&#31532;&#20116;&#31295;\&#32993;&#29641;&#25552;&#20379;\&#27993;&#27743;&#30465;&#23454;&#26045;&#26041;&#26696;&#25253;&#34920;&#31995;&#32479;(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录入）"/>
      <sheetName val="项目录入表"/>
      <sheetName val="河流录入表"/>
      <sheetName val="省级汇总"/>
      <sheetName val="流域汇总"/>
      <sheetName val="打印河流卡片"/>
      <sheetName val="打印项目卡片"/>
      <sheetName val="基础选项（保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75"/>
  <sheetViews>
    <sheetView showZeros="0" tabSelected="1" view="pageBreakPreview" zoomScale="80" zoomScaleNormal="80" workbookViewId="0">
      <pane ySplit="5" topLeftCell="A114" activePane="bottomLeft" state="frozen"/>
      <selection/>
      <selection pane="bottomLeft" activeCell="H118" sqref="H118"/>
    </sheetView>
  </sheetViews>
  <sheetFormatPr defaultColWidth="9" defaultRowHeight="15.6"/>
  <cols>
    <col min="1" max="1" width="18.625" style="57" customWidth="1"/>
    <col min="2" max="8" width="8.625" style="54" customWidth="1"/>
    <col min="9" max="9" width="8.625" style="58" customWidth="1"/>
    <col min="10" max="20" width="8.625" style="54" customWidth="1"/>
    <col min="21" max="21" width="5.25" style="54" customWidth="1"/>
    <col min="22" max="16384" width="9" style="54"/>
  </cols>
  <sheetData>
    <row r="1" s="54" customFormat="1" ht="25" customHeight="1" spans="1:9">
      <c r="A1" s="59" t="s">
        <v>0</v>
      </c>
      <c r="I1" s="58"/>
    </row>
    <row r="2" s="54" customFormat="1" ht="55" customHeight="1" spans="1:21">
      <c r="A2" s="60" t="s">
        <v>1</v>
      </c>
      <c r="B2" s="60"/>
      <c r="C2" s="60"/>
      <c r="D2" s="60"/>
      <c r="E2" s="60"/>
      <c r="F2" s="60"/>
      <c r="G2" s="60"/>
      <c r="H2" s="60"/>
      <c r="I2" s="74"/>
      <c r="J2" s="60"/>
      <c r="K2" s="60"/>
      <c r="L2" s="60"/>
      <c r="M2" s="60"/>
      <c r="N2" s="60"/>
      <c r="O2" s="60"/>
      <c r="P2" s="60"/>
      <c r="Q2" s="60"/>
      <c r="R2" s="60"/>
      <c r="S2" s="60"/>
      <c r="T2" s="60"/>
      <c r="U2" s="60"/>
    </row>
    <row r="3" s="55" customFormat="1" ht="20" customHeight="1" spans="1:21">
      <c r="A3" s="61"/>
      <c r="B3" s="62"/>
      <c r="C3" s="63"/>
      <c r="D3" s="62"/>
      <c r="E3" s="63"/>
      <c r="F3" s="64"/>
      <c r="G3" s="62"/>
      <c r="H3" s="62"/>
      <c r="I3" s="75"/>
      <c r="J3" s="62"/>
      <c r="K3" s="62"/>
      <c r="L3" s="76"/>
      <c r="S3" s="83" t="s">
        <v>2</v>
      </c>
      <c r="T3" s="83"/>
      <c r="U3" s="83"/>
    </row>
    <row r="4" s="54" customFormat="1" spans="1:21">
      <c r="A4" s="65" t="s">
        <v>3</v>
      </c>
      <c r="B4" s="65" t="s">
        <v>4</v>
      </c>
      <c r="C4" s="66" t="s">
        <v>5</v>
      </c>
      <c r="D4" s="67"/>
      <c r="E4" s="67"/>
      <c r="F4" s="67"/>
      <c r="G4" s="67"/>
      <c r="H4" s="67"/>
      <c r="I4" s="77"/>
      <c r="J4" s="67"/>
      <c r="K4" s="67"/>
      <c r="L4" s="67"/>
      <c r="M4" s="67"/>
      <c r="N4" s="67"/>
      <c r="O4" s="67"/>
      <c r="P4" s="67"/>
      <c r="Q4" s="67"/>
      <c r="R4" s="67"/>
      <c r="S4" s="67"/>
      <c r="T4" s="67"/>
      <c r="U4" s="84" t="s">
        <v>6</v>
      </c>
    </row>
    <row r="5" s="54" customFormat="1" ht="72" spans="1:21">
      <c r="A5" s="68"/>
      <c r="B5" s="68"/>
      <c r="C5" s="65" t="s">
        <v>7</v>
      </c>
      <c r="D5" s="65" t="s">
        <v>8</v>
      </c>
      <c r="E5" s="65" t="s">
        <v>9</v>
      </c>
      <c r="F5" s="69" t="s">
        <v>10</v>
      </c>
      <c r="G5" s="65" t="s">
        <v>11</v>
      </c>
      <c r="H5" s="69" t="s">
        <v>12</v>
      </c>
      <c r="I5" s="78" t="s">
        <v>13</v>
      </c>
      <c r="J5" s="65" t="s">
        <v>14</v>
      </c>
      <c r="K5" s="65" t="s">
        <v>15</v>
      </c>
      <c r="L5" s="65" t="s">
        <v>16</v>
      </c>
      <c r="M5" s="65" t="s">
        <v>17</v>
      </c>
      <c r="N5" s="65" t="s">
        <v>18</v>
      </c>
      <c r="O5" s="65" t="s">
        <v>19</v>
      </c>
      <c r="P5" s="65" t="s">
        <v>20</v>
      </c>
      <c r="Q5" s="65" t="s">
        <v>21</v>
      </c>
      <c r="R5" s="65" t="s">
        <v>22</v>
      </c>
      <c r="S5" s="65" t="s">
        <v>23</v>
      </c>
      <c r="T5" s="65" t="s">
        <v>24</v>
      </c>
      <c r="U5" s="85"/>
    </row>
    <row r="6" s="54" customFormat="1" spans="1:21">
      <c r="A6" s="68"/>
      <c r="B6" s="68"/>
      <c r="C6" s="68">
        <v>1</v>
      </c>
      <c r="D6" s="68">
        <v>2</v>
      </c>
      <c r="E6" s="68">
        <v>3</v>
      </c>
      <c r="F6" s="68">
        <v>4</v>
      </c>
      <c r="G6" s="68">
        <v>5</v>
      </c>
      <c r="H6" s="68">
        <v>6</v>
      </c>
      <c r="I6" s="79">
        <v>7</v>
      </c>
      <c r="J6" s="68">
        <v>8</v>
      </c>
      <c r="K6" s="68">
        <v>9</v>
      </c>
      <c r="L6" s="68">
        <v>10</v>
      </c>
      <c r="M6" s="68">
        <v>11</v>
      </c>
      <c r="N6" s="68">
        <v>12</v>
      </c>
      <c r="O6" s="68">
        <v>13</v>
      </c>
      <c r="P6" s="68">
        <v>14</v>
      </c>
      <c r="Q6" s="68">
        <v>15</v>
      </c>
      <c r="R6" s="68">
        <v>16</v>
      </c>
      <c r="S6" s="68">
        <v>17</v>
      </c>
      <c r="T6" s="68">
        <v>18</v>
      </c>
      <c r="U6" s="85"/>
    </row>
    <row r="7" s="54" customFormat="1" spans="1:21">
      <c r="A7" s="70" t="s">
        <v>25</v>
      </c>
      <c r="B7" s="71">
        <f t="shared" ref="B7:T7" si="0">B8+B9+B10+B11</f>
        <v>156570</v>
      </c>
      <c r="C7" s="71">
        <f t="shared" si="0"/>
        <v>46500</v>
      </c>
      <c r="D7" s="71">
        <f t="shared" si="0"/>
        <v>8800</v>
      </c>
      <c r="E7" s="71">
        <f t="shared" si="0"/>
        <v>10106</v>
      </c>
      <c r="F7" s="71">
        <f t="shared" si="0"/>
        <v>12093</v>
      </c>
      <c r="G7" s="71">
        <f t="shared" si="0"/>
        <v>5356</v>
      </c>
      <c r="H7" s="71">
        <f t="shared" si="0"/>
        <v>6000</v>
      </c>
      <c r="I7" s="80">
        <f t="shared" si="0"/>
        <v>8600</v>
      </c>
      <c r="J7" s="71">
        <f t="shared" si="0"/>
        <v>500</v>
      </c>
      <c r="K7" s="71">
        <f t="shared" si="0"/>
        <v>8350</v>
      </c>
      <c r="L7" s="71">
        <f t="shared" si="0"/>
        <v>3000</v>
      </c>
      <c r="M7" s="71">
        <f t="shared" si="0"/>
        <v>10595</v>
      </c>
      <c r="N7" s="71">
        <f t="shared" si="0"/>
        <v>300</v>
      </c>
      <c r="O7" s="71">
        <f t="shared" si="0"/>
        <v>1000</v>
      </c>
      <c r="P7" s="71">
        <f t="shared" si="0"/>
        <v>3850</v>
      </c>
      <c r="Q7" s="71">
        <f t="shared" si="0"/>
        <v>22350</v>
      </c>
      <c r="R7" s="71">
        <f t="shared" si="0"/>
        <v>4000</v>
      </c>
      <c r="S7" s="71">
        <f t="shared" si="0"/>
        <v>4170</v>
      </c>
      <c r="T7" s="71">
        <f t="shared" si="0"/>
        <v>1000</v>
      </c>
      <c r="U7" s="86"/>
    </row>
    <row r="8" s="54" customFormat="1" spans="1:21">
      <c r="A8" s="70" t="s">
        <v>26</v>
      </c>
      <c r="B8" s="71">
        <f t="shared" ref="B8:T8" si="1">B13+B29+B43+B61+B72+B80+B88+B96+B105+B116+B132+B141+B156+B166</f>
        <v>68677</v>
      </c>
      <c r="C8" s="71">
        <f t="shared" si="1"/>
        <v>46500</v>
      </c>
      <c r="D8" s="71">
        <f t="shared" si="1"/>
        <v>3000</v>
      </c>
      <c r="E8" s="71">
        <f t="shared" si="1"/>
        <v>188</v>
      </c>
      <c r="F8" s="71">
        <f t="shared" si="1"/>
        <v>6753</v>
      </c>
      <c r="G8" s="71">
        <f t="shared" si="1"/>
        <v>5356</v>
      </c>
      <c r="H8" s="71">
        <f t="shared" si="1"/>
        <v>0</v>
      </c>
      <c r="I8" s="80">
        <f t="shared" si="1"/>
        <v>0</v>
      </c>
      <c r="J8" s="71">
        <f t="shared" si="1"/>
        <v>0</v>
      </c>
      <c r="K8" s="71">
        <f t="shared" si="1"/>
        <v>0</v>
      </c>
      <c r="L8" s="71">
        <f t="shared" si="1"/>
        <v>172</v>
      </c>
      <c r="M8" s="71">
        <f t="shared" si="1"/>
        <v>0</v>
      </c>
      <c r="N8" s="71">
        <f t="shared" si="1"/>
        <v>0</v>
      </c>
      <c r="O8" s="71">
        <f t="shared" si="1"/>
        <v>1000</v>
      </c>
      <c r="P8" s="71">
        <f t="shared" si="1"/>
        <v>520</v>
      </c>
      <c r="Q8" s="71">
        <f t="shared" si="1"/>
        <v>0</v>
      </c>
      <c r="R8" s="71">
        <f t="shared" si="1"/>
        <v>1018</v>
      </c>
      <c r="S8" s="71">
        <f t="shared" si="1"/>
        <v>4170</v>
      </c>
      <c r="T8" s="71">
        <f t="shared" si="1"/>
        <v>0</v>
      </c>
      <c r="U8" s="86"/>
    </row>
    <row r="9" s="54" customFormat="1" spans="1:21">
      <c r="A9" s="70" t="s">
        <v>27</v>
      </c>
      <c r="B9" s="71">
        <f t="shared" ref="B9:T9" si="2">B14+B30+B44+B62+B73+B81+B89+B97+B106+B117+B133+B142+B157+B167</f>
        <v>16956</v>
      </c>
      <c r="C9" s="71">
        <f t="shared" si="2"/>
        <v>0</v>
      </c>
      <c r="D9" s="71">
        <f t="shared" si="2"/>
        <v>0</v>
      </c>
      <c r="E9" s="71">
        <f t="shared" si="2"/>
        <v>4113</v>
      </c>
      <c r="F9" s="71">
        <f t="shared" si="2"/>
        <v>2125</v>
      </c>
      <c r="G9" s="71">
        <f t="shared" si="2"/>
        <v>0</v>
      </c>
      <c r="H9" s="71">
        <f t="shared" si="2"/>
        <v>1000</v>
      </c>
      <c r="I9" s="80">
        <f t="shared" si="2"/>
        <v>2590</v>
      </c>
      <c r="J9" s="71">
        <f t="shared" si="2"/>
        <v>155</v>
      </c>
      <c r="K9" s="71">
        <f t="shared" si="2"/>
        <v>800</v>
      </c>
      <c r="L9" s="71">
        <f t="shared" si="2"/>
        <v>492</v>
      </c>
      <c r="M9" s="71">
        <f t="shared" si="2"/>
        <v>756</v>
      </c>
      <c r="N9" s="71">
        <f t="shared" si="2"/>
        <v>0</v>
      </c>
      <c r="O9" s="71">
        <f t="shared" si="2"/>
        <v>0</v>
      </c>
      <c r="P9" s="71">
        <f t="shared" si="2"/>
        <v>650</v>
      </c>
      <c r="Q9" s="71">
        <f t="shared" si="2"/>
        <v>3140</v>
      </c>
      <c r="R9" s="71">
        <f t="shared" si="2"/>
        <v>534</v>
      </c>
      <c r="S9" s="71">
        <f t="shared" si="2"/>
        <v>0</v>
      </c>
      <c r="T9" s="71">
        <f t="shared" si="2"/>
        <v>601</v>
      </c>
      <c r="U9" s="86"/>
    </row>
    <row r="10" spans="1:21">
      <c r="A10" s="70" t="s">
        <v>28</v>
      </c>
      <c r="B10" s="71">
        <f t="shared" ref="B10:T10" si="3">B22+B36+B48+B66+B77+B84+B92+B101+B109+B120+B136+B145+B159+B169</f>
        <v>70637</v>
      </c>
      <c r="C10" s="71">
        <f t="shared" si="3"/>
        <v>0</v>
      </c>
      <c r="D10" s="71">
        <f t="shared" si="3"/>
        <v>5800</v>
      </c>
      <c r="E10" s="71">
        <f t="shared" si="3"/>
        <v>5805</v>
      </c>
      <c r="F10" s="71">
        <f t="shared" si="3"/>
        <v>3215</v>
      </c>
      <c r="G10" s="71">
        <f t="shared" si="3"/>
        <v>0</v>
      </c>
      <c r="H10" s="71">
        <f t="shared" si="3"/>
        <v>5000</v>
      </c>
      <c r="I10" s="80">
        <f t="shared" si="3"/>
        <v>6010</v>
      </c>
      <c r="J10" s="71">
        <f t="shared" si="3"/>
        <v>345</v>
      </c>
      <c r="K10" s="71">
        <f t="shared" si="3"/>
        <v>7550</v>
      </c>
      <c r="L10" s="71">
        <f t="shared" si="3"/>
        <v>2336</v>
      </c>
      <c r="M10" s="71">
        <f t="shared" si="3"/>
        <v>9839</v>
      </c>
      <c r="N10" s="71">
        <f t="shared" si="3"/>
        <v>0</v>
      </c>
      <c r="O10" s="71">
        <f t="shared" si="3"/>
        <v>0</v>
      </c>
      <c r="P10" s="71">
        <f t="shared" si="3"/>
        <v>2680</v>
      </c>
      <c r="Q10" s="71">
        <f t="shared" si="3"/>
        <v>19210</v>
      </c>
      <c r="R10" s="71">
        <f t="shared" si="3"/>
        <v>2448</v>
      </c>
      <c r="S10" s="71">
        <f t="shared" si="3"/>
        <v>0</v>
      </c>
      <c r="T10" s="71">
        <f t="shared" si="3"/>
        <v>399</v>
      </c>
      <c r="U10" s="86"/>
    </row>
    <row r="11" spans="1:21">
      <c r="A11" s="70" t="s">
        <v>29</v>
      </c>
      <c r="B11" s="71">
        <f>SUM(C11:R11)</f>
        <v>300</v>
      </c>
      <c r="C11" s="71"/>
      <c r="D11" s="71"/>
      <c r="E11" s="71"/>
      <c r="F11" s="71"/>
      <c r="G11" s="71"/>
      <c r="H11" s="71"/>
      <c r="I11" s="80"/>
      <c r="J11" s="71"/>
      <c r="K11" s="71"/>
      <c r="L11" s="71"/>
      <c r="M11" s="71"/>
      <c r="N11" s="71">
        <v>300</v>
      </c>
      <c r="O11" s="71"/>
      <c r="P11" s="71"/>
      <c r="Q11" s="71"/>
      <c r="R11" s="71">
        <f>SUM(S11:S11)</f>
        <v>0</v>
      </c>
      <c r="S11" s="71"/>
      <c r="T11" s="71"/>
      <c r="U11" s="85"/>
    </row>
    <row r="12" spans="1:21">
      <c r="A12" s="70" t="s">
        <v>30</v>
      </c>
      <c r="B12" s="71">
        <f t="shared" ref="B12:T12" si="4">B13+B14+B22</f>
        <v>19535</v>
      </c>
      <c r="C12" s="71">
        <f t="shared" si="4"/>
        <v>2500</v>
      </c>
      <c r="D12" s="71">
        <f t="shared" si="4"/>
        <v>0</v>
      </c>
      <c r="E12" s="71">
        <f t="shared" si="4"/>
        <v>2691</v>
      </c>
      <c r="F12" s="71">
        <f t="shared" si="4"/>
        <v>2481</v>
      </c>
      <c r="G12" s="71">
        <f t="shared" si="4"/>
        <v>0</v>
      </c>
      <c r="H12" s="71">
        <f t="shared" si="4"/>
        <v>0</v>
      </c>
      <c r="I12" s="80">
        <f t="shared" si="4"/>
        <v>729</v>
      </c>
      <c r="J12" s="71">
        <f t="shared" si="4"/>
        <v>345</v>
      </c>
      <c r="K12" s="71">
        <f t="shared" si="4"/>
        <v>4797</v>
      </c>
      <c r="L12" s="71">
        <f t="shared" si="4"/>
        <v>674</v>
      </c>
      <c r="M12" s="71">
        <f t="shared" si="4"/>
        <v>797</v>
      </c>
      <c r="N12" s="71">
        <f t="shared" si="4"/>
        <v>0</v>
      </c>
      <c r="O12" s="71">
        <f t="shared" si="4"/>
        <v>200</v>
      </c>
      <c r="P12" s="71">
        <f t="shared" si="4"/>
        <v>370</v>
      </c>
      <c r="Q12" s="71">
        <f t="shared" si="4"/>
        <v>3060</v>
      </c>
      <c r="R12" s="71">
        <f t="shared" si="4"/>
        <v>530</v>
      </c>
      <c r="S12" s="71">
        <f t="shared" si="4"/>
        <v>300</v>
      </c>
      <c r="T12" s="71">
        <f t="shared" si="4"/>
        <v>61</v>
      </c>
      <c r="U12" s="85"/>
    </row>
    <row r="13" spans="1:21">
      <c r="A13" s="72" t="s">
        <v>31</v>
      </c>
      <c r="B13" s="73">
        <f t="shared" ref="B13:B21" si="5">SUM(C13:T13)</f>
        <v>6203</v>
      </c>
      <c r="C13" s="73">
        <v>2500</v>
      </c>
      <c r="D13" s="73"/>
      <c r="E13" s="73">
        <v>188</v>
      </c>
      <c r="F13" s="73">
        <v>2481</v>
      </c>
      <c r="G13" s="73"/>
      <c r="H13" s="73"/>
      <c r="I13" s="81"/>
      <c r="J13" s="73"/>
      <c r="K13" s="73"/>
      <c r="L13" s="73">
        <v>14</v>
      </c>
      <c r="M13" s="73"/>
      <c r="N13" s="73"/>
      <c r="O13" s="73">
        <v>200</v>
      </c>
      <c r="P13" s="73">
        <v>370</v>
      </c>
      <c r="Q13" s="73"/>
      <c r="R13" s="73">
        <v>150</v>
      </c>
      <c r="S13" s="73">
        <v>300</v>
      </c>
      <c r="T13" s="73"/>
      <c r="U13" s="87"/>
    </row>
    <row r="14" spans="1:21">
      <c r="A14" s="70" t="s">
        <v>32</v>
      </c>
      <c r="B14" s="71">
        <f t="shared" ref="B14:T14" si="6">SUM(B15:B21)</f>
        <v>2903</v>
      </c>
      <c r="C14" s="71">
        <f t="shared" si="6"/>
        <v>0</v>
      </c>
      <c r="D14" s="71">
        <f t="shared" si="6"/>
        <v>0</v>
      </c>
      <c r="E14" s="71">
        <f t="shared" si="6"/>
        <v>992</v>
      </c>
      <c r="F14" s="71">
        <f t="shared" si="6"/>
        <v>0</v>
      </c>
      <c r="G14" s="71">
        <f t="shared" si="6"/>
        <v>0</v>
      </c>
      <c r="H14" s="71">
        <f t="shared" si="6"/>
        <v>0</v>
      </c>
      <c r="I14" s="80">
        <f t="shared" si="6"/>
        <v>278</v>
      </c>
      <c r="J14" s="71">
        <f t="shared" si="6"/>
        <v>0</v>
      </c>
      <c r="K14" s="71">
        <f t="shared" si="6"/>
        <v>500</v>
      </c>
      <c r="L14" s="71">
        <f t="shared" si="6"/>
        <v>173</v>
      </c>
      <c r="M14" s="71">
        <f t="shared" si="6"/>
        <v>0</v>
      </c>
      <c r="N14" s="71">
        <f t="shared" si="6"/>
        <v>0</v>
      </c>
      <c r="O14" s="71">
        <f t="shared" si="6"/>
        <v>0</v>
      </c>
      <c r="P14" s="71">
        <f t="shared" si="6"/>
        <v>0</v>
      </c>
      <c r="Q14" s="71">
        <f t="shared" si="6"/>
        <v>960</v>
      </c>
      <c r="R14" s="71">
        <f t="shared" si="6"/>
        <v>0</v>
      </c>
      <c r="S14" s="71">
        <f t="shared" si="6"/>
        <v>0</v>
      </c>
      <c r="T14" s="71">
        <f t="shared" si="6"/>
        <v>0</v>
      </c>
      <c r="U14" s="85"/>
    </row>
    <row r="15" spans="1:21">
      <c r="A15" s="72" t="s">
        <v>33</v>
      </c>
      <c r="B15" s="73">
        <f t="shared" si="5"/>
        <v>791</v>
      </c>
      <c r="C15" s="73"/>
      <c r="D15" s="73"/>
      <c r="E15" s="73"/>
      <c r="F15" s="73"/>
      <c r="G15" s="73"/>
      <c r="H15" s="73"/>
      <c r="I15" s="81">
        <v>278</v>
      </c>
      <c r="J15" s="73"/>
      <c r="K15" s="73">
        <v>500</v>
      </c>
      <c r="L15" s="73">
        <v>13</v>
      </c>
      <c r="M15" s="73"/>
      <c r="N15" s="73"/>
      <c r="O15" s="73"/>
      <c r="P15" s="73"/>
      <c r="Q15" s="73"/>
      <c r="R15" s="71"/>
      <c r="S15" s="73"/>
      <c r="T15" s="73"/>
      <c r="U15" s="87"/>
    </row>
    <row r="16" spans="1:21">
      <c r="A16" s="72" t="s">
        <v>34</v>
      </c>
      <c r="B16" s="73">
        <f t="shared" si="5"/>
        <v>11</v>
      </c>
      <c r="C16" s="73"/>
      <c r="D16" s="73"/>
      <c r="E16" s="73"/>
      <c r="F16" s="73"/>
      <c r="G16" s="73"/>
      <c r="H16" s="73"/>
      <c r="I16" s="81"/>
      <c r="J16" s="73"/>
      <c r="K16" s="73"/>
      <c r="L16" s="73">
        <v>11</v>
      </c>
      <c r="M16" s="73"/>
      <c r="N16" s="73"/>
      <c r="O16" s="73"/>
      <c r="P16" s="73"/>
      <c r="Q16" s="73"/>
      <c r="R16" s="71"/>
      <c r="S16" s="73"/>
      <c r="T16" s="73"/>
      <c r="U16" s="87"/>
    </row>
    <row r="17" spans="1:21">
      <c r="A17" s="72" t="s">
        <v>35</v>
      </c>
      <c r="B17" s="73">
        <f t="shared" si="5"/>
        <v>409</v>
      </c>
      <c r="C17" s="73"/>
      <c r="D17" s="73"/>
      <c r="E17" s="73">
        <v>351</v>
      </c>
      <c r="F17" s="73"/>
      <c r="G17" s="73"/>
      <c r="H17" s="73"/>
      <c r="I17" s="81"/>
      <c r="J17" s="73"/>
      <c r="K17" s="73"/>
      <c r="L17" s="73">
        <v>58</v>
      </c>
      <c r="M17" s="73"/>
      <c r="N17" s="73"/>
      <c r="O17" s="73"/>
      <c r="P17" s="73"/>
      <c r="Q17" s="73"/>
      <c r="R17" s="71"/>
      <c r="S17" s="73"/>
      <c r="T17" s="73"/>
      <c r="U17" s="87"/>
    </row>
    <row r="18" spans="1:21">
      <c r="A18" s="72" t="s">
        <v>36</v>
      </c>
      <c r="B18" s="73">
        <f t="shared" si="5"/>
        <v>206</v>
      </c>
      <c r="C18" s="73"/>
      <c r="D18" s="73"/>
      <c r="E18" s="73">
        <v>148</v>
      </c>
      <c r="F18" s="73"/>
      <c r="G18" s="73"/>
      <c r="H18" s="73"/>
      <c r="I18" s="81"/>
      <c r="J18" s="73"/>
      <c r="K18" s="73"/>
      <c r="L18" s="73">
        <v>58</v>
      </c>
      <c r="M18" s="73"/>
      <c r="N18" s="73"/>
      <c r="O18" s="73"/>
      <c r="P18" s="73"/>
      <c r="Q18" s="73"/>
      <c r="R18" s="71"/>
      <c r="S18" s="73"/>
      <c r="T18" s="73"/>
      <c r="U18" s="87"/>
    </row>
    <row r="19" spans="1:21">
      <c r="A19" s="72" t="s">
        <v>37</v>
      </c>
      <c r="B19" s="73">
        <f t="shared" si="5"/>
        <v>9</v>
      </c>
      <c r="C19" s="73"/>
      <c r="D19" s="73"/>
      <c r="E19" s="73"/>
      <c r="F19" s="73"/>
      <c r="G19" s="73"/>
      <c r="H19" s="73"/>
      <c r="I19" s="81"/>
      <c r="J19" s="73"/>
      <c r="K19" s="73"/>
      <c r="L19" s="73">
        <v>9</v>
      </c>
      <c r="M19" s="73"/>
      <c r="N19" s="73"/>
      <c r="O19" s="73"/>
      <c r="P19" s="73"/>
      <c r="Q19" s="73"/>
      <c r="R19" s="71"/>
      <c r="S19" s="73"/>
      <c r="T19" s="73"/>
      <c r="U19" s="87"/>
    </row>
    <row r="20" spans="1:21">
      <c r="A20" s="72" t="s">
        <v>38</v>
      </c>
      <c r="B20" s="73">
        <f t="shared" si="5"/>
        <v>11</v>
      </c>
      <c r="C20" s="73"/>
      <c r="D20" s="73"/>
      <c r="E20" s="73"/>
      <c r="F20" s="73"/>
      <c r="G20" s="73"/>
      <c r="H20" s="73"/>
      <c r="I20" s="81"/>
      <c r="J20" s="73"/>
      <c r="K20" s="73"/>
      <c r="L20" s="73">
        <v>11</v>
      </c>
      <c r="M20" s="73"/>
      <c r="N20" s="73"/>
      <c r="O20" s="73"/>
      <c r="P20" s="73"/>
      <c r="Q20" s="73"/>
      <c r="R20" s="71"/>
      <c r="S20" s="73"/>
      <c r="T20" s="73"/>
      <c r="U20" s="87"/>
    </row>
    <row r="21" spans="1:21">
      <c r="A21" s="72" t="s">
        <v>39</v>
      </c>
      <c r="B21" s="73">
        <f t="shared" si="5"/>
        <v>1466</v>
      </c>
      <c r="C21" s="73"/>
      <c r="D21" s="73"/>
      <c r="E21" s="73">
        <v>493</v>
      </c>
      <c r="F21" s="73"/>
      <c r="G21" s="73"/>
      <c r="H21" s="73"/>
      <c r="I21" s="81"/>
      <c r="J21" s="73"/>
      <c r="K21" s="73"/>
      <c r="L21" s="73">
        <v>13</v>
      </c>
      <c r="M21" s="73"/>
      <c r="N21" s="73"/>
      <c r="O21" s="73"/>
      <c r="P21" s="73"/>
      <c r="Q21" s="73">
        <v>960</v>
      </c>
      <c r="R21" s="71"/>
      <c r="S21" s="73"/>
      <c r="T21" s="73"/>
      <c r="U21" s="87"/>
    </row>
    <row r="22" spans="1:21">
      <c r="A22" s="70" t="s">
        <v>40</v>
      </c>
      <c r="B22" s="71">
        <f t="shared" ref="B22:T22" si="7">SUM(B23:B27)</f>
        <v>10429</v>
      </c>
      <c r="C22" s="71">
        <f t="shared" si="7"/>
        <v>0</v>
      </c>
      <c r="D22" s="71">
        <f t="shared" si="7"/>
        <v>0</v>
      </c>
      <c r="E22" s="71">
        <f t="shared" si="7"/>
        <v>1511</v>
      </c>
      <c r="F22" s="71">
        <f t="shared" si="7"/>
        <v>0</v>
      </c>
      <c r="G22" s="71">
        <f t="shared" si="7"/>
        <v>0</v>
      </c>
      <c r="H22" s="71">
        <f t="shared" si="7"/>
        <v>0</v>
      </c>
      <c r="I22" s="80">
        <f t="shared" si="7"/>
        <v>451</v>
      </c>
      <c r="J22" s="71">
        <f t="shared" si="7"/>
        <v>345</v>
      </c>
      <c r="K22" s="71">
        <f t="shared" si="7"/>
        <v>4297</v>
      </c>
      <c r="L22" s="71">
        <f t="shared" si="7"/>
        <v>487</v>
      </c>
      <c r="M22" s="71">
        <f t="shared" si="7"/>
        <v>797</v>
      </c>
      <c r="N22" s="71">
        <f t="shared" si="7"/>
        <v>0</v>
      </c>
      <c r="O22" s="71">
        <f t="shared" si="7"/>
        <v>0</v>
      </c>
      <c r="P22" s="71">
        <f t="shared" si="7"/>
        <v>0</v>
      </c>
      <c r="Q22" s="71">
        <f t="shared" si="7"/>
        <v>2100</v>
      </c>
      <c r="R22" s="71">
        <f t="shared" si="7"/>
        <v>380</v>
      </c>
      <c r="S22" s="71">
        <f t="shared" si="7"/>
        <v>0</v>
      </c>
      <c r="T22" s="71">
        <f t="shared" si="7"/>
        <v>61</v>
      </c>
      <c r="U22" s="85"/>
    </row>
    <row r="23" spans="1:21">
      <c r="A23" s="72" t="s">
        <v>41</v>
      </c>
      <c r="B23" s="73">
        <f t="shared" ref="B23:B27" si="8">SUM(C23:T23)</f>
        <v>6724</v>
      </c>
      <c r="C23" s="73"/>
      <c r="D23" s="73"/>
      <c r="E23" s="73">
        <v>846</v>
      </c>
      <c r="F23" s="73"/>
      <c r="G23" s="73"/>
      <c r="H23" s="73"/>
      <c r="I23" s="81">
        <v>367</v>
      </c>
      <c r="J23" s="73">
        <v>345</v>
      </c>
      <c r="K23" s="73">
        <v>4297</v>
      </c>
      <c r="L23" s="73">
        <v>11</v>
      </c>
      <c r="M23" s="73">
        <v>797</v>
      </c>
      <c r="N23" s="73"/>
      <c r="O23" s="73"/>
      <c r="P23" s="73"/>
      <c r="Q23" s="73"/>
      <c r="R23" s="73"/>
      <c r="S23" s="73"/>
      <c r="T23" s="73">
        <v>61</v>
      </c>
      <c r="U23" s="87"/>
    </row>
    <row r="24" spans="1:21">
      <c r="A24" s="72" t="s">
        <v>42</v>
      </c>
      <c r="B24" s="73">
        <f t="shared" si="8"/>
        <v>2370</v>
      </c>
      <c r="C24" s="73"/>
      <c r="D24" s="73"/>
      <c r="E24" s="73">
        <v>243</v>
      </c>
      <c r="F24" s="73"/>
      <c r="G24" s="73"/>
      <c r="H24" s="73"/>
      <c r="I24" s="81">
        <v>18</v>
      </c>
      <c r="J24" s="73"/>
      <c r="K24" s="73"/>
      <c r="L24" s="73">
        <v>9</v>
      </c>
      <c r="M24" s="73"/>
      <c r="N24" s="73"/>
      <c r="O24" s="73"/>
      <c r="P24" s="73"/>
      <c r="Q24" s="73">
        <v>2100</v>
      </c>
      <c r="R24" s="73"/>
      <c r="S24" s="73"/>
      <c r="T24" s="73"/>
      <c r="U24" s="87"/>
    </row>
    <row r="25" spans="1:21">
      <c r="A25" s="72" t="s">
        <v>43</v>
      </c>
      <c r="B25" s="73">
        <f t="shared" si="8"/>
        <v>46</v>
      </c>
      <c r="C25" s="73"/>
      <c r="D25" s="73"/>
      <c r="E25" s="73"/>
      <c r="F25" s="73"/>
      <c r="G25" s="73"/>
      <c r="H25" s="73"/>
      <c r="I25" s="81">
        <v>35</v>
      </c>
      <c r="J25" s="73"/>
      <c r="K25" s="73"/>
      <c r="L25" s="73">
        <v>11</v>
      </c>
      <c r="M25" s="73"/>
      <c r="N25" s="73"/>
      <c r="O25" s="73"/>
      <c r="P25" s="73"/>
      <c r="Q25" s="73"/>
      <c r="R25" s="73"/>
      <c r="S25" s="73"/>
      <c r="T25" s="73"/>
      <c r="U25" s="87"/>
    </row>
    <row r="26" spans="1:21">
      <c r="A26" s="72" t="s">
        <v>44</v>
      </c>
      <c r="B26" s="73">
        <f t="shared" si="8"/>
        <v>1060</v>
      </c>
      <c r="C26" s="73"/>
      <c r="D26" s="73"/>
      <c r="E26" s="73">
        <v>225</v>
      </c>
      <c r="F26" s="73"/>
      <c r="G26" s="73"/>
      <c r="H26" s="73"/>
      <c r="I26" s="81">
        <v>12</v>
      </c>
      <c r="J26" s="73"/>
      <c r="K26" s="73"/>
      <c r="L26" s="73">
        <v>443</v>
      </c>
      <c r="M26" s="73"/>
      <c r="N26" s="73"/>
      <c r="O26" s="73"/>
      <c r="P26" s="73"/>
      <c r="Q26" s="73"/>
      <c r="R26" s="73">
        <v>380</v>
      </c>
      <c r="S26" s="73"/>
      <c r="T26" s="73"/>
      <c r="U26" s="87"/>
    </row>
    <row r="27" spans="1:21">
      <c r="A27" s="72" t="s">
        <v>45</v>
      </c>
      <c r="B27" s="73">
        <f t="shared" si="8"/>
        <v>229</v>
      </c>
      <c r="C27" s="73"/>
      <c r="D27" s="73"/>
      <c r="E27" s="73">
        <v>197</v>
      </c>
      <c r="F27" s="73"/>
      <c r="G27" s="73"/>
      <c r="H27" s="73"/>
      <c r="I27" s="81">
        <v>19</v>
      </c>
      <c r="J27" s="73"/>
      <c r="K27" s="73"/>
      <c r="L27" s="73">
        <v>13</v>
      </c>
      <c r="M27" s="73"/>
      <c r="N27" s="73"/>
      <c r="O27" s="73"/>
      <c r="P27" s="73"/>
      <c r="Q27" s="73"/>
      <c r="R27" s="73"/>
      <c r="S27" s="73"/>
      <c r="T27" s="73"/>
      <c r="U27" s="87"/>
    </row>
    <row r="28" spans="1:21">
      <c r="A28" s="70" t="s">
        <v>46</v>
      </c>
      <c r="B28" s="71">
        <f t="shared" ref="B28:T28" si="9">B29+B30+B36</f>
        <v>11511</v>
      </c>
      <c r="C28" s="71">
        <f t="shared" si="9"/>
        <v>1000</v>
      </c>
      <c r="D28" s="71">
        <f t="shared" si="9"/>
        <v>0</v>
      </c>
      <c r="E28" s="71">
        <f t="shared" si="9"/>
        <v>268</v>
      </c>
      <c r="F28" s="71">
        <f t="shared" si="9"/>
        <v>4056</v>
      </c>
      <c r="G28" s="71">
        <f t="shared" si="9"/>
        <v>0</v>
      </c>
      <c r="H28" s="71">
        <f t="shared" si="9"/>
        <v>1000</v>
      </c>
      <c r="I28" s="80">
        <f t="shared" si="9"/>
        <v>1123</v>
      </c>
      <c r="J28" s="71">
        <f t="shared" si="9"/>
        <v>0</v>
      </c>
      <c r="K28" s="71">
        <f t="shared" si="9"/>
        <v>0</v>
      </c>
      <c r="L28" s="71">
        <f t="shared" si="9"/>
        <v>77</v>
      </c>
      <c r="M28" s="71">
        <f t="shared" si="9"/>
        <v>1217</v>
      </c>
      <c r="N28" s="71">
        <f t="shared" si="9"/>
        <v>0</v>
      </c>
      <c r="O28" s="71">
        <f t="shared" si="9"/>
        <v>0</v>
      </c>
      <c r="P28" s="71">
        <f t="shared" si="9"/>
        <v>400</v>
      </c>
      <c r="Q28" s="71">
        <f t="shared" si="9"/>
        <v>1600</v>
      </c>
      <c r="R28" s="71">
        <f t="shared" si="9"/>
        <v>390</v>
      </c>
      <c r="S28" s="71">
        <f t="shared" si="9"/>
        <v>300</v>
      </c>
      <c r="T28" s="71">
        <f t="shared" si="9"/>
        <v>80</v>
      </c>
      <c r="U28" s="88"/>
    </row>
    <row r="29" spans="1:21">
      <c r="A29" s="72" t="s">
        <v>47</v>
      </c>
      <c r="B29" s="73">
        <f t="shared" ref="B29:B35" si="10">SUM(C29:T29)</f>
        <v>4452</v>
      </c>
      <c r="C29" s="73">
        <v>1000</v>
      </c>
      <c r="D29" s="73"/>
      <c r="E29" s="73"/>
      <c r="F29" s="73">
        <v>2841</v>
      </c>
      <c r="G29" s="73"/>
      <c r="H29" s="73"/>
      <c r="I29" s="81"/>
      <c r="J29" s="73"/>
      <c r="K29" s="73"/>
      <c r="L29" s="73">
        <v>11</v>
      </c>
      <c r="M29" s="73"/>
      <c r="N29" s="73"/>
      <c r="O29" s="73"/>
      <c r="P29" s="73"/>
      <c r="Q29" s="73"/>
      <c r="R29" s="73">
        <v>300</v>
      </c>
      <c r="S29" s="73">
        <v>300</v>
      </c>
      <c r="T29" s="73"/>
      <c r="U29" s="87"/>
    </row>
    <row r="30" spans="1:21">
      <c r="A30" s="70" t="s">
        <v>32</v>
      </c>
      <c r="B30" s="71">
        <f t="shared" ref="B30:T30" si="11">SUM(B31:B35)</f>
        <v>2137</v>
      </c>
      <c r="C30" s="71">
        <f t="shared" si="11"/>
        <v>0</v>
      </c>
      <c r="D30" s="71">
        <f t="shared" si="11"/>
        <v>0</v>
      </c>
      <c r="E30" s="71">
        <f t="shared" si="11"/>
        <v>31</v>
      </c>
      <c r="F30" s="71">
        <f t="shared" si="11"/>
        <v>0</v>
      </c>
      <c r="G30" s="71">
        <f t="shared" si="11"/>
        <v>0</v>
      </c>
      <c r="H30" s="71">
        <f t="shared" si="11"/>
        <v>0</v>
      </c>
      <c r="I30" s="80">
        <f t="shared" si="11"/>
        <v>17</v>
      </c>
      <c r="J30" s="71">
        <f t="shared" si="11"/>
        <v>0</v>
      </c>
      <c r="K30" s="71">
        <f t="shared" si="11"/>
        <v>0</v>
      </c>
      <c r="L30" s="71">
        <f t="shared" si="11"/>
        <v>9</v>
      </c>
      <c r="M30" s="71">
        <f t="shared" si="11"/>
        <v>0</v>
      </c>
      <c r="N30" s="71">
        <f t="shared" si="11"/>
        <v>0</v>
      </c>
      <c r="O30" s="71">
        <f t="shared" si="11"/>
        <v>0</v>
      </c>
      <c r="P30" s="71">
        <f t="shared" si="11"/>
        <v>400</v>
      </c>
      <c r="Q30" s="71">
        <f t="shared" si="11"/>
        <v>1600</v>
      </c>
      <c r="R30" s="71">
        <f t="shared" si="11"/>
        <v>0</v>
      </c>
      <c r="S30" s="71">
        <f t="shared" si="11"/>
        <v>0</v>
      </c>
      <c r="T30" s="71">
        <f t="shared" si="11"/>
        <v>80</v>
      </c>
      <c r="U30" s="85"/>
    </row>
    <row r="31" spans="1:21">
      <c r="A31" s="72" t="s">
        <v>48</v>
      </c>
      <c r="B31" s="73">
        <f t="shared" si="10"/>
        <v>0</v>
      </c>
      <c r="C31" s="73"/>
      <c r="D31" s="73"/>
      <c r="E31" s="73"/>
      <c r="F31" s="73"/>
      <c r="G31" s="73"/>
      <c r="H31" s="73"/>
      <c r="I31" s="81"/>
      <c r="J31" s="73"/>
      <c r="K31" s="73"/>
      <c r="L31" s="73"/>
      <c r="M31" s="73"/>
      <c r="N31" s="73"/>
      <c r="O31" s="73"/>
      <c r="P31" s="73"/>
      <c r="Q31" s="73"/>
      <c r="R31" s="71"/>
      <c r="S31" s="73"/>
      <c r="T31" s="73"/>
      <c r="U31" s="87"/>
    </row>
    <row r="32" spans="1:21">
      <c r="A32" s="72" t="s">
        <v>49</v>
      </c>
      <c r="B32" s="73">
        <f t="shared" si="10"/>
        <v>2026</v>
      </c>
      <c r="C32" s="73"/>
      <c r="D32" s="73"/>
      <c r="E32" s="73"/>
      <c r="F32" s="73"/>
      <c r="G32" s="73"/>
      <c r="H32" s="73"/>
      <c r="I32" s="81">
        <v>17</v>
      </c>
      <c r="J32" s="73"/>
      <c r="K32" s="73"/>
      <c r="L32" s="73">
        <v>9</v>
      </c>
      <c r="M32" s="73"/>
      <c r="N32" s="73"/>
      <c r="O32" s="73"/>
      <c r="P32" s="73">
        <v>400</v>
      </c>
      <c r="Q32" s="73">
        <v>1600</v>
      </c>
      <c r="R32" s="71"/>
      <c r="S32" s="73"/>
      <c r="T32" s="73"/>
      <c r="U32" s="87"/>
    </row>
    <row r="33" spans="1:21">
      <c r="A33" s="72" t="s">
        <v>50</v>
      </c>
      <c r="B33" s="73">
        <f t="shared" si="10"/>
        <v>0</v>
      </c>
      <c r="C33" s="73"/>
      <c r="D33" s="73"/>
      <c r="E33" s="73"/>
      <c r="F33" s="73"/>
      <c r="G33" s="73"/>
      <c r="H33" s="73"/>
      <c r="I33" s="81"/>
      <c r="J33" s="73"/>
      <c r="K33" s="73"/>
      <c r="L33" s="73"/>
      <c r="M33" s="73"/>
      <c r="N33" s="73"/>
      <c r="O33" s="73"/>
      <c r="P33" s="73"/>
      <c r="Q33" s="73"/>
      <c r="R33" s="71"/>
      <c r="S33" s="73"/>
      <c r="T33" s="73"/>
      <c r="U33" s="87"/>
    </row>
    <row r="34" spans="1:21">
      <c r="A34" s="72" t="s">
        <v>51</v>
      </c>
      <c r="B34" s="73">
        <f t="shared" si="10"/>
        <v>31</v>
      </c>
      <c r="C34" s="73"/>
      <c r="D34" s="73"/>
      <c r="E34" s="73">
        <v>31</v>
      </c>
      <c r="F34" s="73"/>
      <c r="G34" s="73"/>
      <c r="H34" s="73"/>
      <c r="I34" s="81"/>
      <c r="J34" s="73"/>
      <c r="K34" s="73"/>
      <c r="L34" s="73"/>
      <c r="M34" s="73"/>
      <c r="N34" s="73"/>
      <c r="O34" s="73"/>
      <c r="P34" s="73"/>
      <c r="Q34" s="73"/>
      <c r="R34" s="71"/>
      <c r="S34" s="73"/>
      <c r="T34" s="73"/>
      <c r="U34" s="87"/>
    </row>
    <row r="35" spans="1:21">
      <c r="A35" s="72" t="s">
        <v>52</v>
      </c>
      <c r="B35" s="73">
        <f t="shared" si="10"/>
        <v>80</v>
      </c>
      <c r="C35" s="73"/>
      <c r="D35" s="73"/>
      <c r="E35" s="73"/>
      <c r="F35" s="73"/>
      <c r="G35" s="73"/>
      <c r="H35" s="73"/>
      <c r="I35" s="81"/>
      <c r="J35" s="73"/>
      <c r="K35" s="73"/>
      <c r="L35" s="73"/>
      <c r="M35" s="73"/>
      <c r="N35" s="73"/>
      <c r="O35" s="73"/>
      <c r="P35" s="73"/>
      <c r="Q35" s="73"/>
      <c r="R35" s="71"/>
      <c r="S35" s="73"/>
      <c r="T35" s="73">
        <v>80</v>
      </c>
      <c r="U35" s="87"/>
    </row>
    <row r="36" spans="1:21">
      <c r="A36" s="70" t="s">
        <v>40</v>
      </c>
      <c r="B36" s="71">
        <f t="shared" ref="B36:T36" si="12">SUM(B37:B41)</f>
        <v>4922</v>
      </c>
      <c r="C36" s="71">
        <f t="shared" si="12"/>
        <v>0</v>
      </c>
      <c r="D36" s="71">
        <f t="shared" si="12"/>
        <v>0</v>
      </c>
      <c r="E36" s="71">
        <f t="shared" si="12"/>
        <v>237</v>
      </c>
      <c r="F36" s="71">
        <f t="shared" si="12"/>
        <v>1215</v>
      </c>
      <c r="G36" s="71">
        <f t="shared" si="12"/>
        <v>0</v>
      </c>
      <c r="H36" s="71">
        <f t="shared" si="12"/>
        <v>1000</v>
      </c>
      <c r="I36" s="80">
        <f t="shared" si="12"/>
        <v>1106</v>
      </c>
      <c r="J36" s="71">
        <f t="shared" si="12"/>
        <v>0</v>
      </c>
      <c r="K36" s="71">
        <f t="shared" si="12"/>
        <v>0</v>
      </c>
      <c r="L36" s="71">
        <f t="shared" si="12"/>
        <v>57</v>
      </c>
      <c r="M36" s="71">
        <f t="shared" si="12"/>
        <v>1217</v>
      </c>
      <c r="N36" s="71">
        <f t="shared" si="12"/>
        <v>0</v>
      </c>
      <c r="O36" s="71">
        <f t="shared" si="12"/>
        <v>0</v>
      </c>
      <c r="P36" s="71">
        <f t="shared" si="12"/>
        <v>0</v>
      </c>
      <c r="Q36" s="71">
        <f t="shared" si="12"/>
        <v>0</v>
      </c>
      <c r="R36" s="71">
        <f t="shared" si="12"/>
        <v>90</v>
      </c>
      <c r="S36" s="71">
        <f t="shared" si="12"/>
        <v>0</v>
      </c>
      <c r="T36" s="71">
        <f t="shared" si="12"/>
        <v>0</v>
      </c>
      <c r="U36" s="68"/>
    </row>
    <row r="37" spans="1:21">
      <c r="A37" s="72" t="s">
        <v>53</v>
      </c>
      <c r="B37" s="73">
        <f t="shared" ref="B37:B41" si="13">SUM(C37:T37)</f>
        <v>52</v>
      </c>
      <c r="C37" s="73"/>
      <c r="D37" s="73"/>
      <c r="E37" s="73">
        <v>31</v>
      </c>
      <c r="F37" s="73"/>
      <c r="G37" s="73"/>
      <c r="H37" s="73"/>
      <c r="I37" s="81"/>
      <c r="J37" s="73"/>
      <c r="K37" s="73"/>
      <c r="L37" s="73">
        <v>11</v>
      </c>
      <c r="M37" s="73"/>
      <c r="N37" s="73"/>
      <c r="O37" s="73"/>
      <c r="P37" s="73"/>
      <c r="Q37" s="73"/>
      <c r="R37" s="73">
        <v>10</v>
      </c>
      <c r="S37" s="73"/>
      <c r="T37" s="73"/>
      <c r="U37" s="87"/>
    </row>
    <row r="38" spans="1:21">
      <c r="A38" s="72" t="s">
        <v>54</v>
      </c>
      <c r="B38" s="73">
        <f t="shared" si="13"/>
        <v>1629</v>
      </c>
      <c r="C38" s="73"/>
      <c r="D38" s="73"/>
      <c r="E38" s="73"/>
      <c r="F38" s="73"/>
      <c r="G38" s="73"/>
      <c r="H38" s="73"/>
      <c r="I38" s="81">
        <v>399</v>
      </c>
      <c r="J38" s="73"/>
      <c r="K38" s="73"/>
      <c r="L38" s="73">
        <v>13</v>
      </c>
      <c r="M38" s="73">
        <v>1217</v>
      </c>
      <c r="N38" s="73"/>
      <c r="O38" s="73"/>
      <c r="P38" s="73"/>
      <c r="Q38" s="73"/>
      <c r="R38" s="73"/>
      <c r="S38" s="73"/>
      <c r="T38" s="73"/>
      <c r="U38" s="87"/>
    </row>
    <row r="39" spans="1:21">
      <c r="A39" s="72" t="s">
        <v>55</v>
      </c>
      <c r="B39" s="73">
        <f t="shared" si="13"/>
        <v>1446</v>
      </c>
      <c r="C39" s="73"/>
      <c r="D39" s="73"/>
      <c r="E39" s="73">
        <v>126</v>
      </c>
      <c r="F39" s="73">
        <v>1215</v>
      </c>
      <c r="G39" s="73"/>
      <c r="H39" s="73"/>
      <c r="I39" s="81">
        <v>14</v>
      </c>
      <c r="J39" s="73"/>
      <c r="K39" s="73"/>
      <c r="L39" s="73">
        <v>11</v>
      </c>
      <c r="M39" s="73"/>
      <c r="N39" s="73"/>
      <c r="O39" s="73"/>
      <c r="P39" s="73"/>
      <c r="Q39" s="73"/>
      <c r="R39" s="73">
        <v>80</v>
      </c>
      <c r="S39" s="73"/>
      <c r="T39" s="73"/>
      <c r="U39" s="87"/>
    </row>
    <row r="40" spans="1:21">
      <c r="A40" s="72" t="s">
        <v>56</v>
      </c>
      <c r="B40" s="73">
        <f t="shared" si="13"/>
        <v>468</v>
      </c>
      <c r="C40" s="73"/>
      <c r="D40" s="73"/>
      <c r="E40" s="73">
        <v>80</v>
      </c>
      <c r="F40" s="73"/>
      <c r="G40" s="73"/>
      <c r="H40" s="73"/>
      <c r="I40" s="81">
        <v>379</v>
      </c>
      <c r="J40" s="73"/>
      <c r="K40" s="73"/>
      <c r="L40" s="73">
        <v>9</v>
      </c>
      <c r="M40" s="73"/>
      <c r="N40" s="73"/>
      <c r="O40" s="73"/>
      <c r="P40" s="73"/>
      <c r="Q40" s="73"/>
      <c r="R40" s="73"/>
      <c r="S40" s="73"/>
      <c r="T40" s="73"/>
      <c r="U40" s="87"/>
    </row>
    <row r="41" spans="1:21">
      <c r="A41" s="72" t="s">
        <v>57</v>
      </c>
      <c r="B41" s="73">
        <f t="shared" si="13"/>
        <v>1327</v>
      </c>
      <c r="C41" s="73"/>
      <c r="D41" s="73"/>
      <c r="E41" s="73"/>
      <c r="F41" s="73"/>
      <c r="G41" s="73"/>
      <c r="H41" s="73">
        <v>1000</v>
      </c>
      <c r="I41" s="81">
        <v>314</v>
      </c>
      <c r="J41" s="73"/>
      <c r="K41" s="73"/>
      <c r="L41" s="73">
        <v>13</v>
      </c>
      <c r="M41" s="73"/>
      <c r="N41" s="73"/>
      <c r="O41" s="73"/>
      <c r="P41" s="73"/>
      <c r="Q41" s="73"/>
      <c r="R41" s="71"/>
      <c r="S41" s="73"/>
      <c r="T41" s="73"/>
      <c r="U41" s="87"/>
    </row>
    <row r="42" spans="1:21">
      <c r="A42" s="70" t="s">
        <v>58</v>
      </c>
      <c r="B42" s="71">
        <f t="shared" ref="B42:T42" si="14">B43+B44+B48</f>
        <v>10574</v>
      </c>
      <c r="C42" s="71">
        <f t="shared" si="14"/>
        <v>0</v>
      </c>
      <c r="D42" s="71">
        <f t="shared" si="14"/>
        <v>500</v>
      </c>
      <c r="E42" s="71">
        <f t="shared" si="14"/>
        <v>200</v>
      </c>
      <c r="F42" s="71">
        <f t="shared" si="14"/>
        <v>306</v>
      </c>
      <c r="G42" s="71">
        <f t="shared" si="14"/>
        <v>0</v>
      </c>
      <c r="H42" s="71">
        <f t="shared" si="14"/>
        <v>500</v>
      </c>
      <c r="I42" s="80">
        <f t="shared" si="14"/>
        <v>720</v>
      </c>
      <c r="J42" s="71">
        <f t="shared" si="14"/>
        <v>0</v>
      </c>
      <c r="K42" s="71">
        <f t="shared" si="14"/>
        <v>0</v>
      </c>
      <c r="L42" s="71">
        <f t="shared" si="14"/>
        <v>1288</v>
      </c>
      <c r="M42" s="71">
        <f t="shared" si="14"/>
        <v>1150</v>
      </c>
      <c r="N42" s="71">
        <f t="shared" si="14"/>
        <v>0</v>
      </c>
      <c r="O42" s="71">
        <f t="shared" si="14"/>
        <v>0</v>
      </c>
      <c r="P42" s="71">
        <f t="shared" si="14"/>
        <v>500</v>
      </c>
      <c r="Q42" s="71">
        <f t="shared" si="14"/>
        <v>4910</v>
      </c>
      <c r="R42" s="71">
        <f t="shared" si="14"/>
        <v>355</v>
      </c>
      <c r="S42" s="71">
        <f t="shared" si="14"/>
        <v>100</v>
      </c>
      <c r="T42" s="71">
        <f t="shared" si="14"/>
        <v>45</v>
      </c>
      <c r="U42" s="88"/>
    </row>
    <row r="43" spans="1:21">
      <c r="A43" s="72" t="s">
        <v>59</v>
      </c>
      <c r="B43" s="73">
        <f t="shared" ref="B43:B47" si="15">SUM(C43:T43)</f>
        <v>493</v>
      </c>
      <c r="C43" s="73"/>
      <c r="D43" s="73"/>
      <c r="E43" s="73"/>
      <c r="F43" s="73">
        <v>306</v>
      </c>
      <c r="G43" s="73"/>
      <c r="H43" s="73"/>
      <c r="I43" s="81"/>
      <c r="J43" s="73"/>
      <c r="K43" s="73"/>
      <c r="L43" s="73">
        <v>12</v>
      </c>
      <c r="M43" s="73"/>
      <c r="N43" s="73"/>
      <c r="O43" s="73"/>
      <c r="P43" s="73"/>
      <c r="Q43" s="73"/>
      <c r="R43" s="73">
        <v>75</v>
      </c>
      <c r="S43" s="73">
        <v>100</v>
      </c>
      <c r="T43" s="73"/>
      <c r="U43" s="87"/>
    </row>
    <row r="44" spans="1:21">
      <c r="A44" s="70" t="s">
        <v>32</v>
      </c>
      <c r="B44" s="71">
        <f t="shared" ref="B44:T44" si="16">SUM(B45:B47)</f>
        <v>543</v>
      </c>
      <c r="C44" s="71">
        <f t="shared" si="16"/>
        <v>0</v>
      </c>
      <c r="D44" s="71">
        <f t="shared" si="16"/>
        <v>0</v>
      </c>
      <c r="E44" s="71">
        <f t="shared" si="16"/>
        <v>0</v>
      </c>
      <c r="F44" s="71">
        <f t="shared" si="16"/>
        <v>0</v>
      </c>
      <c r="G44" s="71">
        <f t="shared" si="16"/>
        <v>0</v>
      </c>
      <c r="H44" s="71">
        <f t="shared" si="16"/>
        <v>0</v>
      </c>
      <c r="I44" s="80">
        <f t="shared" si="16"/>
        <v>487</v>
      </c>
      <c r="J44" s="71">
        <f t="shared" si="16"/>
        <v>0</v>
      </c>
      <c r="K44" s="71">
        <f t="shared" si="16"/>
        <v>0</v>
      </c>
      <c r="L44" s="71">
        <f t="shared" si="16"/>
        <v>11</v>
      </c>
      <c r="M44" s="71">
        <f t="shared" si="16"/>
        <v>0</v>
      </c>
      <c r="N44" s="71">
        <f t="shared" si="16"/>
        <v>0</v>
      </c>
      <c r="O44" s="71">
        <f t="shared" si="16"/>
        <v>0</v>
      </c>
      <c r="P44" s="71">
        <f t="shared" si="16"/>
        <v>0</v>
      </c>
      <c r="Q44" s="71">
        <f t="shared" si="16"/>
        <v>0</v>
      </c>
      <c r="R44" s="71">
        <f t="shared" si="16"/>
        <v>0</v>
      </c>
      <c r="S44" s="71">
        <f t="shared" si="16"/>
        <v>0</v>
      </c>
      <c r="T44" s="71">
        <f t="shared" si="16"/>
        <v>45</v>
      </c>
      <c r="U44" s="68"/>
    </row>
    <row r="45" spans="1:21">
      <c r="A45" s="72" t="s">
        <v>60</v>
      </c>
      <c r="B45" s="73">
        <f t="shared" si="15"/>
        <v>52</v>
      </c>
      <c r="C45" s="73"/>
      <c r="D45" s="73"/>
      <c r="E45" s="73"/>
      <c r="F45" s="73"/>
      <c r="G45" s="73"/>
      <c r="H45" s="73"/>
      <c r="I45" s="81">
        <v>7</v>
      </c>
      <c r="J45" s="73"/>
      <c r="K45" s="73"/>
      <c r="L45" s="73"/>
      <c r="M45" s="73"/>
      <c r="N45" s="73"/>
      <c r="O45" s="73"/>
      <c r="P45" s="73"/>
      <c r="Q45" s="73"/>
      <c r="R45" s="71"/>
      <c r="S45" s="73"/>
      <c r="T45" s="73">
        <v>45</v>
      </c>
      <c r="U45" s="87"/>
    </row>
    <row r="46" spans="1:21">
      <c r="A46" s="72" t="s">
        <v>61</v>
      </c>
      <c r="B46" s="73">
        <f t="shared" si="15"/>
        <v>0</v>
      </c>
      <c r="C46" s="73"/>
      <c r="D46" s="73"/>
      <c r="E46" s="73"/>
      <c r="F46" s="73"/>
      <c r="G46" s="73"/>
      <c r="H46" s="73"/>
      <c r="I46" s="81"/>
      <c r="J46" s="73"/>
      <c r="K46" s="73"/>
      <c r="L46" s="73"/>
      <c r="M46" s="73"/>
      <c r="N46" s="73"/>
      <c r="O46" s="73"/>
      <c r="P46" s="73"/>
      <c r="Q46" s="73"/>
      <c r="R46" s="71"/>
      <c r="S46" s="73"/>
      <c r="T46" s="73"/>
      <c r="U46" s="87"/>
    </row>
    <row r="47" spans="1:21">
      <c r="A47" s="72" t="s">
        <v>62</v>
      </c>
      <c r="B47" s="73">
        <f t="shared" si="15"/>
        <v>491</v>
      </c>
      <c r="C47" s="73"/>
      <c r="D47" s="73"/>
      <c r="E47" s="73"/>
      <c r="F47" s="73"/>
      <c r="G47" s="73"/>
      <c r="H47" s="73"/>
      <c r="I47" s="81">
        <v>480</v>
      </c>
      <c r="J47" s="73"/>
      <c r="K47" s="73"/>
      <c r="L47" s="73">
        <v>11</v>
      </c>
      <c r="M47" s="73"/>
      <c r="N47" s="73"/>
      <c r="O47" s="73"/>
      <c r="P47" s="73"/>
      <c r="Q47" s="73"/>
      <c r="R47" s="71"/>
      <c r="S47" s="73"/>
      <c r="T47" s="73"/>
      <c r="U47" s="87"/>
    </row>
    <row r="48" spans="1:21">
      <c r="A48" s="70" t="s">
        <v>40</v>
      </c>
      <c r="B48" s="71">
        <f t="shared" ref="B48:T48" si="17">SUM(B49:B59)</f>
        <v>9538</v>
      </c>
      <c r="C48" s="71">
        <f t="shared" si="17"/>
        <v>0</v>
      </c>
      <c r="D48" s="71">
        <f t="shared" si="17"/>
        <v>500</v>
      </c>
      <c r="E48" s="71">
        <f t="shared" si="17"/>
        <v>200</v>
      </c>
      <c r="F48" s="71">
        <f t="shared" si="17"/>
        <v>0</v>
      </c>
      <c r="G48" s="71">
        <f t="shared" si="17"/>
        <v>0</v>
      </c>
      <c r="H48" s="71">
        <f t="shared" si="17"/>
        <v>500</v>
      </c>
      <c r="I48" s="80">
        <f t="shared" si="17"/>
        <v>233</v>
      </c>
      <c r="J48" s="71">
        <f t="shared" si="17"/>
        <v>0</v>
      </c>
      <c r="K48" s="71">
        <f t="shared" si="17"/>
        <v>0</v>
      </c>
      <c r="L48" s="71">
        <f t="shared" si="17"/>
        <v>1265</v>
      </c>
      <c r="M48" s="71">
        <f t="shared" si="17"/>
        <v>1150</v>
      </c>
      <c r="N48" s="71">
        <f t="shared" si="17"/>
        <v>0</v>
      </c>
      <c r="O48" s="71">
        <f t="shared" si="17"/>
        <v>0</v>
      </c>
      <c r="P48" s="71">
        <f t="shared" si="17"/>
        <v>500</v>
      </c>
      <c r="Q48" s="71">
        <f t="shared" si="17"/>
        <v>4910</v>
      </c>
      <c r="R48" s="71">
        <f t="shared" si="17"/>
        <v>280</v>
      </c>
      <c r="S48" s="71">
        <f t="shared" si="17"/>
        <v>0</v>
      </c>
      <c r="T48" s="71">
        <f t="shared" si="17"/>
        <v>0</v>
      </c>
      <c r="U48" s="68"/>
    </row>
    <row r="49" spans="1:21">
      <c r="A49" s="72" t="s">
        <v>63</v>
      </c>
      <c r="B49" s="73">
        <f t="shared" ref="B49:B59" si="18">SUM(C49:T49)</f>
        <v>228</v>
      </c>
      <c r="C49" s="73"/>
      <c r="D49" s="73"/>
      <c r="E49" s="73"/>
      <c r="F49" s="73"/>
      <c r="G49" s="73"/>
      <c r="H49" s="73"/>
      <c r="I49" s="81">
        <v>4</v>
      </c>
      <c r="J49" s="73"/>
      <c r="K49" s="73"/>
      <c r="L49" s="73">
        <v>11</v>
      </c>
      <c r="M49" s="73">
        <v>213</v>
      </c>
      <c r="N49" s="73"/>
      <c r="O49" s="73"/>
      <c r="P49" s="73"/>
      <c r="Q49" s="73"/>
      <c r="R49" s="71"/>
      <c r="S49" s="73"/>
      <c r="T49" s="73"/>
      <c r="U49" s="87"/>
    </row>
    <row r="50" spans="1:21">
      <c r="A50" s="72" t="s">
        <v>64</v>
      </c>
      <c r="B50" s="73">
        <f t="shared" si="18"/>
        <v>68</v>
      </c>
      <c r="C50" s="73"/>
      <c r="D50" s="73"/>
      <c r="E50" s="73">
        <v>40</v>
      </c>
      <c r="F50" s="73"/>
      <c r="G50" s="73"/>
      <c r="H50" s="73"/>
      <c r="I50" s="81">
        <v>19</v>
      </c>
      <c r="J50" s="73"/>
      <c r="K50" s="73"/>
      <c r="L50" s="73">
        <v>9</v>
      </c>
      <c r="M50" s="73"/>
      <c r="N50" s="73"/>
      <c r="O50" s="73"/>
      <c r="P50" s="73"/>
      <c r="Q50" s="73"/>
      <c r="R50" s="71"/>
      <c r="S50" s="73"/>
      <c r="T50" s="73"/>
      <c r="U50" s="87"/>
    </row>
    <row r="51" spans="1:21">
      <c r="A51" s="72" t="s">
        <v>65</v>
      </c>
      <c r="B51" s="73">
        <f t="shared" si="18"/>
        <v>51</v>
      </c>
      <c r="C51" s="73"/>
      <c r="D51" s="73"/>
      <c r="E51" s="73">
        <v>40</v>
      </c>
      <c r="F51" s="73"/>
      <c r="G51" s="73"/>
      <c r="H51" s="73"/>
      <c r="I51" s="81"/>
      <c r="J51" s="73"/>
      <c r="K51" s="73"/>
      <c r="L51" s="73">
        <v>11</v>
      </c>
      <c r="M51" s="73"/>
      <c r="N51" s="73"/>
      <c r="O51" s="73"/>
      <c r="P51" s="73"/>
      <c r="Q51" s="73"/>
      <c r="R51" s="71"/>
      <c r="S51" s="73"/>
      <c r="T51" s="73"/>
      <c r="U51" s="87"/>
    </row>
    <row r="52" spans="1:21">
      <c r="A52" s="72" t="s">
        <v>66</v>
      </c>
      <c r="B52" s="73">
        <f t="shared" si="18"/>
        <v>1951</v>
      </c>
      <c r="C52" s="73"/>
      <c r="D52" s="73"/>
      <c r="E52" s="73">
        <v>40</v>
      </c>
      <c r="F52" s="73"/>
      <c r="G52" s="73"/>
      <c r="H52" s="73"/>
      <c r="I52" s="81"/>
      <c r="J52" s="73"/>
      <c r="K52" s="73"/>
      <c r="L52" s="73">
        <v>11</v>
      </c>
      <c r="M52" s="73"/>
      <c r="N52" s="73"/>
      <c r="O52" s="73"/>
      <c r="P52" s="73"/>
      <c r="Q52" s="73">
        <v>1900</v>
      </c>
      <c r="R52" s="71"/>
      <c r="S52" s="73"/>
      <c r="T52" s="73"/>
      <c r="U52" s="87"/>
    </row>
    <row r="53" spans="1:21">
      <c r="A53" s="72" t="s">
        <v>67</v>
      </c>
      <c r="B53" s="73">
        <f t="shared" si="18"/>
        <v>3659</v>
      </c>
      <c r="C53" s="73"/>
      <c r="D53" s="73">
        <v>500</v>
      </c>
      <c r="E53" s="73"/>
      <c r="F53" s="73"/>
      <c r="G53" s="73"/>
      <c r="H53" s="73"/>
      <c r="I53" s="81"/>
      <c r="J53" s="73"/>
      <c r="K53" s="73"/>
      <c r="L53" s="73">
        <v>409</v>
      </c>
      <c r="M53" s="73"/>
      <c r="N53" s="73"/>
      <c r="O53" s="73"/>
      <c r="P53" s="73"/>
      <c r="Q53" s="73">
        <v>2530</v>
      </c>
      <c r="R53" s="73">
        <v>220</v>
      </c>
      <c r="S53" s="73"/>
      <c r="T53" s="73"/>
      <c r="U53" s="87"/>
    </row>
    <row r="54" spans="1:21">
      <c r="A54" s="72" t="s">
        <v>68</v>
      </c>
      <c r="B54" s="73">
        <f t="shared" si="18"/>
        <v>526</v>
      </c>
      <c r="C54" s="73"/>
      <c r="D54" s="73"/>
      <c r="E54" s="73"/>
      <c r="F54" s="73"/>
      <c r="G54" s="73"/>
      <c r="H54" s="73"/>
      <c r="I54" s="81"/>
      <c r="J54" s="73"/>
      <c r="K54" s="73"/>
      <c r="L54" s="73">
        <v>11</v>
      </c>
      <c r="M54" s="73"/>
      <c r="N54" s="73"/>
      <c r="O54" s="73"/>
      <c r="P54" s="73"/>
      <c r="Q54" s="73">
        <v>480</v>
      </c>
      <c r="R54" s="73">
        <v>35</v>
      </c>
      <c r="S54" s="73"/>
      <c r="T54" s="73"/>
      <c r="U54" s="87"/>
    </row>
    <row r="55" spans="1:21">
      <c r="A55" s="72" t="s">
        <v>69</v>
      </c>
      <c r="B55" s="73">
        <f t="shared" si="18"/>
        <v>613</v>
      </c>
      <c r="C55" s="73"/>
      <c r="D55" s="73"/>
      <c r="E55" s="73"/>
      <c r="F55" s="73"/>
      <c r="G55" s="73"/>
      <c r="H55" s="73"/>
      <c r="I55" s="81">
        <v>174</v>
      </c>
      <c r="J55" s="73"/>
      <c r="K55" s="73"/>
      <c r="L55" s="73">
        <v>11</v>
      </c>
      <c r="M55" s="73">
        <v>403</v>
      </c>
      <c r="N55" s="73"/>
      <c r="O55" s="73"/>
      <c r="P55" s="73"/>
      <c r="Q55" s="73"/>
      <c r="R55" s="73">
        <v>25</v>
      </c>
      <c r="S55" s="73"/>
      <c r="T55" s="73"/>
      <c r="U55" s="87"/>
    </row>
    <row r="56" spans="1:21">
      <c r="A56" s="72" t="s">
        <v>70</v>
      </c>
      <c r="B56" s="73">
        <f t="shared" si="18"/>
        <v>51</v>
      </c>
      <c r="C56" s="73"/>
      <c r="D56" s="73"/>
      <c r="E56" s="73">
        <v>40</v>
      </c>
      <c r="F56" s="73"/>
      <c r="G56" s="73"/>
      <c r="H56" s="73"/>
      <c r="I56" s="81"/>
      <c r="J56" s="73"/>
      <c r="K56" s="73"/>
      <c r="L56" s="73">
        <v>11</v>
      </c>
      <c r="M56" s="73"/>
      <c r="N56" s="73"/>
      <c r="O56" s="73"/>
      <c r="P56" s="73"/>
      <c r="Q56" s="73"/>
      <c r="R56" s="71"/>
      <c r="S56" s="73"/>
      <c r="T56" s="73"/>
      <c r="U56" s="87"/>
    </row>
    <row r="57" spans="1:21">
      <c r="A57" s="72" t="s">
        <v>71</v>
      </c>
      <c r="B57" s="73">
        <f t="shared" si="18"/>
        <v>11</v>
      </c>
      <c r="C57" s="73"/>
      <c r="D57" s="73"/>
      <c r="E57" s="73"/>
      <c r="F57" s="73"/>
      <c r="G57" s="73"/>
      <c r="H57" s="73"/>
      <c r="I57" s="81"/>
      <c r="J57" s="73"/>
      <c r="K57" s="73"/>
      <c r="L57" s="73">
        <v>11</v>
      </c>
      <c r="M57" s="73"/>
      <c r="N57" s="73"/>
      <c r="O57" s="73"/>
      <c r="P57" s="73"/>
      <c r="Q57" s="73"/>
      <c r="R57" s="71"/>
      <c r="S57" s="73"/>
      <c r="T57" s="73"/>
      <c r="U57" s="87"/>
    </row>
    <row r="58" spans="1:21">
      <c r="A58" s="72" t="s">
        <v>72</v>
      </c>
      <c r="B58" s="73">
        <f t="shared" si="18"/>
        <v>1276</v>
      </c>
      <c r="C58" s="73"/>
      <c r="D58" s="73"/>
      <c r="E58" s="73"/>
      <c r="F58" s="73"/>
      <c r="G58" s="73"/>
      <c r="H58" s="73">
        <v>500</v>
      </c>
      <c r="I58" s="81">
        <v>15</v>
      </c>
      <c r="J58" s="73"/>
      <c r="K58" s="73"/>
      <c r="L58" s="73">
        <v>761</v>
      </c>
      <c r="M58" s="73"/>
      <c r="N58" s="73"/>
      <c r="O58" s="73"/>
      <c r="P58" s="73"/>
      <c r="Q58" s="73"/>
      <c r="R58" s="71"/>
      <c r="S58" s="73"/>
      <c r="T58" s="73"/>
      <c r="U58" s="87"/>
    </row>
    <row r="59" spans="1:21">
      <c r="A59" s="72" t="s">
        <v>73</v>
      </c>
      <c r="B59" s="73">
        <f t="shared" si="18"/>
        <v>1104</v>
      </c>
      <c r="C59" s="73"/>
      <c r="D59" s="73"/>
      <c r="E59" s="73">
        <v>40</v>
      </c>
      <c r="F59" s="73"/>
      <c r="G59" s="73"/>
      <c r="H59" s="73"/>
      <c r="I59" s="81">
        <v>21</v>
      </c>
      <c r="J59" s="73"/>
      <c r="K59" s="73"/>
      <c r="L59" s="73">
        <v>9</v>
      </c>
      <c r="M59" s="73">
        <v>534</v>
      </c>
      <c r="N59" s="73"/>
      <c r="O59" s="73"/>
      <c r="P59" s="73">
        <v>500</v>
      </c>
      <c r="Q59" s="73"/>
      <c r="R59" s="71"/>
      <c r="S59" s="73"/>
      <c r="T59" s="73"/>
      <c r="U59" s="87"/>
    </row>
    <row r="60" spans="1:21">
      <c r="A60" s="70" t="s">
        <v>74</v>
      </c>
      <c r="B60" s="71">
        <f t="shared" ref="B60:T60" si="19">B61+B62+B66</f>
        <v>8893</v>
      </c>
      <c r="C60" s="71">
        <f t="shared" si="19"/>
        <v>0</v>
      </c>
      <c r="D60" s="71">
        <f t="shared" si="19"/>
        <v>0</v>
      </c>
      <c r="E60" s="71">
        <f t="shared" si="19"/>
        <v>414</v>
      </c>
      <c r="F60" s="71">
        <f t="shared" si="19"/>
        <v>4250</v>
      </c>
      <c r="G60" s="71">
        <f t="shared" si="19"/>
        <v>0</v>
      </c>
      <c r="H60" s="71">
        <f t="shared" si="19"/>
        <v>0</v>
      </c>
      <c r="I60" s="80">
        <f t="shared" si="19"/>
        <v>780</v>
      </c>
      <c r="J60" s="71">
        <f t="shared" si="19"/>
        <v>0</v>
      </c>
      <c r="K60" s="71">
        <f t="shared" si="19"/>
        <v>0</v>
      </c>
      <c r="L60" s="71">
        <f t="shared" si="19"/>
        <v>86</v>
      </c>
      <c r="M60" s="71">
        <f t="shared" si="19"/>
        <v>2450</v>
      </c>
      <c r="N60" s="71">
        <f t="shared" si="19"/>
        <v>0</v>
      </c>
      <c r="O60" s="71">
        <f t="shared" si="19"/>
        <v>50</v>
      </c>
      <c r="P60" s="71">
        <f t="shared" si="19"/>
        <v>0</v>
      </c>
      <c r="Q60" s="71">
        <f t="shared" si="19"/>
        <v>0</v>
      </c>
      <c r="R60" s="71">
        <f t="shared" si="19"/>
        <v>18</v>
      </c>
      <c r="S60" s="71">
        <f t="shared" si="19"/>
        <v>700</v>
      </c>
      <c r="T60" s="71">
        <f t="shared" si="19"/>
        <v>145</v>
      </c>
      <c r="U60" s="88"/>
    </row>
    <row r="61" spans="1:21">
      <c r="A61" s="72" t="s">
        <v>75</v>
      </c>
      <c r="B61" s="73">
        <f t="shared" ref="B61:B65" si="20">SUM(C61:T61)</f>
        <v>1886</v>
      </c>
      <c r="C61" s="73"/>
      <c r="D61" s="73"/>
      <c r="E61" s="73"/>
      <c r="F61" s="73">
        <v>1125</v>
      </c>
      <c r="G61" s="73"/>
      <c r="H61" s="73"/>
      <c r="I61" s="81"/>
      <c r="J61" s="73"/>
      <c r="K61" s="73"/>
      <c r="L61" s="73">
        <v>11</v>
      </c>
      <c r="M61" s="82"/>
      <c r="N61" s="73"/>
      <c r="O61" s="73">
        <v>50</v>
      </c>
      <c r="P61" s="73"/>
      <c r="Q61" s="73"/>
      <c r="R61" s="71"/>
      <c r="S61" s="73">
        <v>700</v>
      </c>
      <c r="T61" s="82"/>
      <c r="U61" s="87"/>
    </row>
    <row r="62" spans="1:21">
      <c r="A62" s="70" t="s">
        <v>32</v>
      </c>
      <c r="B62" s="71">
        <f t="shared" ref="B62:T62" si="21">SUM(B63:B65)</f>
        <v>2158</v>
      </c>
      <c r="C62" s="71">
        <f t="shared" si="21"/>
        <v>0</v>
      </c>
      <c r="D62" s="71">
        <f t="shared" si="21"/>
        <v>0</v>
      </c>
      <c r="E62" s="71">
        <f t="shared" si="21"/>
        <v>0</v>
      </c>
      <c r="F62" s="71">
        <f t="shared" si="21"/>
        <v>2125</v>
      </c>
      <c r="G62" s="71">
        <f t="shared" si="21"/>
        <v>0</v>
      </c>
      <c r="H62" s="71">
        <f t="shared" si="21"/>
        <v>0</v>
      </c>
      <c r="I62" s="80">
        <f t="shared" si="21"/>
        <v>0</v>
      </c>
      <c r="J62" s="71">
        <f t="shared" si="21"/>
        <v>0</v>
      </c>
      <c r="K62" s="71">
        <f t="shared" si="21"/>
        <v>0</v>
      </c>
      <c r="L62" s="71">
        <f t="shared" si="21"/>
        <v>33</v>
      </c>
      <c r="M62" s="71">
        <f t="shared" si="21"/>
        <v>0</v>
      </c>
      <c r="N62" s="71">
        <f t="shared" si="21"/>
        <v>0</v>
      </c>
      <c r="O62" s="71">
        <f t="shared" si="21"/>
        <v>0</v>
      </c>
      <c r="P62" s="71">
        <f t="shared" si="21"/>
        <v>0</v>
      </c>
      <c r="Q62" s="71">
        <f t="shared" si="21"/>
        <v>0</v>
      </c>
      <c r="R62" s="71">
        <f t="shared" si="21"/>
        <v>0</v>
      </c>
      <c r="S62" s="71">
        <f t="shared" si="21"/>
        <v>0</v>
      </c>
      <c r="T62" s="71">
        <f t="shared" si="21"/>
        <v>0</v>
      </c>
      <c r="U62" s="68"/>
    </row>
    <row r="63" spans="1:21">
      <c r="A63" s="72" t="s">
        <v>76</v>
      </c>
      <c r="B63" s="73">
        <f t="shared" si="20"/>
        <v>13</v>
      </c>
      <c r="C63" s="73"/>
      <c r="D63" s="73"/>
      <c r="E63" s="73"/>
      <c r="F63" s="73"/>
      <c r="G63" s="73"/>
      <c r="H63" s="73"/>
      <c r="I63" s="81"/>
      <c r="J63" s="73"/>
      <c r="K63" s="73"/>
      <c r="L63" s="73">
        <v>13</v>
      </c>
      <c r="M63" s="82"/>
      <c r="N63" s="73"/>
      <c r="O63" s="73"/>
      <c r="P63" s="73"/>
      <c r="Q63" s="73"/>
      <c r="R63" s="71"/>
      <c r="S63" s="73"/>
      <c r="T63" s="82"/>
      <c r="U63" s="87"/>
    </row>
    <row r="64" spans="1:21">
      <c r="A64" s="72" t="s">
        <v>77</v>
      </c>
      <c r="B64" s="73">
        <f t="shared" si="20"/>
        <v>1134</v>
      </c>
      <c r="C64" s="73"/>
      <c r="D64" s="73"/>
      <c r="E64" s="73"/>
      <c r="F64" s="73">
        <v>1125</v>
      </c>
      <c r="G64" s="73"/>
      <c r="H64" s="73"/>
      <c r="I64" s="81"/>
      <c r="J64" s="73"/>
      <c r="K64" s="73"/>
      <c r="L64" s="73">
        <v>9</v>
      </c>
      <c r="M64" s="82"/>
      <c r="N64" s="73"/>
      <c r="O64" s="73"/>
      <c r="P64" s="73"/>
      <c r="Q64" s="73"/>
      <c r="R64" s="71"/>
      <c r="S64" s="73"/>
      <c r="T64" s="82"/>
      <c r="U64" s="87"/>
    </row>
    <row r="65" spans="1:21">
      <c r="A65" s="72" t="s">
        <v>78</v>
      </c>
      <c r="B65" s="73">
        <f t="shared" si="20"/>
        <v>1011</v>
      </c>
      <c r="C65" s="73"/>
      <c r="D65" s="73"/>
      <c r="E65" s="73"/>
      <c r="F65" s="73">
        <v>1000</v>
      </c>
      <c r="G65" s="73"/>
      <c r="H65" s="73"/>
      <c r="I65" s="81"/>
      <c r="J65" s="73"/>
      <c r="K65" s="73"/>
      <c r="L65" s="73">
        <v>11</v>
      </c>
      <c r="M65" s="82"/>
      <c r="N65" s="73"/>
      <c r="O65" s="73"/>
      <c r="P65" s="73"/>
      <c r="Q65" s="73"/>
      <c r="R65" s="71"/>
      <c r="S65" s="73"/>
      <c r="T65" s="82"/>
      <c r="U65" s="87"/>
    </row>
    <row r="66" spans="1:21">
      <c r="A66" s="70" t="s">
        <v>40</v>
      </c>
      <c r="B66" s="71">
        <f t="shared" ref="B66:T66" si="22">SUM(B67:B70)</f>
        <v>4849</v>
      </c>
      <c r="C66" s="71">
        <f t="shared" si="22"/>
        <v>0</v>
      </c>
      <c r="D66" s="71">
        <f t="shared" si="22"/>
        <v>0</v>
      </c>
      <c r="E66" s="71">
        <f t="shared" si="22"/>
        <v>414</v>
      </c>
      <c r="F66" s="71">
        <f t="shared" si="22"/>
        <v>1000</v>
      </c>
      <c r="G66" s="71">
        <f t="shared" si="22"/>
        <v>0</v>
      </c>
      <c r="H66" s="71">
        <f t="shared" si="22"/>
        <v>0</v>
      </c>
      <c r="I66" s="80">
        <f t="shared" si="22"/>
        <v>780</v>
      </c>
      <c r="J66" s="71">
        <f t="shared" si="22"/>
        <v>0</v>
      </c>
      <c r="K66" s="71">
        <f t="shared" si="22"/>
        <v>0</v>
      </c>
      <c r="L66" s="71">
        <f t="shared" si="22"/>
        <v>42</v>
      </c>
      <c r="M66" s="71">
        <f t="shared" si="22"/>
        <v>2450</v>
      </c>
      <c r="N66" s="71">
        <f t="shared" si="22"/>
        <v>0</v>
      </c>
      <c r="O66" s="71">
        <f t="shared" si="22"/>
        <v>0</v>
      </c>
      <c r="P66" s="71">
        <f t="shared" si="22"/>
        <v>0</v>
      </c>
      <c r="Q66" s="71">
        <f t="shared" si="22"/>
        <v>0</v>
      </c>
      <c r="R66" s="71">
        <f t="shared" si="22"/>
        <v>18</v>
      </c>
      <c r="S66" s="71">
        <f t="shared" si="22"/>
        <v>0</v>
      </c>
      <c r="T66" s="71">
        <f t="shared" si="22"/>
        <v>145</v>
      </c>
      <c r="U66" s="68"/>
    </row>
    <row r="67" spans="1:21">
      <c r="A67" s="72" t="s">
        <v>79</v>
      </c>
      <c r="B67" s="73">
        <f t="shared" ref="B67:B70" si="23">SUM(C67:T67)</f>
        <v>1798</v>
      </c>
      <c r="C67" s="73"/>
      <c r="D67" s="73"/>
      <c r="E67" s="73"/>
      <c r="F67" s="73"/>
      <c r="G67" s="73"/>
      <c r="H67" s="73"/>
      <c r="I67" s="81">
        <v>369</v>
      </c>
      <c r="J67" s="73"/>
      <c r="K67" s="73"/>
      <c r="L67" s="73">
        <v>11</v>
      </c>
      <c r="M67" s="82">
        <v>1355</v>
      </c>
      <c r="N67" s="73"/>
      <c r="O67" s="73"/>
      <c r="P67" s="73"/>
      <c r="Q67" s="73"/>
      <c r="R67" s="73">
        <v>18</v>
      </c>
      <c r="S67" s="73"/>
      <c r="T67" s="82">
        <v>45</v>
      </c>
      <c r="U67" s="87"/>
    </row>
    <row r="68" spans="1:21">
      <c r="A68" s="72" t="s">
        <v>80</v>
      </c>
      <c r="B68" s="73">
        <f t="shared" si="23"/>
        <v>1268</v>
      </c>
      <c r="C68" s="73"/>
      <c r="D68" s="73"/>
      <c r="E68" s="73">
        <v>241</v>
      </c>
      <c r="F68" s="73">
        <v>1000</v>
      </c>
      <c r="G68" s="73"/>
      <c r="H68" s="73"/>
      <c r="I68" s="81">
        <v>16</v>
      </c>
      <c r="J68" s="73"/>
      <c r="K68" s="73"/>
      <c r="L68" s="73">
        <v>11</v>
      </c>
      <c r="M68" s="82"/>
      <c r="N68" s="73"/>
      <c r="O68" s="73"/>
      <c r="P68" s="73"/>
      <c r="Q68" s="73"/>
      <c r="R68" s="71"/>
      <c r="S68" s="73"/>
      <c r="T68" s="82"/>
      <c r="U68" s="87"/>
    </row>
    <row r="69" spans="1:21">
      <c r="A69" s="72" t="s">
        <v>81</v>
      </c>
      <c r="B69" s="73">
        <f t="shared" si="23"/>
        <v>777</v>
      </c>
      <c r="C69" s="73"/>
      <c r="D69" s="73"/>
      <c r="E69" s="73">
        <v>173</v>
      </c>
      <c r="F69" s="73"/>
      <c r="G69" s="73"/>
      <c r="H69" s="73"/>
      <c r="I69" s="81">
        <v>395</v>
      </c>
      <c r="J69" s="73"/>
      <c r="K69" s="73"/>
      <c r="L69" s="73">
        <v>9</v>
      </c>
      <c r="M69" s="82">
        <v>100</v>
      </c>
      <c r="N69" s="73"/>
      <c r="O69" s="73"/>
      <c r="P69" s="73"/>
      <c r="Q69" s="73"/>
      <c r="R69" s="71"/>
      <c r="S69" s="73"/>
      <c r="T69" s="82">
        <v>100</v>
      </c>
      <c r="U69" s="87"/>
    </row>
    <row r="70" spans="1:21">
      <c r="A70" s="72" t="s">
        <v>82</v>
      </c>
      <c r="B70" s="73">
        <f t="shared" si="23"/>
        <v>1006</v>
      </c>
      <c r="C70" s="73"/>
      <c r="D70" s="73"/>
      <c r="E70" s="73"/>
      <c r="F70" s="73"/>
      <c r="G70" s="73"/>
      <c r="H70" s="73"/>
      <c r="I70" s="81"/>
      <c r="J70" s="73"/>
      <c r="K70" s="73"/>
      <c r="L70" s="73">
        <v>11</v>
      </c>
      <c r="M70" s="82">
        <v>995</v>
      </c>
      <c r="N70" s="73"/>
      <c r="O70" s="73"/>
      <c r="P70" s="73"/>
      <c r="Q70" s="73"/>
      <c r="R70" s="71"/>
      <c r="S70" s="73"/>
      <c r="T70" s="82"/>
      <c r="U70" s="87"/>
    </row>
    <row r="71" spans="1:21">
      <c r="A71" s="70" t="s">
        <v>83</v>
      </c>
      <c r="B71" s="71">
        <f t="shared" ref="B71:T71" si="24">B72+B73+B77</f>
        <v>1786</v>
      </c>
      <c r="C71" s="71">
        <f t="shared" si="24"/>
        <v>0</v>
      </c>
      <c r="D71" s="71">
        <f t="shared" si="24"/>
        <v>0</v>
      </c>
      <c r="E71" s="71">
        <f t="shared" si="24"/>
        <v>0</v>
      </c>
      <c r="F71" s="71">
        <f t="shared" si="24"/>
        <v>0</v>
      </c>
      <c r="G71" s="71">
        <f t="shared" si="24"/>
        <v>0</v>
      </c>
      <c r="H71" s="71">
        <f t="shared" si="24"/>
        <v>0</v>
      </c>
      <c r="I71" s="80">
        <f t="shared" si="24"/>
        <v>272</v>
      </c>
      <c r="J71" s="71">
        <f t="shared" si="24"/>
        <v>0</v>
      </c>
      <c r="K71" s="71">
        <f t="shared" si="24"/>
        <v>0</v>
      </c>
      <c r="L71" s="71">
        <f t="shared" si="24"/>
        <v>94</v>
      </c>
      <c r="M71" s="71">
        <f t="shared" si="24"/>
        <v>0</v>
      </c>
      <c r="N71" s="71">
        <f t="shared" si="24"/>
        <v>0</v>
      </c>
      <c r="O71" s="71">
        <f t="shared" si="24"/>
        <v>0</v>
      </c>
      <c r="P71" s="71">
        <f t="shared" si="24"/>
        <v>0</v>
      </c>
      <c r="Q71" s="71">
        <f t="shared" si="24"/>
        <v>1270</v>
      </c>
      <c r="R71" s="71">
        <f t="shared" si="24"/>
        <v>150</v>
      </c>
      <c r="S71" s="71">
        <f t="shared" si="24"/>
        <v>0</v>
      </c>
      <c r="T71" s="71">
        <f t="shared" si="24"/>
        <v>0</v>
      </c>
      <c r="U71" s="88"/>
    </row>
    <row r="72" spans="1:21">
      <c r="A72" s="89" t="s">
        <v>84</v>
      </c>
      <c r="B72" s="73">
        <f t="shared" ref="B72:B76" si="25">SUM(C72:T72)</f>
        <v>158</v>
      </c>
      <c r="C72" s="73"/>
      <c r="D72" s="73"/>
      <c r="E72" s="73"/>
      <c r="F72" s="73"/>
      <c r="G72" s="73"/>
      <c r="H72" s="73"/>
      <c r="I72" s="81"/>
      <c r="J72" s="73"/>
      <c r="K72" s="73"/>
      <c r="L72" s="73">
        <v>8</v>
      </c>
      <c r="M72" s="82"/>
      <c r="N72" s="73"/>
      <c r="O72" s="73"/>
      <c r="P72" s="73"/>
      <c r="Q72" s="73"/>
      <c r="R72" s="73">
        <v>150</v>
      </c>
      <c r="S72" s="73"/>
      <c r="T72" s="82"/>
      <c r="U72" s="87"/>
    </row>
    <row r="73" spans="1:21">
      <c r="A73" s="70" t="s">
        <v>32</v>
      </c>
      <c r="B73" s="71">
        <f t="shared" ref="B73:T73" si="26">SUM(B74:B76)</f>
        <v>75</v>
      </c>
      <c r="C73" s="71">
        <f t="shared" si="26"/>
        <v>0</v>
      </c>
      <c r="D73" s="71">
        <f t="shared" si="26"/>
        <v>0</v>
      </c>
      <c r="E73" s="71">
        <f t="shared" si="26"/>
        <v>0</v>
      </c>
      <c r="F73" s="71">
        <f t="shared" si="26"/>
        <v>0</v>
      </c>
      <c r="G73" s="71">
        <f t="shared" si="26"/>
        <v>0</v>
      </c>
      <c r="H73" s="71">
        <f t="shared" si="26"/>
        <v>0</v>
      </c>
      <c r="I73" s="80">
        <f t="shared" si="26"/>
        <v>0</v>
      </c>
      <c r="J73" s="71">
        <f t="shared" si="26"/>
        <v>0</v>
      </c>
      <c r="K73" s="71">
        <f t="shared" si="26"/>
        <v>0</v>
      </c>
      <c r="L73" s="71">
        <f t="shared" si="26"/>
        <v>75</v>
      </c>
      <c r="M73" s="71">
        <f t="shared" si="26"/>
        <v>0</v>
      </c>
      <c r="N73" s="71">
        <f t="shared" si="26"/>
        <v>0</v>
      </c>
      <c r="O73" s="71">
        <f t="shared" si="26"/>
        <v>0</v>
      </c>
      <c r="P73" s="71">
        <f t="shared" si="26"/>
        <v>0</v>
      </c>
      <c r="Q73" s="71">
        <f t="shared" si="26"/>
        <v>0</v>
      </c>
      <c r="R73" s="71">
        <f t="shared" si="26"/>
        <v>0</v>
      </c>
      <c r="S73" s="71">
        <f t="shared" si="26"/>
        <v>0</v>
      </c>
      <c r="T73" s="71">
        <f t="shared" si="26"/>
        <v>0</v>
      </c>
      <c r="U73" s="68"/>
    </row>
    <row r="74" spans="1:21">
      <c r="A74" s="72" t="s">
        <v>85</v>
      </c>
      <c r="B74" s="73">
        <f t="shared" si="25"/>
        <v>28</v>
      </c>
      <c r="C74" s="73"/>
      <c r="D74" s="73"/>
      <c r="E74" s="73"/>
      <c r="F74" s="73"/>
      <c r="G74" s="73"/>
      <c r="H74" s="73"/>
      <c r="I74" s="81"/>
      <c r="J74" s="73"/>
      <c r="K74" s="73"/>
      <c r="L74" s="73">
        <v>28</v>
      </c>
      <c r="M74" s="82"/>
      <c r="N74" s="73"/>
      <c r="O74" s="73"/>
      <c r="P74" s="73"/>
      <c r="Q74" s="73"/>
      <c r="R74" s="71"/>
      <c r="S74" s="73"/>
      <c r="T74" s="82"/>
      <c r="U74" s="87"/>
    </row>
    <row r="75" spans="1:21">
      <c r="A75" s="72" t="s">
        <v>86</v>
      </c>
      <c r="B75" s="73">
        <f t="shared" si="25"/>
        <v>23</v>
      </c>
      <c r="C75" s="73"/>
      <c r="D75" s="73"/>
      <c r="E75" s="73"/>
      <c r="F75" s="73"/>
      <c r="G75" s="73"/>
      <c r="H75" s="73"/>
      <c r="I75" s="81"/>
      <c r="J75" s="73"/>
      <c r="K75" s="73"/>
      <c r="L75" s="73">
        <v>23</v>
      </c>
      <c r="M75" s="82"/>
      <c r="N75" s="73"/>
      <c r="O75" s="73"/>
      <c r="P75" s="73"/>
      <c r="Q75" s="73"/>
      <c r="R75" s="71"/>
      <c r="S75" s="73"/>
      <c r="T75" s="82"/>
      <c r="U75" s="87"/>
    </row>
    <row r="76" spans="1:21">
      <c r="A76" s="72" t="s">
        <v>87</v>
      </c>
      <c r="B76" s="73">
        <f t="shared" si="25"/>
        <v>24</v>
      </c>
      <c r="C76" s="73"/>
      <c r="D76" s="73"/>
      <c r="E76" s="73"/>
      <c r="F76" s="73"/>
      <c r="G76" s="73"/>
      <c r="H76" s="73"/>
      <c r="I76" s="81"/>
      <c r="J76" s="73"/>
      <c r="K76" s="73"/>
      <c r="L76" s="73">
        <v>24</v>
      </c>
      <c r="M76" s="82"/>
      <c r="N76" s="73"/>
      <c r="O76" s="73"/>
      <c r="P76" s="73"/>
      <c r="Q76" s="73"/>
      <c r="R76" s="71"/>
      <c r="S76" s="73"/>
      <c r="T76" s="82"/>
      <c r="U76" s="87"/>
    </row>
    <row r="77" spans="1:21">
      <c r="A77" s="70" t="s">
        <v>40</v>
      </c>
      <c r="B77" s="71">
        <f t="shared" ref="B77:T77" si="27">SUM(B78)</f>
        <v>1553</v>
      </c>
      <c r="C77" s="71">
        <f t="shared" si="27"/>
        <v>0</v>
      </c>
      <c r="D77" s="71">
        <f t="shared" si="27"/>
        <v>0</v>
      </c>
      <c r="E77" s="71">
        <f t="shared" si="27"/>
        <v>0</v>
      </c>
      <c r="F77" s="71">
        <f t="shared" si="27"/>
        <v>0</v>
      </c>
      <c r="G77" s="71">
        <f t="shared" si="27"/>
        <v>0</v>
      </c>
      <c r="H77" s="71">
        <f t="shared" si="27"/>
        <v>0</v>
      </c>
      <c r="I77" s="80">
        <f t="shared" si="27"/>
        <v>272</v>
      </c>
      <c r="J77" s="71">
        <f t="shared" si="27"/>
        <v>0</v>
      </c>
      <c r="K77" s="71">
        <f t="shared" si="27"/>
        <v>0</v>
      </c>
      <c r="L77" s="71">
        <f t="shared" si="27"/>
        <v>11</v>
      </c>
      <c r="M77" s="71">
        <f t="shared" si="27"/>
        <v>0</v>
      </c>
      <c r="N77" s="71">
        <f t="shared" si="27"/>
        <v>0</v>
      </c>
      <c r="O77" s="71">
        <f t="shared" si="27"/>
        <v>0</v>
      </c>
      <c r="P77" s="71">
        <f t="shared" si="27"/>
        <v>0</v>
      </c>
      <c r="Q77" s="71">
        <f t="shared" si="27"/>
        <v>1270</v>
      </c>
      <c r="R77" s="71">
        <f t="shared" si="27"/>
        <v>0</v>
      </c>
      <c r="S77" s="71">
        <f t="shared" si="27"/>
        <v>0</v>
      </c>
      <c r="T77" s="71">
        <f t="shared" si="27"/>
        <v>0</v>
      </c>
      <c r="U77" s="68"/>
    </row>
    <row r="78" spans="1:21">
      <c r="A78" s="72" t="s">
        <v>88</v>
      </c>
      <c r="B78" s="73">
        <f t="shared" ref="B78:B83" si="28">SUM(C78:T78)</f>
        <v>1553</v>
      </c>
      <c r="C78" s="73"/>
      <c r="D78" s="73"/>
      <c r="E78" s="73"/>
      <c r="F78" s="73"/>
      <c r="G78" s="73"/>
      <c r="H78" s="73"/>
      <c r="I78" s="81">
        <v>272</v>
      </c>
      <c r="J78" s="73"/>
      <c r="K78" s="73"/>
      <c r="L78" s="73">
        <v>11</v>
      </c>
      <c r="M78" s="82"/>
      <c r="N78" s="73"/>
      <c r="O78" s="73"/>
      <c r="P78" s="73"/>
      <c r="Q78" s="73">
        <v>1270</v>
      </c>
      <c r="R78" s="71"/>
      <c r="S78" s="73"/>
      <c r="T78" s="82"/>
      <c r="U78" s="87"/>
    </row>
    <row r="79" spans="1:21">
      <c r="A79" s="70" t="s">
        <v>89</v>
      </c>
      <c r="B79" s="71">
        <f t="shared" ref="B79:T79" si="29">B80+B81+B84</f>
        <v>3877</v>
      </c>
      <c r="C79" s="71">
        <f t="shared" si="29"/>
        <v>3000</v>
      </c>
      <c r="D79" s="71">
        <f t="shared" si="29"/>
        <v>0</v>
      </c>
      <c r="E79" s="71">
        <f t="shared" si="29"/>
        <v>0</v>
      </c>
      <c r="F79" s="71">
        <f t="shared" si="29"/>
        <v>0</v>
      </c>
      <c r="G79" s="71">
        <f t="shared" si="29"/>
        <v>0</v>
      </c>
      <c r="H79" s="71">
        <f t="shared" si="29"/>
        <v>0</v>
      </c>
      <c r="I79" s="80">
        <f t="shared" si="29"/>
        <v>450</v>
      </c>
      <c r="J79" s="71">
        <f t="shared" si="29"/>
        <v>0</v>
      </c>
      <c r="K79" s="71">
        <f t="shared" si="29"/>
        <v>0</v>
      </c>
      <c r="L79" s="71">
        <f t="shared" si="29"/>
        <v>72</v>
      </c>
      <c r="M79" s="71">
        <f t="shared" si="29"/>
        <v>0</v>
      </c>
      <c r="N79" s="71">
        <f t="shared" si="29"/>
        <v>0</v>
      </c>
      <c r="O79" s="71">
        <f t="shared" si="29"/>
        <v>0</v>
      </c>
      <c r="P79" s="71">
        <f t="shared" si="29"/>
        <v>0</v>
      </c>
      <c r="Q79" s="71">
        <f t="shared" si="29"/>
        <v>0</v>
      </c>
      <c r="R79" s="71">
        <f t="shared" si="29"/>
        <v>195</v>
      </c>
      <c r="S79" s="71">
        <f t="shared" si="29"/>
        <v>0</v>
      </c>
      <c r="T79" s="71">
        <f t="shared" si="29"/>
        <v>160</v>
      </c>
      <c r="U79" s="88"/>
    </row>
    <row r="80" spans="1:21">
      <c r="A80" s="72" t="s">
        <v>90</v>
      </c>
      <c r="B80" s="73">
        <f t="shared" si="28"/>
        <v>3114</v>
      </c>
      <c r="C80" s="73">
        <v>3000</v>
      </c>
      <c r="D80" s="73"/>
      <c r="E80" s="73"/>
      <c r="F80" s="73"/>
      <c r="G80" s="73"/>
      <c r="H80" s="73"/>
      <c r="I80" s="81"/>
      <c r="J80" s="73"/>
      <c r="K80" s="73"/>
      <c r="L80" s="73">
        <v>14</v>
      </c>
      <c r="M80" s="82"/>
      <c r="N80" s="73"/>
      <c r="O80" s="73"/>
      <c r="P80" s="73"/>
      <c r="Q80" s="73"/>
      <c r="R80" s="73">
        <v>100</v>
      </c>
      <c r="S80" s="73"/>
      <c r="T80" s="82"/>
      <c r="U80" s="87"/>
    </row>
    <row r="81" spans="1:21">
      <c r="A81" s="70" t="s">
        <v>32</v>
      </c>
      <c r="B81" s="71">
        <f t="shared" ref="B81:T81" si="30">SUM(B82:B83)</f>
        <v>646</v>
      </c>
      <c r="C81" s="71">
        <f t="shared" si="30"/>
        <v>0</v>
      </c>
      <c r="D81" s="71">
        <f t="shared" si="30"/>
        <v>0</v>
      </c>
      <c r="E81" s="71">
        <f t="shared" si="30"/>
        <v>0</v>
      </c>
      <c r="F81" s="71">
        <f t="shared" si="30"/>
        <v>0</v>
      </c>
      <c r="G81" s="71">
        <f t="shared" si="30"/>
        <v>0</v>
      </c>
      <c r="H81" s="71">
        <f t="shared" si="30"/>
        <v>0</v>
      </c>
      <c r="I81" s="80">
        <f t="shared" si="30"/>
        <v>450</v>
      </c>
      <c r="J81" s="71">
        <f t="shared" si="30"/>
        <v>0</v>
      </c>
      <c r="K81" s="71">
        <f t="shared" si="30"/>
        <v>0</v>
      </c>
      <c r="L81" s="71">
        <f t="shared" si="30"/>
        <v>36</v>
      </c>
      <c r="M81" s="71">
        <f t="shared" si="30"/>
        <v>0</v>
      </c>
      <c r="N81" s="71">
        <f t="shared" si="30"/>
        <v>0</v>
      </c>
      <c r="O81" s="71">
        <f t="shared" si="30"/>
        <v>0</v>
      </c>
      <c r="P81" s="71">
        <f t="shared" si="30"/>
        <v>0</v>
      </c>
      <c r="Q81" s="71">
        <f t="shared" si="30"/>
        <v>0</v>
      </c>
      <c r="R81" s="71">
        <f t="shared" si="30"/>
        <v>0</v>
      </c>
      <c r="S81" s="71">
        <f t="shared" si="30"/>
        <v>0</v>
      </c>
      <c r="T81" s="71">
        <f t="shared" si="30"/>
        <v>160</v>
      </c>
      <c r="U81" s="68"/>
    </row>
    <row r="82" spans="1:21">
      <c r="A82" s="72" t="s">
        <v>91</v>
      </c>
      <c r="B82" s="73">
        <f t="shared" si="28"/>
        <v>27</v>
      </c>
      <c r="C82" s="73"/>
      <c r="D82" s="73"/>
      <c r="E82" s="73"/>
      <c r="F82" s="73"/>
      <c r="G82" s="73"/>
      <c r="H82" s="73"/>
      <c r="I82" s="81"/>
      <c r="J82" s="73"/>
      <c r="K82" s="73"/>
      <c r="L82" s="73">
        <v>27</v>
      </c>
      <c r="M82" s="82"/>
      <c r="N82" s="73"/>
      <c r="O82" s="73"/>
      <c r="P82" s="73"/>
      <c r="Q82" s="73"/>
      <c r="R82" s="71"/>
      <c r="S82" s="73"/>
      <c r="T82" s="82"/>
      <c r="U82" s="87"/>
    </row>
    <row r="83" spans="1:21">
      <c r="A83" s="72" t="s">
        <v>92</v>
      </c>
      <c r="B83" s="73">
        <f t="shared" si="28"/>
        <v>619</v>
      </c>
      <c r="C83" s="73"/>
      <c r="D83" s="73"/>
      <c r="E83" s="73"/>
      <c r="F83" s="73"/>
      <c r="G83" s="73"/>
      <c r="H83" s="73"/>
      <c r="I83" s="81">
        <v>450</v>
      </c>
      <c r="J83" s="73"/>
      <c r="K83" s="73"/>
      <c r="L83" s="73">
        <v>9</v>
      </c>
      <c r="M83" s="82"/>
      <c r="N83" s="73"/>
      <c r="O83" s="73"/>
      <c r="P83" s="73"/>
      <c r="Q83" s="73"/>
      <c r="R83" s="71"/>
      <c r="S83" s="73"/>
      <c r="T83" s="82">
        <v>160</v>
      </c>
      <c r="U83" s="87"/>
    </row>
    <row r="84" spans="1:21">
      <c r="A84" s="70" t="s">
        <v>40</v>
      </c>
      <c r="B84" s="71">
        <f t="shared" ref="B84:T84" si="31">SUM(B85:B86)</f>
        <v>117</v>
      </c>
      <c r="C84" s="71">
        <f t="shared" si="31"/>
        <v>0</v>
      </c>
      <c r="D84" s="71">
        <f t="shared" si="31"/>
        <v>0</v>
      </c>
      <c r="E84" s="71">
        <f t="shared" si="31"/>
        <v>0</v>
      </c>
      <c r="F84" s="71">
        <f t="shared" si="31"/>
        <v>0</v>
      </c>
      <c r="G84" s="71">
        <f t="shared" si="31"/>
        <v>0</v>
      </c>
      <c r="H84" s="71">
        <f t="shared" si="31"/>
        <v>0</v>
      </c>
      <c r="I84" s="80">
        <f t="shared" si="31"/>
        <v>0</v>
      </c>
      <c r="J84" s="71">
        <f t="shared" si="31"/>
        <v>0</v>
      </c>
      <c r="K84" s="71">
        <f t="shared" si="31"/>
        <v>0</v>
      </c>
      <c r="L84" s="71">
        <f t="shared" si="31"/>
        <v>22</v>
      </c>
      <c r="M84" s="71">
        <f t="shared" si="31"/>
        <v>0</v>
      </c>
      <c r="N84" s="71">
        <f t="shared" si="31"/>
        <v>0</v>
      </c>
      <c r="O84" s="71">
        <f t="shared" si="31"/>
        <v>0</v>
      </c>
      <c r="P84" s="71">
        <f t="shared" si="31"/>
        <v>0</v>
      </c>
      <c r="Q84" s="71">
        <f t="shared" si="31"/>
        <v>0</v>
      </c>
      <c r="R84" s="71">
        <f t="shared" si="31"/>
        <v>95</v>
      </c>
      <c r="S84" s="71">
        <f t="shared" si="31"/>
        <v>0</v>
      </c>
      <c r="T84" s="71">
        <f t="shared" si="31"/>
        <v>0</v>
      </c>
      <c r="U84" s="68"/>
    </row>
    <row r="85" spans="1:21">
      <c r="A85" s="72" t="s">
        <v>93</v>
      </c>
      <c r="B85" s="73">
        <f t="shared" ref="B85:B88" si="32">SUM(C85:T85)</f>
        <v>11</v>
      </c>
      <c r="C85" s="73"/>
      <c r="D85" s="73"/>
      <c r="E85" s="73"/>
      <c r="F85" s="73"/>
      <c r="G85" s="73"/>
      <c r="H85" s="73"/>
      <c r="I85" s="81"/>
      <c r="J85" s="73"/>
      <c r="K85" s="73"/>
      <c r="L85" s="73">
        <v>11</v>
      </c>
      <c r="M85" s="82"/>
      <c r="N85" s="73"/>
      <c r="O85" s="73"/>
      <c r="P85" s="73"/>
      <c r="Q85" s="73"/>
      <c r="R85" s="71"/>
      <c r="S85" s="73"/>
      <c r="T85" s="82"/>
      <c r="U85" s="87"/>
    </row>
    <row r="86" spans="1:21">
      <c r="A86" s="72" t="s">
        <v>94</v>
      </c>
      <c r="B86" s="73">
        <f t="shared" si="32"/>
        <v>106</v>
      </c>
      <c r="C86" s="73"/>
      <c r="D86" s="73"/>
      <c r="E86" s="73"/>
      <c r="F86" s="73"/>
      <c r="G86" s="73"/>
      <c r="H86" s="73"/>
      <c r="I86" s="81"/>
      <c r="J86" s="73"/>
      <c r="K86" s="73"/>
      <c r="L86" s="73">
        <v>11</v>
      </c>
      <c r="M86" s="82"/>
      <c r="N86" s="73"/>
      <c r="O86" s="73"/>
      <c r="P86" s="73"/>
      <c r="Q86" s="73"/>
      <c r="R86" s="73">
        <v>95</v>
      </c>
      <c r="S86" s="73"/>
      <c r="T86" s="82"/>
      <c r="U86" s="87"/>
    </row>
    <row r="87" spans="1:21">
      <c r="A87" s="70" t="s">
        <v>95</v>
      </c>
      <c r="B87" s="71">
        <f t="shared" ref="B87:T87" si="33">B88+B89+B92</f>
        <v>7871</v>
      </c>
      <c r="C87" s="71">
        <f t="shared" si="33"/>
        <v>0</v>
      </c>
      <c r="D87" s="71">
        <f t="shared" si="33"/>
        <v>0</v>
      </c>
      <c r="E87" s="71">
        <f t="shared" si="33"/>
        <v>1237</v>
      </c>
      <c r="F87" s="71">
        <f t="shared" si="33"/>
        <v>0</v>
      </c>
      <c r="G87" s="71">
        <f t="shared" si="33"/>
        <v>5356</v>
      </c>
      <c r="H87" s="71">
        <f t="shared" si="33"/>
        <v>0</v>
      </c>
      <c r="I87" s="80">
        <f t="shared" si="33"/>
        <v>14</v>
      </c>
      <c r="J87" s="71">
        <f t="shared" si="33"/>
        <v>0</v>
      </c>
      <c r="K87" s="71">
        <f t="shared" si="33"/>
        <v>0</v>
      </c>
      <c r="L87" s="71">
        <f t="shared" si="33"/>
        <v>57</v>
      </c>
      <c r="M87" s="71">
        <f t="shared" si="33"/>
        <v>0</v>
      </c>
      <c r="N87" s="71">
        <f t="shared" si="33"/>
        <v>0</v>
      </c>
      <c r="O87" s="71">
        <f t="shared" si="33"/>
        <v>0</v>
      </c>
      <c r="P87" s="71">
        <f t="shared" si="33"/>
        <v>200</v>
      </c>
      <c r="Q87" s="71">
        <f t="shared" si="33"/>
        <v>0</v>
      </c>
      <c r="R87" s="71">
        <f t="shared" si="33"/>
        <v>264</v>
      </c>
      <c r="S87" s="71">
        <f t="shared" si="33"/>
        <v>700</v>
      </c>
      <c r="T87" s="71">
        <f t="shared" si="33"/>
        <v>43</v>
      </c>
      <c r="U87" s="88"/>
    </row>
    <row r="88" spans="1:21">
      <c r="A88" s="72" t="s">
        <v>96</v>
      </c>
      <c r="B88" s="73">
        <f t="shared" si="32"/>
        <v>6135</v>
      </c>
      <c r="C88" s="73"/>
      <c r="D88" s="73"/>
      <c r="E88" s="73"/>
      <c r="F88" s="73"/>
      <c r="G88" s="73">
        <v>5356</v>
      </c>
      <c r="H88" s="73"/>
      <c r="I88" s="81"/>
      <c r="J88" s="73"/>
      <c r="K88" s="73"/>
      <c r="L88" s="73">
        <v>15</v>
      </c>
      <c r="M88" s="73"/>
      <c r="N88" s="73"/>
      <c r="O88" s="73"/>
      <c r="P88" s="73"/>
      <c r="Q88" s="73"/>
      <c r="R88" s="73">
        <v>64</v>
      </c>
      <c r="S88" s="73">
        <v>700</v>
      </c>
      <c r="T88" s="73"/>
      <c r="U88" s="87"/>
    </row>
    <row r="89" spans="1:21">
      <c r="A89" s="70" t="s">
        <v>32</v>
      </c>
      <c r="B89" s="71">
        <f t="shared" ref="B89:T89" si="34">SUM(B90:B91)</f>
        <v>801</v>
      </c>
      <c r="C89" s="71">
        <f t="shared" si="34"/>
        <v>0</v>
      </c>
      <c r="D89" s="71">
        <f t="shared" si="34"/>
        <v>0</v>
      </c>
      <c r="E89" s="71">
        <f t="shared" si="34"/>
        <v>736</v>
      </c>
      <c r="F89" s="71">
        <f t="shared" si="34"/>
        <v>0</v>
      </c>
      <c r="G89" s="71">
        <f t="shared" si="34"/>
        <v>0</v>
      </c>
      <c r="H89" s="71">
        <f t="shared" si="34"/>
        <v>0</v>
      </c>
      <c r="I89" s="80">
        <f t="shared" si="34"/>
        <v>0</v>
      </c>
      <c r="J89" s="71">
        <f t="shared" si="34"/>
        <v>0</v>
      </c>
      <c r="K89" s="71">
        <f t="shared" si="34"/>
        <v>0</v>
      </c>
      <c r="L89" s="71">
        <f t="shared" si="34"/>
        <v>22</v>
      </c>
      <c r="M89" s="71">
        <f t="shared" si="34"/>
        <v>0</v>
      </c>
      <c r="N89" s="71">
        <f t="shared" si="34"/>
        <v>0</v>
      </c>
      <c r="O89" s="71">
        <f t="shared" si="34"/>
        <v>0</v>
      </c>
      <c r="P89" s="71">
        <f t="shared" si="34"/>
        <v>0</v>
      </c>
      <c r="Q89" s="71">
        <f t="shared" si="34"/>
        <v>0</v>
      </c>
      <c r="R89" s="71">
        <f t="shared" si="34"/>
        <v>0</v>
      </c>
      <c r="S89" s="71">
        <f t="shared" si="34"/>
        <v>0</v>
      </c>
      <c r="T89" s="71">
        <f t="shared" si="34"/>
        <v>43</v>
      </c>
      <c r="U89" s="68"/>
    </row>
    <row r="90" spans="1:21">
      <c r="A90" s="72" t="s">
        <v>97</v>
      </c>
      <c r="B90" s="73">
        <f t="shared" ref="B90:B94" si="35">SUM(C90:T90)</f>
        <v>574</v>
      </c>
      <c r="C90" s="73"/>
      <c r="D90" s="73"/>
      <c r="E90" s="73">
        <v>563</v>
      </c>
      <c r="F90" s="73"/>
      <c r="G90" s="73"/>
      <c r="H90" s="73"/>
      <c r="I90" s="81"/>
      <c r="J90" s="73"/>
      <c r="K90" s="73"/>
      <c r="L90" s="73">
        <v>11</v>
      </c>
      <c r="M90" s="73"/>
      <c r="N90" s="73"/>
      <c r="O90" s="73"/>
      <c r="P90" s="73"/>
      <c r="Q90" s="73"/>
      <c r="R90" s="71"/>
      <c r="S90" s="73"/>
      <c r="T90" s="73"/>
      <c r="U90" s="87"/>
    </row>
    <row r="91" spans="1:21">
      <c r="A91" s="72" t="s">
        <v>98</v>
      </c>
      <c r="B91" s="73">
        <f t="shared" si="35"/>
        <v>227</v>
      </c>
      <c r="C91" s="73"/>
      <c r="D91" s="73"/>
      <c r="E91" s="73">
        <v>173</v>
      </c>
      <c r="F91" s="73"/>
      <c r="G91" s="73"/>
      <c r="H91" s="73"/>
      <c r="I91" s="81"/>
      <c r="J91" s="73"/>
      <c r="K91" s="73"/>
      <c r="L91" s="73">
        <v>11</v>
      </c>
      <c r="M91" s="73"/>
      <c r="N91" s="73"/>
      <c r="O91" s="73"/>
      <c r="P91" s="73"/>
      <c r="Q91" s="73"/>
      <c r="R91" s="71"/>
      <c r="S91" s="73"/>
      <c r="T91" s="73">
        <v>43</v>
      </c>
      <c r="U91" s="87"/>
    </row>
    <row r="92" spans="1:21">
      <c r="A92" s="70" t="s">
        <v>40</v>
      </c>
      <c r="B92" s="71">
        <f t="shared" ref="B92:T92" si="36">SUM(B93:B94)</f>
        <v>935</v>
      </c>
      <c r="C92" s="71">
        <f t="shared" si="36"/>
        <v>0</v>
      </c>
      <c r="D92" s="71">
        <f t="shared" si="36"/>
        <v>0</v>
      </c>
      <c r="E92" s="71">
        <f t="shared" si="36"/>
        <v>501</v>
      </c>
      <c r="F92" s="71">
        <f t="shared" si="36"/>
        <v>0</v>
      </c>
      <c r="G92" s="71">
        <f t="shared" si="36"/>
        <v>0</v>
      </c>
      <c r="H92" s="71">
        <f t="shared" si="36"/>
        <v>0</v>
      </c>
      <c r="I92" s="80">
        <f t="shared" si="36"/>
        <v>14</v>
      </c>
      <c r="J92" s="71">
        <f t="shared" si="36"/>
        <v>0</v>
      </c>
      <c r="K92" s="71">
        <f t="shared" si="36"/>
        <v>0</v>
      </c>
      <c r="L92" s="71">
        <f t="shared" si="36"/>
        <v>20</v>
      </c>
      <c r="M92" s="71">
        <f t="shared" si="36"/>
        <v>0</v>
      </c>
      <c r="N92" s="71">
        <f t="shared" si="36"/>
        <v>0</v>
      </c>
      <c r="O92" s="71">
        <f t="shared" si="36"/>
        <v>0</v>
      </c>
      <c r="P92" s="71">
        <f t="shared" si="36"/>
        <v>200</v>
      </c>
      <c r="Q92" s="71">
        <f t="shared" si="36"/>
        <v>0</v>
      </c>
      <c r="R92" s="71">
        <f t="shared" si="36"/>
        <v>200</v>
      </c>
      <c r="S92" s="71">
        <f t="shared" si="36"/>
        <v>0</v>
      </c>
      <c r="T92" s="71">
        <f t="shared" si="36"/>
        <v>0</v>
      </c>
      <c r="U92" s="68"/>
    </row>
    <row r="93" spans="1:21">
      <c r="A93" s="72" t="s">
        <v>99</v>
      </c>
      <c r="B93" s="73">
        <f t="shared" si="35"/>
        <v>525</v>
      </c>
      <c r="C93" s="73"/>
      <c r="D93" s="73"/>
      <c r="E93" s="73">
        <v>302</v>
      </c>
      <c r="F93" s="73"/>
      <c r="G93" s="73"/>
      <c r="H93" s="73"/>
      <c r="I93" s="81">
        <v>14</v>
      </c>
      <c r="J93" s="73"/>
      <c r="K93" s="73"/>
      <c r="L93" s="73">
        <v>9</v>
      </c>
      <c r="M93" s="73"/>
      <c r="N93" s="73"/>
      <c r="O93" s="73"/>
      <c r="P93" s="73"/>
      <c r="Q93" s="73"/>
      <c r="R93" s="73">
        <v>200</v>
      </c>
      <c r="S93" s="73"/>
      <c r="T93" s="73"/>
      <c r="U93" s="87"/>
    </row>
    <row r="94" spans="1:21">
      <c r="A94" s="72" t="s">
        <v>100</v>
      </c>
      <c r="B94" s="73">
        <f t="shared" si="35"/>
        <v>410</v>
      </c>
      <c r="C94" s="73"/>
      <c r="D94" s="73"/>
      <c r="E94" s="73">
        <v>199</v>
      </c>
      <c r="F94" s="73"/>
      <c r="G94" s="73"/>
      <c r="H94" s="73"/>
      <c r="I94" s="81"/>
      <c r="J94" s="73"/>
      <c r="K94" s="73"/>
      <c r="L94" s="73">
        <v>11</v>
      </c>
      <c r="M94" s="73"/>
      <c r="N94" s="73"/>
      <c r="O94" s="73"/>
      <c r="P94" s="73">
        <v>200</v>
      </c>
      <c r="Q94" s="73"/>
      <c r="R94" s="71"/>
      <c r="S94" s="73"/>
      <c r="T94" s="73"/>
      <c r="U94" s="87"/>
    </row>
    <row r="95" spans="1:21">
      <c r="A95" s="70" t="s">
        <v>101</v>
      </c>
      <c r="B95" s="71">
        <f t="shared" ref="B95:T95" si="37">B96+B97+B101</f>
        <v>4998</v>
      </c>
      <c r="C95" s="71">
        <f t="shared" si="37"/>
        <v>0</v>
      </c>
      <c r="D95" s="71">
        <f t="shared" si="37"/>
        <v>0</v>
      </c>
      <c r="E95" s="71">
        <f t="shared" si="37"/>
        <v>1013</v>
      </c>
      <c r="F95" s="71">
        <f t="shared" si="37"/>
        <v>0</v>
      </c>
      <c r="G95" s="71">
        <f t="shared" si="37"/>
        <v>0</v>
      </c>
      <c r="H95" s="71">
        <f t="shared" si="37"/>
        <v>0</v>
      </c>
      <c r="I95" s="80">
        <f t="shared" si="37"/>
        <v>893</v>
      </c>
      <c r="J95" s="71">
        <f t="shared" si="37"/>
        <v>155</v>
      </c>
      <c r="K95" s="71">
        <f t="shared" si="37"/>
        <v>1000</v>
      </c>
      <c r="L95" s="71">
        <f t="shared" si="37"/>
        <v>72</v>
      </c>
      <c r="M95" s="71">
        <f t="shared" si="37"/>
        <v>393</v>
      </c>
      <c r="N95" s="71">
        <f t="shared" si="37"/>
        <v>0</v>
      </c>
      <c r="O95" s="71">
        <f t="shared" si="37"/>
        <v>400</v>
      </c>
      <c r="P95" s="71">
        <f t="shared" si="37"/>
        <v>150</v>
      </c>
      <c r="Q95" s="71">
        <f t="shared" si="37"/>
        <v>580</v>
      </c>
      <c r="R95" s="71">
        <f t="shared" si="37"/>
        <v>30</v>
      </c>
      <c r="S95" s="71">
        <f t="shared" si="37"/>
        <v>200</v>
      </c>
      <c r="T95" s="71">
        <f t="shared" si="37"/>
        <v>112</v>
      </c>
      <c r="U95" s="85"/>
    </row>
    <row r="96" spans="1:21">
      <c r="A96" s="72" t="s">
        <v>102</v>
      </c>
      <c r="B96" s="73">
        <f t="shared" ref="B96:B100" si="38">SUM(C96:T96)</f>
        <v>775</v>
      </c>
      <c r="C96" s="73"/>
      <c r="D96" s="73"/>
      <c r="E96" s="73"/>
      <c r="F96" s="73"/>
      <c r="G96" s="73"/>
      <c r="H96" s="73"/>
      <c r="I96" s="81"/>
      <c r="J96" s="73"/>
      <c r="K96" s="73"/>
      <c r="L96" s="73">
        <v>15</v>
      </c>
      <c r="M96" s="73"/>
      <c r="N96" s="73"/>
      <c r="O96" s="73">
        <v>400</v>
      </c>
      <c r="P96" s="73">
        <v>150</v>
      </c>
      <c r="Q96" s="73"/>
      <c r="R96" s="73">
        <v>10</v>
      </c>
      <c r="S96" s="73">
        <v>200</v>
      </c>
      <c r="T96" s="73"/>
      <c r="U96" s="87"/>
    </row>
    <row r="97" spans="1:21">
      <c r="A97" s="70" t="s">
        <v>32</v>
      </c>
      <c r="B97" s="71">
        <f t="shared" ref="B97:T97" si="39">SUM(B98:B100)</f>
        <v>2979</v>
      </c>
      <c r="C97" s="71">
        <f t="shared" si="39"/>
        <v>0</v>
      </c>
      <c r="D97" s="71">
        <f t="shared" si="39"/>
        <v>0</v>
      </c>
      <c r="E97" s="71">
        <f t="shared" si="39"/>
        <v>801</v>
      </c>
      <c r="F97" s="71">
        <f t="shared" si="39"/>
        <v>0</v>
      </c>
      <c r="G97" s="71">
        <f t="shared" si="39"/>
        <v>0</v>
      </c>
      <c r="H97" s="71">
        <f t="shared" si="39"/>
        <v>0</v>
      </c>
      <c r="I97" s="80">
        <f t="shared" si="39"/>
        <v>893</v>
      </c>
      <c r="J97" s="71">
        <f t="shared" si="39"/>
        <v>155</v>
      </c>
      <c r="K97" s="71">
        <f t="shared" si="39"/>
        <v>0</v>
      </c>
      <c r="L97" s="71">
        <f t="shared" si="39"/>
        <v>35</v>
      </c>
      <c r="M97" s="71">
        <f t="shared" si="39"/>
        <v>393</v>
      </c>
      <c r="N97" s="71">
        <f t="shared" si="39"/>
        <v>0</v>
      </c>
      <c r="O97" s="71">
        <f t="shared" si="39"/>
        <v>0</v>
      </c>
      <c r="P97" s="71">
        <f t="shared" si="39"/>
        <v>0</v>
      </c>
      <c r="Q97" s="71">
        <f t="shared" si="39"/>
        <v>580</v>
      </c>
      <c r="R97" s="71">
        <f t="shared" si="39"/>
        <v>10</v>
      </c>
      <c r="S97" s="71">
        <f t="shared" si="39"/>
        <v>0</v>
      </c>
      <c r="T97" s="71">
        <f t="shared" si="39"/>
        <v>112</v>
      </c>
      <c r="U97" s="85"/>
    </row>
    <row r="98" spans="1:21">
      <c r="A98" s="72" t="s">
        <v>103</v>
      </c>
      <c r="B98" s="73">
        <f t="shared" si="38"/>
        <v>707</v>
      </c>
      <c r="C98" s="73"/>
      <c r="D98" s="73"/>
      <c r="E98" s="73"/>
      <c r="F98" s="73"/>
      <c r="G98" s="73"/>
      <c r="H98" s="73"/>
      <c r="I98" s="81">
        <v>539</v>
      </c>
      <c r="J98" s="73">
        <v>155</v>
      </c>
      <c r="K98" s="73"/>
      <c r="L98" s="73">
        <v>13</v>
      </c>
      <c r="M98" s="73"/>
      <c r="N98" s="73"/>
      <c r="O98" s="73"/>
      <c r="P98" s="73"/>
      <c r="Q98" s="73"/>
      <c r="R98" s="71"/>
      <c r="S98" s="73"/>
      <c r="T98" s="73"/>
      <c r="U98" s="87"/>
    </row>
    <row r="99" spans="1:21">
      <c r="A99" s="72" t="s">
        <v>104</v>
      </c>
      <c r="B99" s="73">
        <f t="shared" si="38"/>
        <v>1386</v>
      </c>
      <c r="C99" s="73"/>
      <c r="D99" s="73"/>
      <c r="E99" s="73"/>
      <c r="F99" s="73"/>
      <c r="G99" s="73"/>
      <c r="H99" s="73"/>
      <c r="I99" s="81">
        <v>354</v>
      </c>
      <c r="J99" s="73"/>
      <c r="K99" s="73"/>
      <c r="L99" s="73">
        <v>11</v>
      </c>
      <c r="M99" s="73">
        <v>393</v>
      </c>
      <c r="N99" s="73"/>
      <c r="O99" s="73"/>
      <c r="P99" s="73"/>
      <c r="Q99" s="73">
        <v>580</v>
      </c>
      <c r="R99" s="71"/>
      <c r="S99" s="73"/>
      <c r="T99" s="73">
        <v>48</v>
      </c>
      <c r="U99" s="87"/>
    </row>
    <row r="100" spans="1:21">
      <c r="A100" s="72" t="s">
        <v>105</v>
      </c>
      <c r="B100" s="73">
        <f t="shared" si="38"/>
        <v>886</v>
      </c>
      <c r="C100" s="73"/>
      <c r="D100" s="73"/>
      <c r="E100" s="73">
        <v>801</v>
      </c>
      <c r="F100" s="73"/>
      <c r="G100" s="73"/>
      <c r="H100" s="73"/>
      <c r="I100" s="81"/>
      <c r="J100" s="73"/>
      <c r="K100" s="73"/>
      <c r="L100" s="73">
        <v>11</v>
      </c>
      <c r="M100" s="73"/>
      <c r="N100" s="73"/>
      <c r="O100" s="73"/>
      <c r="P100" s="73"/>
      <c r="Q100" s="73"/>
      <c r="R100" s="73">
        <v>10</v>
      </c>
      <c r="S100" s="73"/>
      <c r="T100" s="73">
        <v>64</v>
      </c>
      <c r="U100" s="87"/>
    </row>
    <row r="101" spans="1:21">
      <c r="A101" s="70" t="s">
        <v>40</v>
      </c>
      <c r="B101" s="71">
        <f t="shared" ref="B101:T101" si="40">SUM(B102:B103)</f>
        <v>1244</v>
      </c>
      <c r="C101" s="71">
        <f t="shared" si="40"/>
        <v>0</v>
      </c>
      <c r="D101" s="71">
        <f t="shared" si="40"/>
        <v>0</v>
      </c>
      <c r="E101" s="71">
        <f t="shared" si="40"/>
        <v>212</v>
      </c>
      <c r="F101" s="71">
        <f t="shared" si="40"/>
        <v>0</v>
      </c>
      <c r="G101" s="71">
        <f t="shared" si="40"/>
        <v>0</v>
      </c>
      <c r="H101" s="71">
        <f t="shared" si="40"/>
        <v>0</v>
      </c>
      <c r="I101" s="80">
        <f t="shared" si="40"/>
        <v>0</v>
      </c>
      <c r="J101" s="71">
        <f t="shared" si="40"/>
        <v>0</v>
      </c>
      <c r="K101" s="71">
        <f t="shared" si="40"/>
        <v>1000</v>
      </c>
      <c r="L101" s="71">
        <f t="shared" si="40"/>
        <v>22</v>
      </c>
      <c r="M101" s="71">
        <f t="shared" si="40"/>
        <v>0</v>
      </c>
      <c r="N101" s="71">
        <f t="shared" si="40"/>
        <v>0</v>
      </c>
      <c r="O101" s="71">
        <f t="shared" si="40"/>
        <v>0</v>
      </c>
      <c r="P101" s="71">
        <f t="shared" si="40"/>
        <v>0</v>
      </c>
      <c r="Q101" s="71">
        <f t="shared" si="40"/>
        <v>0</v>
      </c>
      <c r="R101" s="71">
        <f t="shared" si="40"/>
        <v>10</v>
      </c>
      <c r="S101" s="71">
        <f t="shared" si="40"/>
        <v>0</v>
      </c>
      <c r="T101" s="71">
        <f t="shared" si="40"/>
        <v>0</v>
      </c>
      <c r="U101" s="85"/>
    </row>
    <row r="102" spans="1:21">
      <c r="A102" s="72" t="s">
        <v>106</v>
      </c>
      <c r="B102" s="73">
        <f t="shared" ref="B102:B105" si="41">SUM(C102:T102)</f>
        <v>411</v>
      </c>
      <c r="C102" s="73"/>
      <c r="D102" s="73"/>
      <c r="E102" s="73">
        <v>100</v>
      </c>
      <c r="F102" s="73"/>
      <c r="G102" s="73"/>
      <c r="H102" s="73"/>
      <c r="I102" s="81"/>
      <c r="J102" s="73"/>
      <c r="K102" s="73">
        <v>300</v>
      </c>
      <c r="L102" s="73">
        <v>11</v>
      </c>
      <c r="M102" s="73"/>
      <c r="N102" s="73"/>
      <c r="O102" s="73"/>
      <c r="P102" s="73"/>
      <c r="Q102" s="73"/>
      <c r="R102" s="71"/>
      <c r="S102" s="73"/>
      <c r="T102" s="73"/>
      <c r="U102" s="87"/>
    </row>
    <row r="103" spans="1:21">
      <c r="A103" s="72" t="s">
        <v>107</v>
      </c>
      <c r="B103" s="73">
        <f t="shared" si="41"/>
        <v>833</v>
      </c>
      <c r="C103" s="73"/>
      <c r="D103" s="73"/>
      <c r="E103" s="73">
        <v>112</v>
      </c>
      <c r="F103" s="73"/>
      <c r="G103" s="73"/>
      <c r="H103" s="73"/>
      <c r="I103" s="81"/>
      <c r="J103" s="73"/>
      <c r="K103" s="73">
        <v>700</v>
      </c>
      <c r="L103" s="73">
        <v>11</v>
      </c>
      <c r="M103" s="73"/>
      <c r="N103" s="73"/>
      <c r="O103" s="73"/>
      <c r="P103" s="73"/>
      <c r="Q103" s="73"/>
      <c r="R103" s="73">
        <v>10</v>
      </c>
      <c r="S103" s="73"/>
      <c r="T103" s="73"/>
      <c r="U103" s="87"/>
    </row>
    <row r="104" spans="1:21">
      <c r="A104" s="70" t="s">
        <v>108</v>
      </c>
      <c r="B104" s="71">
        <f t="shared" ref="B104:T104" si="42">B105+B106+B109</f>
        <v>14233</v>
      </c>
      <c r="C104" s="71">
        <f t="shared" si="42"/>
        <v>0</v>
      </c>
      <c r="D104" s="71">
        <f t="shared" si="42"/>
        <v>3000</v>
      </c>
      <c r="E104" s="71">
        <f t="shared" si="42"/>
        <v>2450</v>
      </c>
      <c r="F104" s="71">
        <f t="shared" si="42"/>
        <v>1000</v>
      </c>
      <c r="G104" s="71">
        <f t="shared" si="42"/>
        <v>0</v>
      </c>
      <c r="H104" s="71">
        <f t="shared" si="42"/>
        <v>500</v>
      </c>
      <c r="I104" s="80">
        <f t="shared" si="42"/>
        <v>733</v>
      </c>
      <c r="J104" s="71">
        <f t="shared" si="42"/>
        <v>0</v>
      </c>
      <c r="K104" s="71">
        <f t="shared" si="42"/>
        <v>1043</v>
      </c>
      <c r="L104" s="71">
        <f t="shared" si="42"/>
        <v>86</v>
      </c>
      <c r="M104" s="71">
        <f t="shared" si="42"/>
        <v>527</v>
      </c>
      <c r="N104" s="71">
        <f t="shared" si="42"/>
        <v>0</v>
      </c>
      <c r="O104" s="71">
        <f t="shared" si="42"/>
        <v>50</v>
      </c>
      <c r="P104" s="71">
        <f t="shared" si="42"/>
        <v>0</v>
      </c>
      <c r="Q104" s="71">
        <f t="shared" si="42"/>
        <v>3940</v>
      </c>
      <c r="R104" s="71">
        <f t="shared" si="42"/>
        <v>344</v>
      </c>
      <c r="S104" s="71">
        <f t="shared" si="42"/>
        <v>520</v>
      </c>
      <c r="T104" s="71">
        <f t="shared" si="42"/>
        <v>40</v>
      </c>
      <c r="U104" s="85"/>
    </row>
    <row r="105" spans="1:21">
      <c r="A105" s="72" t="s">
        <v>109</v>
      </c>
      <c r="B105" s="73">
        <f t="shared" si="41"/>
        <v>3660</v>
      </c>
      <c r="C105" s="73"/>
      <c r="D105" s="73">
        <v>3000</v>
      </c>
      <c r="E105" s="73"/>
      <c r="F105" s="73"/>
      <c r="G105" s="73"/>
      <c r="H105" s="73"/>
      <c r="I105" s="81"/>
      <c r="J105" s="73"/>
      <c r="K105" s="73"/>
      <c r="L105" s="73">
        <v>15</v>
      </c>
      <c r="M105" s="73"/>
      <c r="N105" s="73"/>
      <c r="O105" s="73">
        <v>50</v>
      </c>
      <c r="P105" s="73"/>
      <c r="Q105" s="73"/>
      <c r="R105" s="73">
        <v>75</v>
      </c>
      <c r="S105" s="73">
        <v>520</v>
      </c>
      <c r="T105" s="73"/>
      <c r="U105" s="87"/>
    </row>
    <row r="106" spans="1:21">
      <c r="A106" s="70" t="s">
        <v>32</v>
      </c>
      <c r="B106" s="71">
        <f t="shared" ref="B106:T106" si="43">SUM(B107:B108)</f>
        <v>569</v>
      </c>
      <c r="C106" s="71">
        <f t="shared" si="43"/>
        <v>0</v>
      </c>
      <c r="D106" s="71">
        <f t="shared" si="43"/>
        <v>0</v>
      </c>
      <c r="E106" s="71">
        <f t="shared" si="43"/>
        <v>507</v>
      </c>
      <c r="F106" s="71">
        <f t="shared" si="43"/>
        <v>0</v>
      </c>
      <c r="G106" s="71">
        <f t="shared" si="43"/>
        <v>0</v>
      </c>
      <c r="H106" s="71">
        <f t="shared" si="43"/>
        <v>0</v>
      </c>
      <c r="I106" s="80">
        <f t="shared" si="43"/>
        <v>0</v>
      </c>
      <c r="J106" s="71">
        <f t="shared" si="43"/>
        <v>0</v>
      </c>
      <c r="K106" s="71">
        <f t="shared" si="43"/>
        <v>0</v>
      </c>
      <c r="L106" s="71">
        <f t="shared" si="43"/>
        <v>18</v>
      </c>
      <c r="M106" s="71">
        <f t="shared" si="43"/>
        <v>0</v>
      </c>
      <c r="N106" s="71">
        <f t="shared" si="43"/>
        <v>0</v>
      </c>
      <c r="O106" s="71">
        <f t="shared" si="43"/>
        <v>0</v>
      </c>
      <c r="P106" s="71">
        <f t="shared" si="43"/>
        <v>0</v>
      </c>
      <c r="Q106" s="71">
        <f t="shared" si="43"/>
        <v>0</v>
      </c>
      <c r="R106" s="71">
        <f t="shared" si="43"/>
        <v>44</v>
      </c>
      <c r="S106" s="71">
        <f t="shared" si="43"/>
        <v>0</v>
      </c>
      <c r="T106" s="71">
        <f t="shared" si="43"/>
        <v>0</v>
      </c>
      <c r="U106" s="68"/>
    </row>
    <row r="107" spans="1:21">
      <c r="A107" s="72" t="s">
        <v>110</v>
      </c>
      <c r="B107" s="73">
        <f t="shared" ref="B107:B114" si="44">SUM(C107:T107)</f>
        <v>560</v>
      </c>
      <c r="C107" s="73"/>
      <c r="D107" s="73"/>
      <c r="E107" s="73">
        <v>507</v>
      </c>
      <c r="F107" s="73"/>
      <c r="G107" s="73"/>
      <c r="H107" s="73"/>
      <c r="I107" s="81"/>
      <c r="J107" s="73"/>
      <c r="K107" s="73"/>
      <c r="L107" s="73">
        <v>9</v>
      </c>
      <c r="M107" s="73"/>
      <c r="N107" s="73"/>
      <c r="O107" s="73"/>
      <c r="P107" s="73"/>
      <c r="Q107" s="73"/>
      <c r="R107" s="73">
        <v>44</v>
      </c>
      <c r="S107" s="73"/>
      <c r="T107" s="73"/>
      <c r="U107" s="87"/>
    </row>
    <row r="108" spans="1:21">
      <c r="A108" s="72" t="s">
        <v>111</v>
      </c>
      <c r="B108" s="73">
        <f t="shared" si="44"/>
        <v>9</v>
      </c>
      <c r="C108" s="73"/>
      <c r="D108" s="73"/>
      <c r="E108" s="73"/>
      <c r="F108" s="73"/>
      <c r="G108" s="73"/>
      <c r="H108" s="73"/>
      <c r="I108" s="81"/>
      <c r="J108" s="73"/>
      <c r="K108" s="73"/>
      <c r="L108" s="73">
        <v>9</v>
      </c>
      <c r="M108" s="73"/>
      <c r="N108" s="73"/>
      <c r="O108" s="73"/>
      <c r="P108" s="73"/>
      <c r="Q108" s="73"/>
      <c r="R108" s="71"/>
      <c r="S108" s="73"/>
      <c r="T108" s="73"/>
      <c r="U108" s="87"/>
    </row>
    <row r="109" spans="1:21">
      <c r="A109" s="70" t="s">
        <v>40</v>
      </c>
      <c r="B109" s="71">
        <f t="shared" ref="B109:T109" si="45">SUM(B110:B114)</f>
        <v>10004</v>
      </c>
      <c r="C109" s="71">
        <f t="shared" si="45"/>
        <v>0</v>
      </c>
      <c r="D109" s="71">
        <f t="shared" si="45"/>
        <v>0</v>
      </c>
      <c r="E109" s="71">
        <f t="shared" si="45"/>
        <v>1943</v>
      </c>
      <c r="F109" s="71">
        <f t="shared" si="45"/>
        <v>1000</v>
      </c>
      <c r="G109" s="71">
        <f t="shared" si="45"/>
        <v>0</v>
      </c>
      <c r="H109" s="71">
        <f t="shared" si="45"/>
        <v>500</v>
      </c>
      <c r="I109" s="80">
        <f t="shared" si="45"/>
        <v>733</v>
      </c>
      <c r="J109" s="71">
        <f t="shared" si="45"/>
        <v>0</v>
      </c>
      <c r="K109" s="71">
        <f t="shared" si="45"/>
        <v>1043</v>
      </c>
      <c r="L109" s="71">
        <f t="shared" si="45"/>
        <v>53</v>
      </c>
      <c r="M109" s="71">
        <f t="shared" si="45"/>
        <v>527</v>
      </c>
      <c r="N109" s="71">
        <f t="shared" si="45"/>
        <v>0</v>
      </c>
      <c r="O109" s="71">
        <f t="shared" si="45"/>
        <v>0</v>
      </c>
      <c r="P109" s="71">
        <f t="shared" si="45"/>
        <v>0</v>
      </c>
      <c r="Q109" s="71">
        <f t="shared" si="45"/>
        <v>3940</v>
      </c>
      <c r="R109" s="71">
        <f t="shared" si="45"/>
        <v>225</v>
      </c>
      <c r="S109" s="71">
        <f t="shared" si="45"/>
        <v>0</v>
      </c>
      <c r="T109" s="71">
        <f t="shared" si="45"/>
        <v>40</v>
      </c>
      <c r="U109" s="68"/>
    </row>
    <row r="110" spans="1:21">
      <c r="A110" s="72" t="s">
        <v>112</v>
      </c>
      <c r="B110" s="73">
        <f t="shared" si="44"/>
        <v>4629</v>
      </c>
      <c r="C110" s="73"/>
      <c r="D110" s="73"/>
      <c r="E110" s="73">
        <v>1191</v>
      </c>
      <c r="F110" s="73"/>
      <c r="G110" s="73"/>
      <c r="H110" s="73">
        <v>500</v>
      </c>
      <c r="I110" s="81">
        <v>9</v>
      </c>
      <c r="J110" s="73"/>
      <c r="K110" s="73">
        <v>120</v>
      </c>
      <c r="L110" s="73">
        <v>9</v>
      </c>
      <c r="M110" s="73"/>
      <c r="N110" s="73"/>
      <c r="O110" s="73"/>
      <c r="P110" s="73"/>
      <c r="Q110" s="73">
        <v>2760</v>
      </c>
      <c r="R110" s="71"/>
      <c r="S110" s="73"/>
      <c r="T110" s="73">
        <v>40</v>
      </c>
      <c r="U110" s="87"/>
    </row>
    <row r="111" spans="1:21">
      <c r="A111" s="72" t="s">
        <v>113</v>
      </c>
      <c r="B111" s="73">
        <f t="shared" si="44"/>
        <v>548</v>
      </c>
      <c r="C111" s="73"/>
      <c r="D111" s="73"/>
      <c r="E111" s="73"/>
      <c r="F111" s="73"/>
      <c r="G111" s="73"/>
      <c r="H111" s="73"/>
      <c r="I111" s="81">
        <v>10</v>
      </c>
      <c r="J111" s="73"/>
      <c r="K111" s="73"/>
      <c r="L111" s="73">
        <v>11</v>
      </c>
      <c r="M111" s="73">
        <v>527</v>
      </c>
      <c r="N111" s="73"/>
      <c r="O111" s="73"/>
      <c r="P111" s="73"/>
      <c r="Q111" s="73"/>
      <c r="R111" s="71"/>
      <c r="S111" s="73"/>
      <c r="T111" s="73"/>
      <c r="U111" s="87"/>
    </row>
    <row r="112" spans="1:21">
      <c r="A112" s="72" t="s">
        <v>114</v>
      </c>
      <c r="B112" s="73">
        <f t="shared" si="44"/>
        <v>1959</v>
      </c>
      <c r="C112" s="73"/>
      <c r="D112" s="73"/>
      <c r="E112" s="73"/>
      <c r="F112" s="73">
        <v>1000</v>
      </c>
      <c r="G112" s="73"/>
      <c r="H112" s="73"/>
      <c r="I112" s="81"/>
      <c r="J112" s="73"/>
      <c r="K112" s="73">
        <v>923</v>
      </c>
      <c r="L112" s="73">
        <v>11</v>
      </c>
      <c r="M112" s="73"/>
      <c r="N112" s="73"/>
      <c r="O112" s="73"/>
      <c r="P112" s="73"/>
      <c r="Q112" s="73"/>
      <c r="R112" s="73">
        <v>25</v>
      </c>
      <c r="S112" s="73"/>
      <c r="T112" s="73"/>
      <c r="U112" s="87"/>
    </row>
    <row r="113" spans="1:21">
      <c r="A113" s="72" t="s">
        <v>115</v>
      </c>
      <c r="B113" s="73">
        <f t="shared" si="44"/>
        <v>2537</v>
      </c>
      <c r="C113" s="73"/>
      <c r="D113" s="73"/>
      <c r="E113" s="73">
        <v>752</v>
      </c>
      <c r="F113" s="73"/>
      <c r="G113" s="73"/>
      <c r="H113" s="73"/>
      <c r="I113" s="81">
        <v>394</v>
      </c>
      <c r="J113" s="73"/>
      <c r="K113" s="73"/>
      <c r="L113" s="73">
        <v>11</v>
      </c>
      <c r="M113" s="73"/>
      <c r="N113" s="73"/>
      <c r="O113" s="73"/>
      <c r="P113" s="73"/>
      <c r="Q113" s="73">
        <v>1180</v>
      </c>
      <c r="R113" s="71">
        <v>200</v>
      </c>
      <c r="S113" s="73"/>
      <c r="T113" s="73"/>
      <c r="U113" s="87"/>
    </row>
    <row r="114" spans="1:21">
      <c r="A114" s="72" t="s">
        <v>116</v>
      </c>
      <c r="B114" s="73">
        <f t="shared" si="44"/>
        <v>331</v>
      </c>
      <c r="C114" s="73"/>
      <c r="D114" s="73"/>
      <c r="E114" s="73"/>
      <c r="F114" s="73"/>
      <c r="G114" s="73"/>
      <c r="H114" s="73"/>
      <c r="I114" s="81">
        <v>320</v>
      </c>
      <c r="J114" s="73"/>
      <c r="K114" s="73"/>
      <c r="L114" s="73">
        <v>11</v>
      </c>
      <c r="M114" s="73"/>
      <c r="N114" s="73"/>
      <c r="O114" s="73"/>
      <c r="P114" s="73"/>
      <c r="Q114" s="73"/>
      <c r="R114" s="71"/>
      <c r="S114" s="73"/>
      <c r="T114" s="73"/>
      <c r="U114" s="87"/>
    </row>
    <row r="115" s="56" customFormat="1" spans="1:21">
      <c r="A115" s="90" t="s">
        <v>117</v>
      </c>
      <c r="B115" s="91">
        <f t="shared" ref="B115:T115" si="46">B116+B117+B120</f>
        <v>9504</v>
      </c>
      <c r="C115" s="91">
        <f t="shared" si="46"/>
        <v>0</v>
      </c>
      <c r="D115" s="91">
        <f t="shared" si="46"/>
        <v>900</v>
      </c>
      <c r="E115" s="91">
        <f t="shared" si="46"/>
        <v>686</v>
      </c>
      <c r="F115" s="91">
        <f t="shared" si="46"/>
        <v>0</v>
      </c>
      <c r="G115" s="91">
        <f t="shared" si="46"/>
        <v>0</v>
      </c>
      <c r="H115" s="91">
        <f t="shared" si="46"/>
        <v>0</v>
      </c>
      <c r="I115" s="94">
        <f t="shared" si="46"/>
        <v>803</v>
      </c>
      <c r="J115" s="91">
        <f t="shared" si="46"/>
        <v>0</v>
      </c>
      <c r="K115" s="91">
        <f t="shared" si="46"/>
        <v>1210</v>
      </c>
      <c r="L115" s="91">
        <f t="shared" si="46"/>
        <v>143</v>
      </c>
      <c r="M115" s="91">
        <f t="shared" si="46"/>
        <v>0</v>
      </c>
      <c r="N115" s="91">
        <f t="shared" si="46"/>
        <v>0</v>
      </c>
      <c r="O115" s="91">
        <f t="shared" si="46"/>
        <v>0</v>
      </c>
      <c r="P115" s="91">
        <f t="shared" si="46"/>
        <v>500</v>
      </c>
      <c r="Q115" s="91">
        <f t="shared" si="46"/>
        <v>4780</v>
      </c>
      <c r="R115" s="91">
        <f t="shared" si="46"/>
        <v>220</v>
      </c>
      <c r="S115" s="91">
        <f t="shared" si="46"/>
        <v>200</v>
      </c>
      <c r="T115" s="91">
        <f t="shared" si="46"/>
        <v>62</v>
      </c>
      <c r="U115" s="97"/>
    </row>
    <row r="116" s="56" customFormat="1" spans="1:21">
      <c r="A116" s="92" t="s">
        <v>118</v>
      </c>
      <c r="B116" s="93">
        <f t="shared" ref="B116:B119" si="47">SUM(C116:T116)</f>
        <v>241</v>
      </c>
      <c r="C116" s="93"/>
      <c r="D116" s="93"/>
      <c r="E116" s="93"/>
      <c r="F116" s="93"/>
      <c r="G116" s="93"/>
      <c r="H116" s="93"/>
      <c r="I116" s="95"/>
      <c r="J116" s="93"/>
      <c r="K116" s="93"/>
      <c r="L116" s="93">
        <v>11</v>
      </c>
      <c r="M116" s="96"/>
      <c r="N116" s="93"/>
      <c r="O116" s="93"/>
      <c r="P116" s="93"/>
      <c r="Q116" s="93"/>
      <c r="R116" s="93">
        <v>30</v>
      </c>
      <c r="S116" s="93">
        <v>200</v>
      </c>
      <c r="T116" s="96"/>
      <c r="U116" s="98"/>
    </row>
    <row r="117" s="56" customFormat="1" spans="1:21">
      <c r="A117" s="90" t="s">
        <v>32</v>
      </c>
      <c r="B117" s="91">
        <f t="shared" ref="B117:T117" si="48">SUM(B118:B119)</f>
        <v>575</v>
      </c>
      <c r="C117" s="91">
        <f t="shared" si="48"/>
        <v>0</v>
      </c>
      <c r="D117" s="91">
        <f t="shared" si="48"/>
        <v>0</v>
      </c>
      <c r="E117" s="91">
        <f t="shared" si="48"/>
        <v>534</v>
      </c>
      <c r="F117" s="91">
        <f t="shared" si="48"/>
        <v>0</v>
      </c>
      <c r="G117" s="91">
        <f t="shared" si="48"/>
        <v>0</v>
      </c>
      <c r="H117" s="91">
        <f t="shared" si="48"/>
        <v>0</v>
      </c>
      <c r="I117" s="94">
        <f t="shared" si="48"/>
        <v>19</v>
      </c>
      <c r="J117" s="91">
        <f t="shared" si="48"/>
        <v>0</v>
      </c>
      <c r="K117" s="91">
        <f t="shared" si="48"/>
        <v>0</v>
      </c>
      <c r="L117" s="91">
        <f t="shared" si="48"/>
        <v>22</v>
      </c>
      <c r="M117" s="91">
        <f t="shared" si="48"/>
        <v>0</v>
      </c>
      <c r="N117" s="91">
        <f t="shared" si="48"/>
        <v>0</v>
      </c>
      <c r="O117" s="91">
        <f t="shared" si="48"/>
        <v>0</v>
      </c>
      <c r="P117" s="91">
        <f t="shared" si="48"/>
        <v>0</v>
      </c>
      <c r="Q117" s="91">
        <f t="shared" si="48"/>
        <v>0</v>
      </c>
      <c r="R117" s="91">
        <f t="shared" si="48"/>
        <v>0</v>
      </c>
      <c r="S117" s="91">
        <f t="shared" si="48"/>
        <v>0</v>
      </c>
      <c r="T117" s="91">
        <f t="shared" si="48"/>
        <v>0</v>
      </c>
      <c r="U117" s="97"/>
    </row>
    <row r="118" s="56" customFormat="1" spans="1:21">
      <c r="A118" s="92" t="s">
        <v>119</v>
      </c>
      <c r="B118" s="93">
        <f t="shared" si="47"/>
        <v>182</v>
      </c>
      <c r="C118" s="93"/>
      <c r="D118" s="93"/>
      <c r="E118" s="93">
        <v>171</v>
      </c>
      <c r="F118" s="93"/>
      <c r="G118" s="93"/>
      <c r="H118" s="93"/>
      <c r="I118" s="95"/>
      <c r="J118" s="93"/>
      <c r="K118" s="93"/>
      <c r="L118" s="93">
        <v>11</v>
      </c>
      <c r="M118" s="96"/>
      <c r="N118" s="93"/>
      <c r="O118" s="93"/>
      <c r="P118" s="93"/>
      <c r="Q118" s="93"/>
      <c r="R118" s="91"/>
      <c r="S118" s="93"/>
      <c r="T118" s="96"/>
      <c r="U118" s="98"/>
    </row>
    <row r="119" s="56" customFormat="1" spans="1:21">
      <c r="A119" s="92" t="s">
        <v>120</v>
      </c>
      <c r="B119" s="93">
        <f t="shared" si="47"/>
        <v>393</v>
      </c>
      <c r="C119" s="93"/>
      <c r="D119" s="93"/>
      <c r="E119" s="93">
        <v>363</v>
      </c>
      <c r="F119" s="93"/>
      <c r="G119" s="93"/>
      <c r="H119" s="93"/>
      <c r="I119" s="95">
        <v>19</v>
      </c>
      <c r="J119" s="93"/>
      <c r="K119" s="93"/>
      <c r="L119" s="93">
        <v>11</v>
      </c>
      <c r="M119" s="96"/>
      <c r="N119" s="93"/>
      <c r="O119" s="93"/>
      <c r="P119" s="93"/>
      <c r="Q119" s="93"/>
      <c r="R119" s="91"/>
      <c r="S119" s="93"/>
      <c r="T119" s="96"/>
      <c r="U119" s="98"/>
    </row>
    <row r="120" s="56" customFormat="1" spans="1:21">
      <c r="A120" s="90" t="s">
        <v>40</v>
      </c>
      <c r="B120" s="91">
        <f t="shared" ref="B120:T120" si="49">SUM(B121:B130)</f>
        <v>8688</v>
      </c>
      <c r="C120" s="91">
        <f t="shared" si="49"/>
        <v>0</v>
      </c>
      <c r="D120" s="91">
        <f t="shared" si="49"/>
        <v>900</v>
      </c>
      <c r="E120" s="91">
        <f t="shared" si="49"/>
        <v>152</v>
      </c>
      <c r="F120" s="91">
        <f t="shared" si="49"/>
        <v>0</v>
      </c>
      <c r="G120" s="91">
        <f t="shared" si="49"/>
        <v>0</v>
      </c>
      <c r="H120" s="91">
        <f t="shared" si="49"/>
        <v>0</v>
      </c>
      <c r="I120" s="94">
        <f t="shared" si="49"/>
        <v>784</v>
      </c>
      <c r="J120" s="91">
        <f t="shared" si="49"/>
        <v>0</v>
      </c>
      <c r="K120" s="91">
        <f t="shared" si="49"/>
        <v>1210</v>
      </c>
      <c r="L120" s="91">
        <f t="shared" si="49"/>
        <v>110</v>
      </c>
      <c r="M120" s="91">
        <f t="shared" si="49"/>
        <v>0</v>
      </c>
      <c r="N120" s="91">
        <f t="shared" si="49"/>
        <v>0</v>
      </c>
      <c r="O120" s="91">
        <f t="shared" si="49"/>
        <v>0</v>
      </c>
      <c r="P120" s="91">
        <f t="shared" si="49"/>
        <v>500</v>
      </c>
      <c r="Q120" s="91">
        <f t="shared" si="49"/>
        <v>4780</v>
      </c>
      <c r="R120" s="91">
        <f t="shared" si="49"/>
        <v>190</v>
      </c>
      <c r="S120" s="91">
        <f t="shared" si="49"/>
        <v>0</v>
      </c>
      <c r="T120" s="91">
        <f t="shared" si="49"/>
        <v>62</v>
      </c>
      <c r="U120" s="97"/>
    </row>
    <row r="121" s="56" customFormat="1" spans="1:21">
      <c r="A121" s="92" t="s">
        <v>121</v>
      </c>
      <c r="B121" s="93">
        <f t="shared" ref="B121:B130" si="50">SUM(C121:T121)</f>
        <v>186</v>
      </c>
      <c r="C121" s="93"/>
      <c r="D121" s="93"/>
      <c r="E121" s="93">
        <v>152</v>
      </c>
      <c r="F121" s="93"/>
      <c r="G121" s="93"/>
      <c r="H121" s="93"/>
      <c r="I121" s="95">
        <v>23</v>
      </c>
      <c r="J121" s="93"/>
      <c r="K121" s="93"/>
      <c r="L121" s="93">
        <v>11</v>
      </c>
      <c r="M121" s="96"/>
      <c r="N121" s="93"/>
      <c r="O121" s="93"/>
      <c r="P121" s="93"/>
      <c r="Q121" s="93"/>
      <c r="R121" s="93"/>
      <c r="S121" s="93"/>
      <c r="T121" s="96"/>
      <c r="U121" s="98"/>
    </row>
    <row r="122" s="56" customFormat="1" spans="1:21">
      <c r="A122" s="92" t="s">
        <v>122</v>
      </c>
      <c r="B122" s="93">
        <f t="shared" si="50"/>
        <v>3835</v>
      </c>
      <c r="C122" s="93"/>
      <c r="D122" s="93"/>
      <c r="E122" s="93"/>
      <c r="F122" s="93"/>
      <c r="G122" s="93"/>
      <c r="H122" s="93"/>
      <c r="I122" s="95">
        <v>14</v>
      </c>
      <c r="J122" s="93"/>
      <c r="K122" s="93">
        <v>1210</v>
      </c>
      <c r="L122" s="93">
        <v>11</v>
      </c>
      <c r="M122" s="96"/>
      <c r="N122" s="93"/>
      <c r="O122" s="93"/>
      <c r="P122" s="93"/>
      <c r="Q122" s="93">
        <v>2460</v>
      </c>
      <c r="R122" s="93">
        <v>140</v>
      </c>
      <c r="S122" s="93"/>
      <c r="T122" s="96"/>
      <c r="U122" s="98"/>
    </row>
    <row r="123" s="56" customFormat="1" spans="1:21">
      <c r="A123" s="92" t="s">
        <v>123</v>
      </c>
      <c r="B123" s="93">
        <f t="shared" si="50"/>
        <v>27</v>
      </c>
      <c r="C123" s="93"/>
      <c r="D123" s="93"/>
      <c r="E123" s="93"/>
      <c r="F123" s="93"/>
      <c r="G123" s="93"/>
      <c r="H123" s="93"/>
      <c r="I123" s="95">
        <v>16</v>
      </c>
      <c r="J123" s="93"/>
      <c r="K123" s="93"/>
      <c r="L123" s="93">
        <v>11</v>
      </c>
      <c r="M123" s="96"/>
      <c r="N123" s="93"/>
      <c r="O123" s="93"/>
      <c r="P123" s="93"/>
      <c r="Q123" s="93"/>
      <c r="R123" s="91"/>
      <c r="S123" s="93"/>
      <c r="T123" s="96"/>
      <c r="U123" s="98"/>
    </row>
    <row r="124" s="56" customFormat="1" spans="1:21">
      <c r="A124" s="92" t="s">
        <v>124</v>
      </c>
      <c r="B124" s="93">
        <f t="shared" si="50"/>
        <v>11</v>
      </c>
      <c r="C124" s="93"/>
      <c r="D124" s="93"/>
      <c r="E124" s="93"/>
      <c r="F124" s="93"/>
      <c r="G124" s="93"/>
      <c r="H124" s="93"/>
      <c r="I124" s="95"/>
      <c r="J124" s="93"/>
      <c r="K124" s="93"/>
      <c r="L124" s="93">
        <v>11</v>
      </c>
      <c r="M124" s="96"/>
      <c r="N124" s="93"/>
      <c r="O124" s="93"/>
      <c r="P124" s="93"/>
      <c r="Q124" s="93"/>
      <c r="R124" s="91"/>
      <c r="S124" s="93"/>
      <c r="T124" s="96"/>
      <c r="U124" s="98"/>
    </row>
    <row r="125" s="56" customFormat="1" spans="1:21">
      <c r="A125" s="92" t="s">
        <v>125</v>
      </c>
      <c r="B125" s="93">
        <f t="shared" si="50"/>
        <v>1212</v>
      </c>
      <c r="C125" s="93"/>
      <c r="D125" s="93">
        <v>900</v>
      </c>
      <c r="E125" s="93"/>
      <c r="F125" s="93"/>
      <c r="G125" s="93"/>
      <c r="H125" s="93"/>
      <c r="I125" s="95">
        <v>301</v>
      </c>
      <c r="J125" s="93"/>
      <c r="K125" s="93"/>
      <c r="L125" s="93">
        <v>11</v>
      </c>
      <c r="M125" s="96"/>
      <c r="N125" s="93"/>
      <c r="O125" s="93"/>
      <c r="P125" s="93"/>
      <c r="Q125" s="93"/>
      <c r="R125" s="91"/>
      <c r="S125" s="93"/>
      <c r="T125" s="96"/>
      <c r="U125" s="98"/>
    </row>
    <row r="126" s="56" customFormat="1" spans="1:21">
      <c r="A126" s="92" t="s">
        <v>126</v>
      </c>
      <c r="B126" s="93">
        <f t="shared" si="50"/>
        <v>11</v>
      </c>
      <c r="C126" s="93"/>
      <c r="D126" s="93"/>
      <c r="E126" s="93"/>
      <c r="F126" s="93"/>
      <c r="G126" s="93"/>
      <c r="H126" s="93"/>
      <c r="I126" s="95"/>
      <c r="J126" s="93"/>
      <c r="K126" s="93"/>
      <c r="L126" s="93">
        <v>11</v>
      </c>
      <c r="M126" s="96"/>
      <c r="N126" s="93"/>
      <c r="O126" s="93"/>
      <c r="P126" s="93"/>
      <c r="Q126" s="93"/>
      <c r="R126" s="91"/>
      <c r="S126" s="93"/>
      <c r="T126" s="96"/>
      <c r="U126" s="98"/>
    </row>
    <row r="127" s="56" customFormat="1" spans="1:21">
      <c r="A127" s="92" t="s">
        <v>127</v>
      </c>
      <c r="B127" s="93">
        <f t="shared" si="50"/>
        <v>23</v>
      </c>
      <c r="C127" s="93"/>
      <c r="D127" s="93"/>
      <c r="E127" s="93"/>
      <c r="F127" s="93"/>
      <c r="G127" s="93"/>
      <c r="H127" s="93"/>
      <c r="I127" s="95">
        <v>12</v>
      </c>
      <c r="J127" s="93"/>
      <c r="K127" s="93"/>
      <c r="L127" s="93">
        <v>11</v>
      </c>
      <c r="M127" s="96"/>
      <c r="N127" s="93"/>
      <c r="O127" s="93"/>
      <c r="P127" s="93"/>
      <c r="Q127" s="93"/>
      <c r="R127" s="91"/>
      <c r="S127" s="93"/>
      <c r="T127" s="96"/>
      <c r="U127" s="98"/>
    </row>
    <row r="128" s="56" customFormat="1" spans="1:21">
      <c r="A128" s="92" t="s">
        <v>128</v>
      </c>
      <c r="B128" s="93">
        <f t="shared" si="50"/>
        <v>589</v>
      </c>
      <c r="C128" s="93"/>
      <c r="D128" s="93"/>
      <c r="E128" s="93"/>
      <c r="F128" s="93"/>
      <c r="G128" s="93"/>
      <c r="H128" s="93"/>
      <c r="I128" s="95">
        <v>28</v>
      </c>
      <c r="J128" s="93"/>
      <c r="K128" s="93"/>
      <c r="L128" s="93">
        <v>11</v>
      </c>
      <c r="M128" s="96"/>
      <c r="N128" s="93"/>
      <c r="O128" s="93"/>
      <c r="P128" s="93">
        <v>500</v>
      </c>
      <c r="Q128" s="93"/>
      <c r="R128" s="93">
        <v>50</v>
      </c>
      <c r="S128" s="93"/>
      <c r="T128" s="96"/>
      <c r="U128" s="98"/>
    </row>
    <row r="129" s="56" customFormat="1" spans="1:21">
      <c r="A129" s="92" t="s">
        <v>129</v>
      </c>
      <c r="B129" s="93">
        <f t="shared" si="50"/>
        <v>382</v>
      </c>
      <c r="C129" s="93"/>
      <c r="D129" s="93"/>
      <c r="E129" s="93"/>
      <c r="F129" s="93"/>
      <c r="G129" s="93"/>
      <c r="H129" s="93"/>
      <c r="I129" s="95">
        <v>371</v>
      </c>
      <c r="J129" s="93"/>
      <c r="K129" s="93"/>
      <c r="L129" s="93">
        <v>11</v>
      </c>
      <c r="M129" s="96"/>
      <c r="N129" s="93"/>
      <c r="O129" s="93"/>
      <c r="P129" s="93"/>
      <c r="Q129" s="93"/>
      <c r="R129" s="91"/>
      <c r="S129" s="93"/>
      <c r="T129" s="96"/>
      <c r="U129" s="98"/>
    </row>
    <row r="130" s="56" customFormat="1" spans="1:21">
      <c r="A130" s="92" t="s">
        <v>130</v>
      </c>
      <c r="B130" s="93">
        <f t="shared" si="50"/>
        <v>2412</v>
      </c>
      <c r="C130" s="93"/>
      <c r="D130" s="93"/>
      <c r="E130" s="93"/>
      <c r="F130" s="93"/>
      <c r="G130" s="93"/>
      <c r="H130" s="93"/>
      <c r="I130" s="95">
        <v>19</v>
      </c>
      <c r="J130" s="93"/>
      <c r="K130" s="93"/>
      <c r="L130" s="93">
        <v>11</v>
      </c>
      <c r="M130" s="96"/>
      <c r="N130" s="93"/>
      <c r="O130" s="93"/>
      <c r="P130" s="93"/>
      <c r="Q130" s="93">
        <v>2320</v>
      </c>
      <c r="R130" s="91"/>
      <c r="S130" s="93"/>
      <c r="T130" s="96">
        <v>62</v>
      </c>
      <c r="U130" s="98"/>
    </row>
    <row r="131" spans="1:21">
      <c r="A131" s="70" t="s">
        <v>131</v>
      </c>
      <c r="B131" s="71">
        <f t="shared" ref="B131:T131" si="51">B132+B133+B136</f>
        <v>6425</v>
      </c>
      <c r="C131" s="71">
        <f t="shared" si="51"/>
        <v>0</v>
      </c>
      <c r="D131" s="71">
        <f t="shared" si="51"/>
        <v>0</v>
      </c>
      <c r="E131" s="71">
        <f t="shared" si="51"/>
        <v>516</v>
      </c>
      <c r="F131" s="71">
        <f t="shared" si="51"/>
        <v>0</v>
      </c>
      <c r="G131" s="71">
        <f t="shared" si="51"/>
        <v>0</v>
      </c>
      <c r="H131" s="71">
        <f t="shared" si="51"/>
        <v>2000</v>
      </c>
      <c r="I131" s="80">
        <f t="shared" si="51"/>
        <v>1189</v>
      </c>
      <c r="J131" s="71">
        <f t="shared" si="51"/>
        <v>0</v>
      </c>
      <c r="K131" s="71">
        <f t="shared" si="51"/>
        <v>300</v>
      </c>
      <c r="L131" s="71">
        <f t="shared" si="51"/>
        <v>66</v>
      </c>
      <c r="M131" s="71">
        <f t="shared" si="51"/>
        <v>56</v>
      </c>
      <c r="N131" s="71">
        <f t="shared" si="51"/>
        <v>0</v>
      </c>
      <c r="O131" s="71">
        <f t="shared" si="51"/>
        <v>300</v>
      </c>
      <c r="P131" s="71">
        <f t="shared" si="51"/>
        <v>930</v>
      </c>
      <c r="Q131" s="71">
        <f t="shared" si="51"/>
        <v>0</v>
      </c>
      <c r="R131" s="71">
        <f t="shared" si="51"/>
        <v>380</v>
      </c>
      <c r="S131" s="71">
        <f t="shared" si="51"/>
        <v>600</v>
      </c>
      <c r="T131" s="71">
        <f t="shared" si="51"/>
        <v>88</v>
      </c>
      <c r="U131" s="85"/>
    </row>
    <row r="132" spans="1:21">
      <c r="A132" s="72" t="s">
        <v>132</v>
      </c>
      <c r="B132" s="73">
        <f t="shared" ref="B132:B135" si="52">SUM(C132:T132)</f>
        <v>911</v>
      </c>
      <c r="C132" s="73"/>
      <c r="D132" s="73"/>
      <c r="E132" s="73"/>
      <c r="F132" s="73"/>
      <c r="G132" s="73"/>
      <c r="H132" s="73"/>
      <c r="I132" s="81"/>
      <c r="J132" s="73"/>
      <c r="K132" s="73"/>
      <c r="L132" s="73">
        <v>11</v>
      </c>
      <c r="M132" s="82"/>
      <c r="N132" s="73"/>
      <c r="O132" s="73">
        <v>300</v>
      </c>
      <c r="P132" s="73"/>
      <c r="Q132" s="73"/>
      <c r="R132" s="71"/>
      <c r="S132" s="73">
        <v>600</v>
      </c>
      <c r="T132" s="82"/>
      <c r="U132" s="87"/>
    </row>
    <row r="133" spans="1:21">
      <c r="A133" s="70" t="s">
        <v>32</v>
      </c>
      <c r="B133" s="71">
        <f t="shared" ref="B133:T133" si="53">SUM(B134:B135)</f>
        <v>1836</v>
      </c>
      <c r="C133" s="71">
        <f t="shared" si="53"/>
        <v>0</v>
      </c>
      <c r="D133" s="71">
        <f t="shared" si="53"/>
        <v>0</v>
      </c>
      <c r="E133" s="71">
        <f t="shared" si="53"/>
        <v>312</v>
      </c>
      <c r="F133" s="71">
        <f t="shared" si="53"/>
        <v>0</v>
      </c>
      <c r="G133" s="71">
        <f t="shared" si="53"/>
        <v>0</v>
      </c>
      <c r="H133" s="71">
        <f t="shared" si="53"/>
        <v>0</v>
      </c>
      <c r="I133" s="80">
        <f t="shared" si="53"/>
        <v>428</v>
      </c>
      <c r="J133" s="71">
        <f t="shared" si="53"/>
        <v>0</v>
      </c>
      <c r="K133" s="71">
        <f t="shared" si="53"/>
        <v>300</v>
      </c>
      <c r="L133" s="71">
        <f t="shared" si="53"/>
        <v>22</v>
      </c>
      <c r="M133" s="71">
        <f t="shared" si="53"/>
        <v>56</v>
      </c>
      <c r="N133" s="71">
        <f t="shared" si="53"/>
        <v>0</v>
      </c>
      <c r="O133" s="71">
        <f t="shared" si="53"/>
        <v>0</v>
      </c>
      <c r="P133" s="71">
        <f t="shared" si="53"/>
        <v>250</v>
      </c>
      <c r="Q133" s="71">
        <f t="shared" si="53"/>
        <v>0</v>
      </c>
      <c r="R133" s="71">
        <f t="shared" si="53"/>
        <v>380</v>
      </c>
      <c r="S133" s="71">
        <f t="shared" si="53"/>
        <v>0</v>
      </c>
      <c r="T133" s="71">
        <f t="shared" si="53"/>
        <v>88</v>
      </c>
      <c r="U133" s="85"/>
    </row>
    <row r="134" spans="1:21">
      <c r="A134" s="72" t="s">
        <v>133</v>
      </c>
      <c r="B134" s="73">
        <f t="shared" si="52"/>
        <v>1609</v>
      </c>
      <c r="C134" s="73"/>
      <c r="D134" s="73"/>
      <c r="E134" s="73">
        <v>312</v>
      </c>
      <c r="F134" s="73"/>
      <c r="G134" s="73"/>
      <c r="H134" s="73"/>
      <c r="I134" s="81">
        <v>428</v>
      </c>
      <c r="J134" s="73"/>
      <c r="K134" s="73">
        <v>300</v>
      </c>
      <c r="L134" s="73">
        <v>11</v>
      </c>
      <c r="M134" s="82"/>
      <c r="N134" s="73"/>
      <c r="O134" s="73"/>
      <c r="P134" s="73">
        <v>250</v>
      </c>
      <c r="Q134" s="73"/>
      <c r="R134" s="73">
        <v>220</v>
      </c>
      <c r="S134" s="73"/>
      <c r="T134" s="82">
        <v>88</v>
      </c>
      <c r="U134" s="87"/>
    </row>
    <row r="135" spans="1:21">
      <c r="A135" s="72" t="s">
        <v>134</v>
      </c>
      <c r="B135" s="73">
        <f t="shared" si="52"/>
        <v>227</v>
      </c>
      <c r="C135" s="73"/>
      <c r="D135" s="73"/>
      <c r="E135" s="73"/>
      <c r="F135" s="73"/>
      <c r="G135" s="73"/>
      <c r="H135" s="73"/>
      <c r="I135" s="81"/>
      <c r="J135" s="73"/>
      <c r="K135" s="73"/>
      <c r="L135" s="73">
        <v>11</v>
      </c>
      <c r="M135" s="82">
        <v>56</v>
      </c>
      <c r="N135" s="73"/>
      <c r="O135" s="73"/>
      <c r="P135" s="73"/>
      <c r="Q135" s="73"/>
      <c r="R135" s="73">
        <v>160</v>
      </c>
      <c r="S135" s="73"/>
      <c r="T135" s="82"/>
      <c r="U135" s="87"/>
    </row>
    <row r="136" spans="1:21">
      <c r="A136" s="70" t="s">
        <v>40</v>
      </c>
      <c r="B136" s="71">
        <f t="shared" ref="B136:T136" si="54">SUM(B137:B139)</f>
        <v>3678</v>
      </c>
      <c r="C136" s="71">
        <f t="shared" si="54"/>
        <v>0</v>
      </c>
      <c r="D136" s="71">
        <f t="shared" si="54"/>
        <v>0</v>
      </c>
      <c r="E136" s="71">
        <f t="shared" si="54"/>
        <v>204</v>
      </c>
      <c r="F136" s="71">
        <f t="shared" si="54"/>
        <v>0</v>
      </c>
      <c r="G136" s="71">
        <f t="shared" si="54"/>
        <v>0</v>
      </c>
      <c r="H136" s="71">
        <f t="shared" si="54"/>
        <v>2000</v>
      </c>
      <c r="I136" s="80">
        <f t="shared" si="54"/>
        <v>761</v>
      </c>
      <c r="J136" s="71">
        <f t="shared" si="54"/>
        <v>0</v>
      </c>
      <c r="K136" s="71">
        <f t="shared" si="54"/>
        <v>0</v>
      </c>
      <c r="L136" s="71">
        <f t="shared" si="54"/>
        <v>33</v>
      </c>
      <c r="M136" s="71">
        <f t="shared" si="54"/>
        <v>0</v>
      </c>
      <c r="N136" s="71">
        <f t="shared" si="54"/>
        <v>0</v>
      </c>
      <c r="O136" s="71">
        <f t="shared" si="54"/>
        <v>0</v>
      </c>
      <c r="P136" s="71">
        <f t="shared" si="54"/>
        <v>680</v>
      </c>
      <c r="Q136" s="71">
        <f t="shared" si="54"/>
        <v>0</v>
      </c>
      <c r="R136" s="71">
        <f t="shared" si="54"/>
        <v>0</v>
      </c>
      <c r="S136" s="71">
        <f t="shared" si="54"/>
        <v>0</v>
      </c>
      <c r="T136" s="71">
        <f t="shared" si="54"/>
        <v>0</v>
      </c>
      <c r="U136" s="85"/>
    </row>
    <row r="137" spans="1:21">
      <c r="A137" s="72" t="s">
        <v>135</v>
      </c>
      <c r="B137" s="73">
        <f t="shared" ref="B137:B139" si="55">SUM(C137:T137)</f>
        <v>2030</v>
      </c>
      <c r="C137" s="73"/>
      <c r="D137" s="73"/>
      <c r="E137" s="73"/>
      <c r="F137" s="73"/>
      <c r="G137" s="73"/>
      <c r="H137" s="73">
        <v>2000</v>
      </c>
      <c r="I137" s="81">
        <v>19</v>
      </c>
      <c r="J137" s="73"/>
      <c r="K137" s="73"/>
      <c r="L137" s="73">
        <v>11</v>
      </c>
      <c r="M137" s="82"/>
      <c r="N137" s="73"/>
      <c r="O137" s="73"/>
      <c r="P137" s="73"/>
      <c r="Q137" s="73"/>
      <c r="R137" s="71"/>
      <c r="S137" s="73"/>
      <c r="T137" s="82"/>
      <c r="U137" s="87"/>
    </row>
    <row r="138" spans="1:21">
      <c r="A138" s="72" t="s">
        <v>136</v>
      </c>
      <c r="B138" s="73">
        <f t="shared" si="55"/>
        <v>366</v>
      </c>
      <c r="C138" s="73"/>
      <c r="D138" s="73"/>
      <c r="E138" s="73"/>
      <c r="F138" s="73"/>
      <c r="G138" s="73"/>
      <c r="H138" s="73"/>
      <c r="I138" s="81">
        <v>355</v>
      </c>
      <c r="J138" s="73"/>
      <c r="K138" s="73"/>
      <c r="L138" s="73">
        <v>11</v>
      </c>
      <c r="M138" s="82"/>
      <c r="N138" s="73"/>
      <c r="O138" s="73"/>
      <c r="P138" s="73"/>
      <c r="Q138" s="73"/>
      <c r="R138" s="71"/>
      <c r="S138" s="73"/>
      <c r="T138" s="82"/>
      <c r="U138" s="87"/>
    </row>
    <row r="139" spans="1:21">
      <c r="A139" s="72" t="s">
        <v>137</v>
      </c>
      <c r="B139" s="73">
        <f t="shared" si="55"/>
        <v>1282</v>
      </c>
      <c r="C139" s="73"/>
      <c r="D139" s="73"/>
      <c r="E139" s="73">
        <v>204</v>
      </c>
      <c r="F139" s="73"/>
      <c r="G139" s="73"/>
      <c r="H139" s="73"/>
      <c r="I139" s="81">
        <v>387</v>
      </c>
      <c r="J139" s="73"/>
      <c r="K139" s="73"/>
      <c r="L139" s="73">
        <v>11</v>
      </c>
      <c r="M139" s="82"/>
      <c r="N139" s="73"/>
      <c r="O139" s="73"/>
      <c r="P139" s="73">
        <v>680</v>
      </c>
      <c r="Q139" s="73"/>
      <c r="R139" s="71"/>
      <c r="S139" s="73"/>
      <c r="T139" s="82"/>
      <c r="U139" s="87"/>
    </row>
    <row r="140" spans="1:21">
      <c r="A140" s="70" t="s">
        <v>138</v>
      </c>
      <c r="B140" s="71">
        <f t="shared" ref="B140:T140" si="56">B141+B142+B145</f>
        <v>18759</v>
      </c>
      <c r="C140" s="71">
        <f t="shared" si="56"/>
        <v>7500</v>
      </c>
      <c r="D140" s="71">
        <f t="shared" si="56"/>
        <v>4400</v>
      </c>
      <c r="E140" s="71">
        <f t="shared" si="56"/>
        <v>0</v>
      </c>
      <c r="F140" s="71">
        <f t="shared" si="56"/>
        <v>0</v>
      </c>
      <c r="G140" s="71">
        <f t="shared" si="56"/>
        <v>0</v>
      </c>
      <c r="H140" s="71">
        <f t="shared" si="56"/>
        <v>1000</v>
      </c>
      <c r="I140" s="80">
        <f t="shared" si="56"/>
        <v>86</v>
      </c>
      <c r="J140" s="71">
        <f t="shared" si="56"/>
        <v>0</v>
      </c>
      <c r="K140" s="71">
        <f t="shared" si="56"/>
        <v>0</v>
      </c>
      <c r="L140" s="71">
        <f t="shared" si="56"/>
        <v>127</v>
      </c>
      <c r="M140" s="71">
        <f t="shared" si="56"/>
        <v>3814</v>
      </c>
      <c r="N140" s="71">
        <f t="shared" si="56"/>
        <v>0</v>
      </c>
      <c r="O140" s="71">
        <f t="shared" si="56"/>
        <v>0</v>
      </c>
      <c r="P140" s="71">
        <f t="shared" si="56"/>
        <v>500</v>
      </c>
      <c r="Q140" s="71">
        <f t="shared" si="56"/>
        <v>556</v>
      </c>
      <c r="R140" s="71">
        <f t="shared" si="56"/>
        <v>430</v>
      </c>
      <c r="S140" s="71">
        <f t="shared" si="56"/>
        <v>300</v>
      </c>
      <c r="T140" s="71">
        <f t="shared" si="56"/>
        <v>46</v>
      </c>
      <c r="U140" s="85"/>
    </row>
    <row r="141" spans="1:21">
      <c r="A141" s="72" t="s">
        <v>139</v>
      </c>
      <c r="B141" s="73">
        <f t="shared" ref="B141:B144" si="57">SUM(C141:T141)</f>
        <v>7812</v>
      </c>
      <c r="C141" s="73">
        <v>7500</v>
      </c>
      <c r="D141" s="73"/>
      <c r="E141" s="73"/>
      <c r="F141" s="73"/>
      <c r="G141" s="73"/>
      <c r="H141" s="73"/>
      <c r="I141" s="81"/>
      <c r="J141" s="73"/>
      <c r="K141" s="73"/>
      <c r="L141" s="73">
        <v>12</v>
      </c>
      <c r="M141" s="73"/>
      <c r="N141" s="73"/>
      <c r="O141" s="73"/>
      <c r="P141" s="73"/>
      <c r="Q141" s="73"/>
      <c r="R141" s="71"/>
      <c r="S141" s="73">
        <v>300</v>
      </c>
      <c r="T141" s="73"/>
      <c r="U141" s="87"/>
    </row>
    <row r="142" spans="1:21">
      <c r="A142" s="70" t="s">
        <v>32</v>
      </c>
      <c r="B142" s="71">
        <f t="shared" ref="B142:T142" si="58">SUM(B143:B144)</f>
        <v>1343</v>
      </c>
      <c r="C142" s="71">
        <f t="shared" si="58"/>
        <v>0</v>
      </c>
      <c r="D142" s="71">
        <f t="shared" si="58"/>
        <v>0</v>
      </c>
      <c r="E142" s="71">
        <f t="shared" si="58"/>
        <v>0</v>
      </c>
      <c r="F142" s="71">
        <f t="shared" si="58"/>
        <v>0</v>
      </c>
      <c r="G142" s="71">
        <f t="shared" si="58"/>
        <v>0</v>
      </c>
      <c r="H142" s="71">
        <f t="shared" si="58"/>
        <v>1000</v>
      </c>
      <c r="I142" s="80">
        <f t="shared" si="58"/>
        <v>18</v>
      </c>
      <c r="J142" s="71">
        <f t="shared" si="58"/>
        <v>0</v>
      </c>
      <c r="K142" s="71">
        <f t="shared" si="58"/>
        <v>0</v>
      </c>
      <c r="L142" s="71">
        <f t="shared" si="58"/>
        <v>18</v>
      </c>
      <c r="M142" s="71">
        <f t="shared" si="58"/>
        <v>307</v>
      </c>
      <c r="N142" s="71">
        <f t="shared" si="58"/>
        <v>0</v>
      </c>
      <c r="O142" s="71">
        <f t="shared" si="58"/>
        <v>0</v>
      </c>
      <c r="P142" s="71">
        <f t="shared" si="58"/>
        <v>0</v>
      </c>
      <c r="Q142" s="71">
        <f t="shared" si="58"/>
        <v>0</v>
      </c>
      <c r="R142" s="71">
        <f t="shared" si="58"/>
        <v>0</v>
      </c>
      <c r="S142" s="71">
        <f t="shared" si="58"/>
        <v>0</v>
      </c>
      <c r="T142" s="71">
        <f t="shared" si="58"/>
        <v>0</v>
      </c>
      <c r="U142" s="85"/>
    </row>
    <row r="143" spans="1:21">
      <c r="A143" s="72" t="s">
        <v>140</v>
      </c>
      <c r="B143" s="73">
        <f t="shared" si="57"/>
        <v>330</v>
      </c>
      <c r="C143" s="73"/>
      <c r="D143" s="73"/>
      <c r="E143" s="73"/>
      <c r="F143" s="73"/>
      <c r="G143" s="73"/>
      <c r="H143" s="73"/>
      <c r="I143" s="81">
        <v>14</v>
      </c>
      <c r="J143" s="73"/>
      <c r="K143" s="73"/>
      <c r="L143" s="73">
        <v>9</v>
      </c>
      <c r="M143" s="73">
        <v>307</v>
      </c>
      <c r="N143" s="73"/>
      <c r="O143" s="73"/>
      <c r="P143" s="73"/>
      <c r="Q143" s="73"/>
      <c r="R143" s="71"/>
      <c r="S143" s="73"/>
      <c r="T143" s="73"/>
      <c r="U143" s="87"/>
    </row>
    <row r="144" spans="1:21">
      <c r="A144" s="72" t="s">
        <v>141</v>
      </c>
      <c r="B144" s="73">
        <f t="shared" si="57"/>
        <v>1013</v>
      </c>
      <c r="C144" s="73"/>
      <c r="D144" s="73"/>
      <c r="E144" s="73"/>
      <c r="F144" s="73"/>
      <c r="G144" s="73"/>
      <c r="H144" s="73">
        <v>1000</v>
      </c>
      <c r="I144" s="81">
        <v>4</v>
      </c>
      <c r="J144" s="73"/>
      <c r="K144" s="73"/>
      <c r="L144" s="73">
        <v>9</v>
      </c>
      <c r="M144" s="73"/>
      <c r="N144" s="73"/>
      <c r="O144" s="73"/>
      <c r="P144" s="73"/>
      <c r="Q144" s="73"/>
      <c r="R144" s="71"/>
      <c r="S144" s="73"/>
      <c r="T144" s="73"/>
      <c r="U144" s="87"/>
    </row>
    <row r="145" spans="1:21">
      <c r="A145" s="70" t="s">
        <v>40</v>
      </c>
      <c r="B145" s="71">
        <f t="shared" ref="B145:T145" si="59">SUM(B146:B154)</f>
        <v>9604</v>
      </c>
      <c r="C145" s="71">
        <f t="shared" si="59"/>
        <v>0</v>
      </c>
      <c r="D145" s="71">
        <f t="shared" si="59"/>
        <v>4400</v>
      </c>
      <c r="E145" s="71">
        <f t="shared" si="59"/>
        <v>0</v>
      </c>
      <c r="F145" s="71">
        <f t="shared" si="59"/>
        <v>0</v>
      </c>
      <c r="G145" s="71">
        <f t="shared" si="59"/>
        <v>0</v>
      </c>
      <c r="H145" s="71">
        <f t="shared" si="59"/>
        <v>0</v>
      </c>
      <c r="I145" s="80">
        <f t="shared" si="59"/>
        <v>68</v>
      </c>
      <c r="J145" s="71">
        <f t="shared" si="59"/>
        <v>0</v>
      </c>
      <c r="K145" s="71">
        <f t="shared" si="59"/>
        <v>0</v>
      </c>
      <c r="L145" s="71">
        <f t="shared" si="59"/>
        <v>97</v>
      </c>
      <c r="M145" s="71">
        <f t="shared" si="59"/>
        <v>3507</v>
      </c>
      <c r="N145" s="71">
        <f t="shared" si="59"/>
        <v>0</v>
      </c>
      <c r="O145" s="71">
        <f t="shared" si="59"/>
        <v>0</v>
      </c>
      <c r="P145" s="71">
        <f t="shared" si="59"/>
        <v>500</v>
      </c>
      <c r="Q145" s="71">
        <f t="shared" si="59"/>
        <v>556</v>
      </c>
      <c r="R145" s="71">
        <f t="shared" si="59"/>
        <v>430</v>
      </c>
      <c r="S145" s="71">
        <f t="shared" si="59"/>
        <v>0</v>
      </c>
      <c r="T145" s="71">
        <f t="shared" si="59"/>
        <v>46</v>
      </c>
      <c r="U145" s="85"/>
    </row>
    <row r="146" spans="1:21">
      <c r="A146" s="72" t="s">
        <v>142</v>
      </c>
      <c r="B146" s="73">
        <f t="shared" ref="B146:B154" si="60">SUM(C146:T146)</f>
        <v>4865</v>
      </c>
      <c r="C146" s="73"/>
      <c r="D146" s="73">
        <v>3000</v>
      </c>
      <c r="E146" s="73"/>
      <c r="F146" s="73"/>
      <c r="G146" s="73"/>
      <c r="H146" s="73"/>
      <c r="I146" s="81">
        <v>8</v>
      </c>
      <c r="J146" s="73"/>
      <c r="K146" s="73"/>
      <c r="L146" s="73">
        <v>13</v>
      </c>
      <c r="M146" s="73">
        <v>1798</v>
      </c>
      <c r="N146" s="73"/>
      <c r="O146" s="73"/>
      <c r="P146" s="73"/>
      <c r="Q146" s="73"/>
      <c r="R146" s="71"/>
      <c r="S146" s="73"/>
      <c r="T146" s="73">
        <v>46</v>
      </c>
      <c r="U146" s="87"/>
    </row>
    <row r="147" spans="1:21">
      <c r="A147" s="72" t="s">
        <v>143</v>
      </c>
      <c r="B147" s="73">
        <f t="shared" si="60"/>
        <v>1731</v>
      </c>
      <c r="C147" s="73"/>
      <c r="D147" s="73"/>
      <c r="E147" s="73"/>
      <c r="F147" s="73"/>
      <c r="G147" s="73"/>
      <c r="H147" s="73"/>
      <c r="I147" s="81">
        <v>9</v>
      </c>
      <c r="J147" s="73"/>
      <c r="K147" s="73"/>
      <c r="L147" s="73">
        <v>13</v>
      </c>
      <c r="M147" s="73">
        <v>1709</v>
      </c>
      <c r="N147" s="73"/>
      <c r="O147" s="73"/>
      <c r="P147" s="73"/>
      <c r="Q147" s="73"/>
      <c r="R147" s="71"/>
      <c r="S147" s="73"/>
      <c r="T147" s="73"/>
      <c r="U147" s="87"/>
    </row>
    <row r="148" spans="1:21">
      <c r="A148" s="72" t="s">
        <v>144</v>
      </c>
      <c r="B148" s="73">
        <f t="shared" si="60"/>
        <v>354</v>
      </c>
      <c r="C148" s="73"/>
      <c r="D148" s="73">
        <v>300</v>
      </c>
      <c r="E148" s="73"/>
      <c r="F148" s="73"/>
      <c r="G148" s="73"/>
      <c r="H148" s="73"/>
      <c r="I148" s="81">
        <v>41</v>
      </c>
      <c r="J148" s="73"/>
      <c r="K148" s="73"/>
      <c r="L148" s="73">
        <v>13</v>
      </c>
      <c r="M148" s="73"/>
      <c r="N148" s="73"/>
      <c r="O148" s="73"/>
      <c r="P148" s="73"/>
      <c r="Q148" s="73"/>
      <c r="R148" s="71"/>
      <c r="S148" s="73"/>
      <c r="T148" s="73"/>
      <c r="U148" s="87"/>
    </row>
    <row r="149" spans="1:21">
      <c r="A149" s="72" t="s">
        <v>145</v>
      </c>
      <c r="B149" s="73">
        <f t="shared" si="60"/>
        <v>9</v>
      </c>
      <c r="C149" s="73"/>
      <c r="D149" s="73"/>
      <c r="E149" s="73"/>
      <c r="F149" s="73"/>
      <c r="G149" s="73"/>
      <c r="H149" s="73"/>
      <c r="I149" s="81"/>
      <c r="J149" s="73"/>
      <c r="K149" s="73"/>
      <c r="L149" s="73">
        <v>9</v>
      </c>
      <c r="M149" s="73"/>
      <c r="N149" s="73"/>
      <c r="O149" s="73"/>
      <c r="P149" s="73"/>
      <c r="Q149" s="73"/>
      <c r="R149" s="71"/>
      <c r="S149" s="73"/>
      <c r="T149" s="73"/>
      <c r="U149" s="87"/>
    </row>
    <row r="150" spans="1:21">
      <c r="A150" s="72" t="s">
        <v>146</v>
      </c>
      <c r="B150" s="73">
        <f t="shared" si="60"/>
        <v>1119</v>
      </c>
      <c r="C150" s="73"/>
      <c r="D150" s="73">
        <v>1100</v>
      </c>
      <c r="E150" s="73"/>
      <c r="F150" s="73"/>
      <c r="G150" s="73"/>
      <c r="H150" s="73"/>
      <c r="I150" s="81">
        <v>10</v>
      </c>
      <c r="J150" s="73"/>
      <c r="K150" s="73"/>
      <c r="L150" s="73">
        <v>9</v>
      </c>
      <c r="M150" s="73"/>
      <c r="N150" s="73"/>
      <c r="O150" s="73"/>
      <c r="P150" s="73"/>
      <c r="Q150" s="73"/>
      <c r="R150" s="71"/>
      <c r="S150" s="73"/>
      <c r="T150" s="73"/>
      <c r="U150" s="87"/>
    </row>
    <row r="151" spans="1:21">
      <c r="A151" s="72" t="s">
        <v>147</v>
      </c>
      <c r="B151" s="73">
        <f t="shared" si="60"/>
        <v>279</v>
      </c>
      <c r="C151" s="73"/>
      <c r="D151" s="73"/>
      <c r="E151" s="73"/>
      <c r="F151" s="73"/>
      <c r="G151" s="73"/>
      <c r="H151" s="73"/>
      <c r="I151" s="81"/>
      <c r="J151" s="73"/>
      <c r="K151" s="73"/>
      <c r="L151" s="73">
        <v>9</v>
      </c>
      <c r="M151" s="73"/>
      <c r="N151" s="73"/>
      <c r="O151" s="73"/>
      <c r="P151" s="73"/>
      <c r="Q151" s="73"/>
      <c r="R151" s="73">
        <v>270</v>
      </c>
      <c r="S151" s="73"/>
      <c r="T151" s="73"/>
      <c r="U151" s="87"/>
    </row>
    <row r="152" spans="1:21">
      <c r="A152" s="72" t="s">
        <v>148</v>
      </c>
      <c r="B152" s="73">
        <f t="shared" si="60"/>
        <v>565</v>
      </c>
      <c r="C152" s="73"/>
      <c r="D152" s="73"/>
      <c r="E152" s="73"/>
      <c r="F152" s="73"/>
      <c r="G152" s="73"/>
      <c r="H152" s="73"/>
      <c r="I152" s="81"/>
      <c r="J152" s="73"/>
      <c r="K152" s="73"/>
      <c r="L152" s="73">
        <v>9</v>
      </c>
      <c r="M152" s="73"/>
      <c r="N152" s="73"/>
      <c r="O152" s="73"/>
      <c r="P152" s="73"/>
      <c r="Q152" s="73">
        <v>556</v>
      </c>
      <c r="R152" s="73"/>
      <c r="S152" s="73"/>
      <c r="T152" s="73"/>
      <c r="U152" s="87"/>
    </row>
    <row r="153" spans="1:21">
      <c r="A153" s="72" t="s">
        <v>149</v>
      </c>
      <c r="B153" s="73">
        <f t="shared" si="60"/>
        <v>671</v>
      </c>
      <c r="C153" s="73"/>
      <c r="D153" s="73"/>
      <c r="E153" s="73"/>
      <c r="F153" s="73"/>
      <c r="G153" s="73"/>
      <c r="H153" s="73"/>
      <c r="I153" s="81"/>
      <c r="J153" s="73"/>
      <c r="K153" s="73"/>
      <c r="L153" s="73">
        <v>11</v>
      </c>
      <c r="M153" s="73"/>
      <c r="N153" s="73"/>
      <c r="O153" s="73"/>
      <c r="P153" s="73">
        <v>500</v>
      </c>
      <c r="Q153" s="73"/>
      <c r="R153" s="73">
        <v>160</v>
      </c>
      <c r="S153" s="73"/>
      <c r="T153" s="73"/>
      <c r="U153" s="87"/>
    </row>
    <row r="154" spans="1:21">
      <c r="A154" s="72" t="s">
        <v>150</v>
      </c>
      <c r="B154" s="73">
        <f t="shared" si="60"/>
        <v>11</v>
      </c>
      <c r="C154" s="73"/>
      <c r="D154" s="73"/>
      <c r="E154" s="73"/>
      <c r="F154" s="73"/>
      <c r="G154" s="73"/>
      <c r="H154" s="73"/>
      <c r="I154" s="81"/>
      <c r="J154" s="73"/>
      <c r="K154" s="73"/>
      <c r="L154" s="73">
        <v>11</v>
      </c>
      <c r="M154" s="73"/>
      <c r="N154" s="73"/>
      <c r="O154" s="73"/>
      <c r="P154" s="73"/>
      <c r="Q154" s="73"/>
      <c r="R154" s="71"/>
      <c r="S154" s="73"/>
      <c r="T154" s="73"/>
      <c r="U154" s="87"/>
    </row>
    <row r="155" spans="1:21">
      <c r="A155" s="70" t="s">
        <v>151</v>
      </c>
      <c r="B155" s="71">
        <f t="shared" ref="B155:T155" si="61">B156+B157+B159</f>
        <v>28058</v>
      </c>
      <c r="C155" s="71">
        <f t="shared" si="61"/>
        <v>25000</v>
      </c>
      <c r="D155" s="71">
        <f t="shared" si="61"/>
        <v>0</v>
      </c>
      <c r="E155" s="71">
        <f t="shared" si="61"/>
        <v>160</v>
      </c>
      <c r="F155" s="71">
        <f t="shared" si="61"/>
        <v>0</v>
      </c>
      <c r="G155" s="71">
        <f t="shared" si="61"/>
        <v>0</v>
      </c>
      <c r="H155" s="71">
        <f t="shared" si="61"/>
        <v>0</v>
      </c>
      <c r="I155" s="80">
        <f t="shared" si="61"/>
        <v>753</v>
      </c>
      <c r="J155" s="71">
        <f t="shared" si="61"/>
        <v>0</v>
      </c>
      <c r="K155" s="71">
        <f t="shared" si="61"/>
        <v>0</v>
      </c>
      <c r="L155" s="71">
        <f t="shared" si="61"/>
        <v>78</v>
      </c>
      <c r="M155" s="71">
        <f t="shared" si="61"/>
        <v>191</v>
      </c>
      <c r="N155" s="71">
        <f t="shared" si="61"/>
        <v>0</v>
      </c>
      <c r="O155" s="71">
        <f t="shared" si="61"/>
        <v>0</v>
      </c>
      <c r="P155" s="71">
        <f t="shared" si="61"/>
        <v>0</v>
      </c>
      <c r="Q155" s="71">
        <f t="shared" si="61"/>
        <v>1654</v>
      </c>
      <c r="R155" s="71">
        <f t="shared" si="61"/>
        <v>149</v>
      </c>
      <c r="S155" s="71">
        <f t="shared" si="61"/>
        <v>0</v>
      </c>
      <c r="T155" s="71">
        <f t="shared" si="61"/>
        <v>73</v>
      </c>
      <c r="U155" s="85"/>
    </row>
    <row r="156" spans="1:21">
      <c r="A156" s="72" t="s">
        <v>152</v>
      </c>
      <c r="B156" s="73">
        <f t="shared" ref="B156:B164" si="62">SUM(C156:T156)</f>
        <v>25051</v>
      </c>
      <c r="C156" s="73">
        <v>25000</v>
      </c>
      <c r="D156" s="73"/>
      <c r="E156" s="73"/>
      <c r="F156" s="73"/>
      <c r="G156" s="73"/>
      <c r="H156" s="73"/>
      <c r="I156" s="81"/>
      <c r="J156" s="73"/>
      <c r="K156" s="73"/>
      <c r="L156" s="73">
        <v>12</v>
      </c>
      <c r="M156" s="73"/>
      <c r="N156" s="73"/>
      <c r="O156" s="73"/>
      <c r="P156" s="73"/>
      <c r="Q156" s="73"/>
      <c r="R156" s="73">
        <v>39</v>
      </c>
      <c r="S156" s="73"/>
      <c r="T156" s="73"/>
      <c r="U156" s="87"/>
    </row>
    <row r="157" spans="1:21">
      <c r="A157" s="70" t="s">
        <v>32</v>
      </c>
      <c r="B157" s="71">
        <f t="shared" ref="B157:T157" si="63">SUM(B158)</f>
        <v>262</v>
      </c>
      <c r="C157" s="71">
        <f t="shared" si="63"/>
        <v>0</v>
      </c>
      <c r="D157" s="71">
        <f t="shared" si="63"/>
        <v>0</v>
      </c>
      <c r="E157" s="71">
        <f t="shared" si="63"/>
        <v>80</v>
      </c>
      <c r="F157" s="71">
        <f t="shared" si="63"/>
        <v>0</v>
      </c>
      <c r="G157" s="71">
        <f t="shared" si="63"/>
        <v>0</v>
      </c>
      <c r="H157" s="71">
        <f t="shared" si="63"/>
        <v>0</v>
      </c>
      <c r="I157" s="80">
        <f t="shared" si="63"/>
        <v>0</v>
      </c>
      <c r="J157" s="71">
        <f t="shared" si="63"/>
        <v>0</v>
      </c>
      <c r="K157" s="71">
        <f t="shared" si="63"/>
        <v>0</v>
      </c>
      <c r="L157" s="71">
        <f t="shared" si="63"/>
        <v>9</v>
      </c>
      <c r="M157" s="71">
        <f t="shared" si="63"/>
        <v>0</v>
      </c>
      <c r="N157" s="71">
        <f t="shared" si="63"/>
        <v>0</v>
      </c>
      <c r="O157" s="71">
        <f t="shared" si="63"/>
        <v>0</v>
      </c>
      <c r="P157" s="71">
        <f t="shared" si="63"/>
        <v>0</v>
      </c>
      <c r="Q157" s="71">
        <f t="shared" si="63"/>
        <v>0</v>
      </c>
      <c r="R157" s="71">
        <f t="shared" si="63"/>
        <v>100</v>
      </c>
      <c r="S157" s="71">
        <f t="shared" si="63"/>
        <v>0</v>
      </c>
      <c r="T157" s="71">
        <f t="shared" si="63"/>
        <v>73</v>
      </c>
      <c r="U157" s="85"/>
    </row>
    <row r="158" spans="1:21">
      <c r="A158" s="72" t="s">
        <v>153</v>
      </c>
      <c r="B158" s="73">
        <f t="shared" si="62"/>
        <v>262</v>
      </c>
      <c r="C158" s="73"/>
      <c r="D158" s="73"/>
      <c r="E158" s="73">
        <v>80</v>
      </c>
      <c r="F158" s="73"/>
      <c r="G158" s="73"/>
      <c r="H158" s="73"/>
      <c r="I158" s="81"/>
      <c r="J158" s="73"/>
      <c r="K158" s="73"/>
      <c r="L158" s="73">
        <v>9</v>
      </c>
      <c r="M158" s="73"/>
      <c r="N158" s="73"/>
      <c r="O158" s="73"/>
      <c r="P158" s="73"/>
      <c r="Q158" s="73"/>
      <c r="R158" s="73">
        <v>100</v>
      </c>
      <c r="S158" s="73"/>
      <c r="T158" s="73">
        <v>73</v>
      </c>
      <c r="U158" s="87"/>
    </row>
    <row r="159" spans="1:21">
      <c r="A159" s="70" t="s">
        <v>40</v>
      </c>
      <c r="B159" s="71">
        <f t="shared" ref="B159:T159" si="64">SUM(B160:B164)</f>
        <v>2745</v>
      </c>
      <c r="C159" s="71">
        <f t="shared" si="64"/>
        <v>0</v>
      </c>
      <c r="D159" s="71">
        <f t="shared" si="64"/>
        <v>0</v>
      </c>
      <c r="E159" s="71">
        <f t="shared" si="64"/>
        <v>80</v>
      </c>
      <c r="F159" s="71">
        <f t="shared" si="64"/>
        <v>0</v>
      </c>
      <c r="G159" s="71">
        <f t="shared" si="64"/>
        <v>0</v>
      </c>
      <c r="H159" s="71">
        <f t="shared" si="64"/>
        <v>0</v>
      </c>
      <c r="I159" s="80">
        <f t="shared" si="64"/>
        <v>753</v>
      </c>
      <c r="J159" s="71">
        <f t="shared" si="64"/>
        <v>0</v>
      </c>
      <c r="K159" s="71">
        <f t="shared" si="64"/>
        <v>0</v>
      </c>
      <c r="L159" s="71">
        <f t="shared" si="64"/>
        <v>57</v>
      </c>
      <c r="M159" s="71">
        <f t="shared" si="64"/>
        <v>191</v>
      </c>
      <c r="N159" s="71">
        <f t="shared" si="64"/>
        <v>0</v>
      </c>
      <c r="O159" s="71">
        <f t="shared" si="64"/>
        <v>0</v>
      </c>
      <c r="P159" s="71">
        <f t="shared" si="64"/>
        <v>0</v>
      </c>
      <c r="Q159" s="71">
        <f t="shared" si="64"/>
        <v>1654</v>
      </c>
      <c r="R159" s="71">
        <f t="shared" si="64"/>
        <v>10</v>
      </c>
      <c r="S159" s="71">
        <f t="shared" si="64"/>
        <v>0</v>
      </c>
      <c r="T159" s="71">
        <f t="shared" si="64"/>
        <v>0</v>
      </c>
      <c r="U159" s="85"/>
    </row>
    <row r="160" spans="1:21">
      <c r="A160" s="72" t="s">
        <v>154</v>
      </c>
      <c r="B160" s="73">
        <f t="shared" si="62"/>
        <v>13</v>
      </c>
      <c r="C160" s="73"/>
      <c r="D160" s="73"/>
      <c r="E160" s="73"/>
      <c r="F160" s="73"/>
      <c r="G160" s="73"/>
      <c r="H160" s="73"/>
      <c r="I160" s="81"/>
      <c r="J160" s="73"/>
      <c r="K160" s="73"/>
      <c r="L160" s="73">
        <v>13</v>
      </c>
      <c r="M160" s="73"/>
      <c r="N160" s="73"/>
      <c r="O160" s="73"/>
      <c r="P160" s="73"/>
      <c r="Q160" s="73"/>
      <c r="R160" s="71"/>
      <c r="S160" s="73"/>
      <c r="T160" s="73"/>
      <c r="U160" s="87"/>
    </row>
    <row r="161" spans="1:21">
      <c r="A161" s="72" t="s">
        <v>155</v>
      </c>
      <c r="B161" s="73">
        <f t="shared" si="62"/>
        <v>91</v>
      </c>
      <c r="C161" s="73"/>
      <c r="D161" s="73"/>
      <c r="E161" s="73">
        <v>80</v>
      </c>
      <c r="F161" s="73"/>
      <c r="G161" s="73"/>
      <c r="H161" s="73"/>
      <c r="I161" s="81"/>
      <c r="J161" s="73"/>
      <c r="K161" s="73"/>
      <c r="L161" s="73">
        <v>11</v>
      </c>
      <c r="M161" s="73"/>
      <c r="N161" s="73"/>
      <c r="O161" s="73"/>
      <c r="P161" s="73"/>
      <c r="Q161" s="73"/>
      <c r="R161" s="71"/>
      <c r="S161" s="73"/>
      <c r="T161" s="73"/>
      <c r="U161" s="87"/>
    </row>
    <row r="162" spans="1:21">
      <c r="A162" s="72" t="s">
        <v>156</v>
      </c>
      <c r="B162" s="73">
        <f t="shared" si="62"/>
        <v>1854</v>
      </c>
      <c r="C162" s="73"/>
      <c r="D162" s="73"/>
      <c r="E162" s="73"/>
      <c r="F162" s="73"/>
      <c r="G162" s="73"/>
      <c r="H162" s="73"/>
      <c r="I162" s="81"/>
      <c r="J162" s="73"/>
      <c r="K162" s="73"/>
      <c r="L162" s="73">
        <v>9</v>
      </c>
      <c r="M162" s="73">
        <v>191</v>
      </c>
      <c r="N162" s="73"/>
      <c r="O162" s="73"/>
      <c r="P162" s="73"/>
      <c r="Q162" s="73">
        <v>1654</v>
      </c>
      <c r="R162" s="71"/>
      <c r="S162" s="73"/>
      <c r="T162" s="73"/>
      <c r="U162" s="87"/>
    </row>
    <row r="163" spans="1:21">
      <c r="A163" s="72" t="s">
        <v>157</v>
      </c>
      <c r="B163" s="73">
        <f t="shared" si="62"/>
        <v>19</v>
      </c>
      <c r="C163" s="73"/>
      <c r="D163" s="73"/>
      <c r="E163" s="73"/>
      <c r="F163" s="73"/>
      <c r="G163" s="73"/>
      <c r="H163" s="73"/>
      <c r="I163" s="81">
        <v>8</v>
      </c>
      <c r="J163" s="73"/>
      <c r="K163" s="73"/>
      <c r="L163" s="73">
        <v>11</v>
      </c>
      <c r="M163" s="73"/>
      <c r="N163" s="73"/>
      <c r="O163" s="73"/>
      <c r="P163" s="73"/>
      <c r="Q163" s="73"/>
      <c r="R163" s="71"/>
      <c r="S163" s="73"/>
      <c r="T163" s="73"/>
      <c r="U163" s="87"/>
    </row>
    <row r="164" spans="1:21">
      <c r="A164" s="72" t="s">
        <v>158</v>
      </c>
      <c r="B164" s="73">
        <f t="shared" si="62"/>
        <v>768</v>
      </c>
      <c r="C164" s="73"/>
      <c r="D164" s="73"/>
      <c r="E164" s="73"/>
      <c r="F164" s="73"/>
      <c r="G164" s="73"/>
      <c r="H164" s="73"/>
      <c r="I164" s="81">
        <v>745</v>
      </c>
      <c r="J164" s="73"/>
      <c r="K164" s="73"/>
      <c r="L164" s="73">
        <v>13</v>
      </c>
      <c r="M164" s="73"/>
      <c r="N164" s="73"/>
      <c r="O164" s="73"/>
      <c r="P164" s="73"/>
      <c r="Q164" s="73"/>
      <c r="R164" s="73">
        <v>10</v>
      </c>
      <c r="S164" s="73"/>
      <c r="T164" s="73"/>
      <c r="U164" s="87"/>
    </row>
    <row r="165" spans="1:21">
      <c r="A165" s="70" t="s">
        <v>159</v>
      </c>
      <c r="B165" s="71">
        <f t="shared" ref="B165:T165" si="65">B166+B167+B169</f>
        <v>10246</v>
      </c>
      <c r="C165" s="71">
        <f t="shared" si="65"/>
        <v>7500</v>
      </c>
      <c r="D165" s="71">
        <f t="shared" si="65"/>
        <v>0</v>
      </c>
      <c r="E165" s="71">
        <f t="shared" si="65"/>
        <v>471</v>
      </c>
      <c r="F165" s="71">
        <f t="shared" si="65"/>
        <v>0</v>
      </c>
      <c r="G165" s="71">
        <f t="shared" si="65"/>
        <v>0</v>
      </c>
      <c r="H165" s="71">
        <f t="shared" si="65"/>
        <v>1000</v>
      </c>
      <c r="I165" s="80">
        <f t="shared" si="65"/>
        <v>55</v>
      </c>
      <c r="J165" s="71">
        <f t="shared" si="65"/>
        <v>0</v>
      </c>
      <c r="K165" s="71">
        <f t="shared" si="65"/>
        <v>0</v>
      </c>
      <c r="L165" s="71">
        <f t="shared" si="65"/>
        <v>80</v>
      </c>
      <c r="M165" s="71">
        <f t="shared" si="65"/>
        <v>0</v>
      </c>
      <c r="N165" s="71">
        <f t="shared" si="65"/>
        <v>0</v>
      </c>
      <c r="O165" s="71">
        <f t="shared" si="65"/>
        <v>0</v>
      </c>
      <c r="P165" s="71">
        <f t="shared" si="65"/>
        <v>300</v>
      </c>
      <c r="Q165" s="71">
        <f t="shared" si="65"/>
        <v>0</v>
      </c>
      <c r="R165" s="71">
        <f t="shared" si="65"/>
        <v>545</v>
      </c>
      <c r="S165" s="71">
        <f t="shared" si="65"/>
        <v>250</v>
      </c>
      <c r="T165" s="71">
        <f t="shared" si="65"/>
        <v>45</v>
      </c>
      <c r="U165" s="85"/>
    </row>
    <row r="166" spans="1:21">
      <c r="A166" s="72" t="s">
        <v>160</v>
      </c>
      <c r="B166" s="73">
        <f t="shared" ref="B166:B175" si="66">SUM(C166:T166)</f>
        <v>7786</v>
      </c>
      <c r="C166" s="73">
        <v>7500</v>
      </c>
      <c r="D166" s="73"/>
      <c r="E166" s="73"/>
      <c r="F166" s="73"/>
      <c r="G166" s="73"/>
      <c r="H166" s="73"/>
      <c r="I166" s="81"/>
      <c r="J166" s="73"/>
      <c r="K166" s="73"/>
      <c r="L166" s="73">
        <v>11</v>
      </c>
      <c r="M166" s="82"/>
      <c r="N166" s="73"/>
      <c r="O166" s="73"/>
      <c r="P166" s="73"/>
      <c r="Q166" s="73"/>
      <c r="R166" s="73">
        <v>25</v>
      </c>
      <c r="S166" s="73">
        <v>250</v>
      </c>
      <c r="T166" s="82"/>
      <c r="U166" s="87"/>
    </row>
    <row r="167" spans="1:21">
      <c r="A167" s="70" t="s">
        <v>32</v>
      </c>
      <c r="B167" s="71">
        <f t="shared" ref="B167:K167" si="67">SUM(B168)</f>
        <v>129</v>
      </c>
      <c r="C167" s="71">
        <f t="shared" si="67"/>
        <v>0</v>
      </c>
      <c r="D167" s="71">
        <f t="shared" si="67"/>
        <v>0</v>
      </c>
      <c r="E167" s="71">
        <f t="shared" si="67"/>
        <v>120</v>
      </c>
      <c r="F167" s="71">
        <f t="shared" si="67"/>
        <v>0</v>
      </c>
      <c r="G167" s="71">
        <f t="shared" si="67"/>
        <v>0</v>
      </c>
      <c r="H167" s="71">
        <f t="shared" si="67"/>
        <v>0</v>
      </c>
      <c r="I167" s="80">
        <f t="shared" si="67"/>
        <v>0</v>
      </c>
      <c r="J167" s="71">
        <f t="shared" si="67"/>
        <v>0</v>
      </c>
      <c r="K167" s="71">
        <f t="shared" si="67"/>
        <v>0</v>
      </c>
      <c r="L167" s="71">
        <v>9</v>
      </c>
      <c r="M167" s="71">
        <f t="shared" ref="M167:T167" si="68">SUM(M168)</f>
        <v>0</v>
      </c>
      <c r="N167" s="71">
        <f t="shared" si="68"/>
        <v>0</v>
      </c>
      <c r="O167" s="71">
        <f t="shared" si="68"/>
        <v>0</v>
      </c>
      <c r="P167" s="71">
        <f t="shared" si="68"/>
        <v>0</v>
      </c>
      <c r="Q167" s="71">
        <f t="shared" si="68"/>
        <v>0</v>
      </c>
      <c r="R167" s="71">
        <f t="shared" si="68"/>
        <v>0</v>
      </c>
      <c r="S167" s="71">
        <f t="shared" si="68"/>
        <v>0</v>
      </c>
      <c r="T167" s="71">
        <f t="shared" si="68"/>
        <v>0</v>
      </c>
      <c r="U167" s="85"/>
    </row>
    <row r="168" spans="1:21">
      <c r="A168" s="72" t="s">
        <v>161</v>
      </c>
      <c r="B168" s="73">
        <f t="shared" si="66"/>
        <v>129</v>
      </c>
      <c r="C168" s="73"/>
      <c r="D168" s="73"/>
      <c r="E168" s="73">
        <v>120</v>
      </c>
      <c r="F168" s="73"/>
      <c r="G168" s="73"/>
      <c r="H168" s="73"/>
      <c r="I168" s="81"/>
      <c r="J168" s="73"/>
      <c r="K168" s="73"/>
      <c r="L168" s="73">
        <v>9</v>
      </c>
      <c r="M168" s="82"/>
      <c r="N168" s="73"/>
      <c r="O168" s="73"/>
      <c r="P168" s="73"/>
      <c r="Q168" s="73"/>
      <c r="R168" s="71"/>
      <c r="S168" s="73"/>
      <c r="T168" s="82"/>
      <c r="U168" s="87"/>
    </row>
    <row r="169" spans="1:21">
      <c r="A169" s="70" t="s">
        <v>40</v>
      </c>
      <c r="B169" s="71">
        <f t="shared" ref="B169:T169" si="69">SUM(B170:B175)</f>
        <v>2331</v>
      </c>
      <c r="C169" s="71">
        <f t="shared" si="69"/>
        <v>0</v>
      </c>
      <c r="D169" s="71">
        <f t="shared" si="69"/>
        <v>0</v>
      </c>
      <c r="E169" s="71">
        <f t="shared" si="69"/>
        <v>351</v>
      </c>
      <c r="F169" s="71">
        <f t="shared" si="69"/>
        <v>0</v>
      </c>
      <c r="G169" s="71">
        <f t="shared" si="69"/>
        <v>0</v>
      </c>
      <c r="H169" s="71">
        <f t="shared" si="69"/>
        <v>1000</v>
      </c>
      <c r="I169" s="80">
        <f t="shared" si="69"/>
        <v>55</v>
      </c>
      <c r="J169" s="71">
        <f t="shared" si="69"/>
        <v>0</v>
      </c>
      <c r="K169" s="71">
        <f t="shared" si="69"/>
        <v>0</v>
      </c>
      <c r="L169" s="71">
        <f t="shared" si="69"/>
        <v>60</v>
      </c>
      <c r="M169" s="71">
        <f t="shared" si="69"/>
        <v>0</v>
      </c>
      <c r="N169" s="71">
        <f t="shared" si="69"/>
        <v>0</v>
      </c>
      <c r="O169" s="71">
        <f t="shared" si="69"/>
        <v>0</v>
      </c>
      <c r="P169" s="71">
        <f t="shared" si="69"/>
        <v>300</v>
      </c>
      <c r="Q169" s="71">
        <f t="shared" si="69"/>
        <v>0</v>
      </c>
      <c r="R169" s="71">
        <f t="shared" si="69"/>
        <v>520</v>
      </c>
      <c r="S169" s="71">
        <f t="shared" si="69"/>
        <v>0</v>
      </c>
      <c r="T169" s="71">
        <f t="shared" si="69"/>
        <v>45</v>
      </c>
      <c r="U169" s="85"/>
    </row>
    <row r="170" spans="1:21">
      <c r="A170" s="72" t="s">
        <v>162</v>
      </c>
      <c r="B170" s="73">
        <f t="shared" si="66"/>
        <v>151</v>
      </c>
      <c r="C170" s="73"/>
      <c r="D170" s="73"/>
      <c r="E170" s="73"/>
      <c r="F170" s="73"/>
      <c r="G170" s="73"/>
      <c r="H170" s="73"/>
      <c r="I170" s="81"/>
      <c r="J170" s="73"/>
      <c r="K170" s="73"/>
      <c r="L170" s="73">
        <v>11</v>
      </c>
      <c r="M170" s="82"/>
      <c r="N170" s="73"/>
      <c r="O170" s="73"/>
      <c r="P170" s="73"/>
      <c r="Q170" s="73"/>
      <c r="R170" s="73">
        <v>140</v>
      </c>
      <c r="S170" s="73"/>
      <c r="T170" s="82"/>
      <c r="U170" s="87"/>
    </row>
    <row r="171" spans="1:21">
      <c r="A171" s="72" t="s">
        <v>163</v>
      </c>
      <c r="B171" s="73">
        <f t="shared" si="66"/>
        <v>22</v>
      </c>
      <c r="C171" s="73"/>
      <c r="D171" s="73"/>
      <c r="E171" s="73"/>
      <c r="F171" s="73"/>
      <c r="G171" s="73"/>
      <c r="H171" s="73"/>
      <c r="I171" s="81">
        <v>13</v>
      </c>
      <c r="J171" s="73"/>
      <c r="K171" s="73"/>
      <c r="L171" s="73">
        <v>9</v>
      </c>
      <c r="M171" s="82"/>
      <c r="N171" s="73"/>
      <c r="O171" s="73"/>
      <c r="P171" s="73"/>
      <c r="Q171" s="73"/>
      <c r="R171" s="73"/>
      <c r="S171" s="73"/>
      <c r="T171" s="82"/>
      <c r="U171" s="87"/>
    </row>
    <row r="172" spans="1:21">
      <c r="A172" s="72" t="s">
        <v>164</v>
      </c>
      <c r="B172" s="73">
        <f t="shared" si="66"/>
        <v>286</v>
      </c>
      <c r="C172" s="73"/>
      <c r="D172" s="73"/>
      <c r="E172" s="73">
        <v>80</v>
      </c>
      <c r="F172" s="73"/>
      <c r="G172" s="73"/>
      <c r="H172" s="73"/>
      <c r="I172" s="81">
        <v>17</v>
      </c>
      <c r="J172" s="73"/>
      <c r="K172" s="73"/>
      <c r="L172" s="73">
        <v>9</v>
      </c>
      <c r="M172" s="82"/>
      <c r="N172" s="73"/>
      <c r="O172" s="73"/>
      <c r="P172" s="73"/>
      <c r="Q172" s="73"/>
      <c r="R172" s="73">
        <v>180</v>
      </c>
      <c r="S172" s="73"/>
      <c r="T172" s="82"/>
      <c r="U172" s="87"/>
    </row>
    <row r="173" spans="1:21">
      <c r="A173" s="72" t="s">
        <v>165</v>
      </c>
      <c r="B173" s="73">
        <f t="shared" si="66"/>
        <v>89</v>
      </c>
      <c r="C173" s="73"/>
      <c r="D173" s="73"/>
      <c r="E173" s="73">
        <v>80</v>
      </c>
      <c r="F173" s="73"/>
      <c r="G173" s="73"/>
      <c r="H173" s="73"/>
      <c r="I173" s="81"/>
      <c r="J173" s="73"/>
      <c r="K173" s="73"/>
      <c r="L173" s="73">
        <v>9</v>
      </c>
      <c r="M173" s="82"/>
      <c r="N173" s="73"/>
      <c r="O173" s="73"/>
      <c r="P173" s="73"/>
      <c r="Q173" s="73"/>
      <c r="R173" s="73"/>
      <c r="S173" s="73"/>
      <c r="T173" s="82"/>
      <c r="U173" s="87"/>
    </row>
    <row r="174" spans="1:21">
      <c r="A174" s="72" t="s">
        <v>166</v>
      </c>
      <c r="B174" s="73">
        <f t="shared" si="66"/>
        <v>1610</v>
      </c>
      <c r="C174" s="73"/>
      <c r="D174" s="73"/>
      <c r="E174" s="73">
        <v>191</v>
      </c>
      <c r="F174" s="73"/>
      <c r="G174" s="73"/>
      <c r="H174" s="73">
        <v>1000</v>
      </c>
      <c r="I174" s="81">
        <v>15</v>
      </c>
      <c r="J174" s="73"/>
      <c r="K174" s="73"/>
      <c r="L174" s="73">
        <v>9</v>
      </c>
      <c r="M174" s="82"/>
      <c r="N174" s="73"/>
      <c r="O174" s="73"/>
      <c r="P174" s="73">
        <v>300</v>
      </c>
      <c r="Q174" s="73"/>
      <c r="R174" s="73">
        <v>50</v>
      </c>
      <c r="S174" s="73"/>
      <c r="T174" s="82">
        <v>45</v>
      </c>
      <c r="U174" s="87"/>
    </row>
    <row r="175" spans="1:21">
      <c r="A175" s="72" t="s">
        <v>167</v>
      </c>
      <c r="B175" s="73">
        <f t="shared" si="66"/>
        <v>173</v>
      </c>
      <c r="C175" s="73"/>
      <c r="D175" s="73"/>
      <c r="E175" s="73"/>
      <c r="F175" s="73"/>
      <c r="G175" s="73"/>
      <c r="H175" s="73"/>
      <c r="I175" s="81">
        <v>10</v>
      </c>
      <c r="J175" s="73"/>
      <c r="K175" s="73"/>
      <c r="L175" s="73">
        <v>13</v>
      </c>
      <c r="M175" s="82"/>
      <c r="N175" s="73"/>
      <c r="O175" s="73"/>
      <c r="P175" s="73"/>
      <c r="Q175" s="73"/>
      <c r="R175" s="73">
        <v>150</v>
      </c>
      <c r="S175" s="73"/>
      <c r="T175" s="82"/>
      <c r="U175" s="87"/>
    </row>
  </sheetData>
  <mergeCells count="7">
    <mergeCell ref="A2:U2"/>
    <mergeCell ref="F3:L3"/>
    <mergeCell ref="S3:U3"/>
    <mergeCell ref="C4:T4"/>
    <mergeCell ref="A4:A5"/>
    <mergeCell ref="B4:B5"/>
    <mergeCell ref="U4:U5"/>
  </mergeCells>
  <printOptions horizontalCentered="1"/>
  <pageMargins left="0.590277777777778" right="0.511805555555556" top="0.590277777777778" bottom="0.590277777777778" header="0.298611111111111" footer="0.298611111111111"/>
  <pageSetup paperSize="9" scale="67" firstPageNumber="4" fitToHeight="0" orientation="landscape" useFirstPageNumber="1" horizontalDpi="600"/>
  <headerFooter alignWithMargins="0" scaleWithDoc="0" differentOddEven="1">
    <oddFooter>&amp;L—&amp;P—</oddFooter>
    <evenFooter>&amp;R—&amp;P—</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5"/>
  <sheetViews>
    <sheetView workbookViewId="0">
      <selection activeCell="A2" sqref="A2:I2"/>
    </sheetView>
  </sheetViews>
  <sheetFormatPr defaultColWidth="9" defaultRowHeight="13.8"/>
  <cols>
    <col min="1" max="3" width="9.625" style="43" customWidth="1"/>
    <col min="4" max="4" width="5.625" style="43" customWidth="1"/>
    <col min="5" max="6" width="8.625" style="43" customWidth="1"/>
    <col min="7" max="7" width="19.5" style="43" customWidth="1"/>
    <col min="8" max="8" width="6.625" style="43" customWidth="1"/>
    <col min="9" max="9" width="12.9916666666667" style="9" customWidth="1"/>
    <col min="10" max="10" width="9" style="43"/>
    <col min="11" max="11" width="9.1" style="43"/>
    <col min="12" max="14" width="9" style="43"/>
    <col min="15" max="15" width="9.1" style="43"/>
    <col min="16" max="16" width="9" style="43"/>
    <col min="17" max="17" width="9.1" style="43"/>
    <col min="18" max="16384" width="9" style="43"/>
  </cols>
  <sheetData>
    <row r="1" s="43" customFormat="1" ht="25" customHeight="1" spans="1:9">
      <c r="A1" s="44" t="s">
        <v>168</v>
      </c>
      <c r="B1" s="44"/>
      <c r="C1" s="44"/>
      <c r="D1" s="44"/>
      <c r="E1" s="44"/>
      <c r="F1" s="44"/>
      <c r="G1" s="44"/>
      <c r="H1" s="44"/>
      <c r="I1" s="44"/>
    </row>
    <row r="2" s="43" customFormat="1" ht="55" customHeight="1" spans="1:9">
      <c r="A2" s="45" t="s">
        <v>169</v>
      </c>
      <c r="B2" s="46"/>
      <c r="C2" s="46"/>
      <c r="D2" s="46"/>
      <c r="E2" s="46"/>
      <c r="F2" s="46"/>
      <c r="G2" s="46"/>
      <c r="H2" s="46"/>
      <c r="I2" s="46"/>
    </row>
    <row r="3" spans="1:9">
      <c r="A3" s="21" t="s">
        <v>170</v>
      </c>
      <c r="B3" s="21"/>
      <c r="C3" s="21"/>
      <c r="D3" s="21" t="s">
        <v>171</v>
      </c>
      <c r="E3" s="21"/>
      <c r="F3" s="21"/>
      <c r="G3" s="21"/>
      <c r="H3" s="21"/>
      <c r="I3" s="21"/>
    </row>
    <row r="4" spans="1:9">
      <c r="A4" s="21" t="s">
        <v>172</v>
      </c>
      <c r="B4" s="21"/>
      <c r="C4" s="21"/>
      <c r="D4" s="21" t="s">
        <v>173</v>
      </c>
      <c r="E4" s="21"/>
      <c r="F4" s="21"/>
      <c r="G4" s="21" t="s">
        <v>174</v>
      </c>
      <c r="H4" s="21" t="s">
        <v>175</v>
      </c>
      <c r="I4" s="21"/>
    </row>
    <row r="5" spans="1:9">
      <c r="A5" s="21" t="s">
        <v>176</v>
      </c>
      <c r="B5" s="21"/>
      <c r="C5" s="21"/>
      <c r="D5" s="21" t="s">
        <v>177</v>
      </c>
      <c r="E5" s="21"/>
      <c r="F5" s="21"/>
      <c r="G5" s="21"/>
      <c r="H5" s="21"/>
      <c r="I5" s="21"/>
    </row>
    <row r="6" spans="1:9">
      <c r="A6" s="21" t="s">
        <v>178</v>
      </c>
      <c r="B6" s="21"/>
      <c r="C6" s="21"/>
      <c r="D6" s="21" t="s">
        <v>179</v>
      </c>
      <c r="E6" s="21"/>
      <c r="F6" s="21"/>
      <c r="G6" s="21"/>
      <c r="H6" s="21"/>
      <c r="I6" s="21"/>
    </row>
    <row r="7" spans="1:9">
      <c r="A7" s="21"/>
      <c r="B7" s="21"/>
      <c r="C7" s="21"/>
      <c r="D7" s="21">
        <v>156570</v>
      </c>
      <c r="E7" s="21"/>
      <c r="F7" s="21"/>
      <c r="G7" s="21"/>
      <c r="H7" s="21"/>
      <c r="I7" s="21"/>
    </row>
    <row r="8" ht="25.2" spans="1:9">
      <c r="A8" s="21" t="s">
        <v>180</v>
      </c>
      <c r="B8" s="47" t="s">
        <v>181</v>
      </c>
      <c r="C8" s="21"/>
      <c r="D8" s="21"/>
      <c r="E8" s="21"/>
      <c r="F8" s="21"/>
      <c r="G8" s="21"/>
      <c r="H8" s="21"/>
      <c r="I8" s="21"/>
    </row>
    <row r="9" spans="1:9">
      <c r="A9" s="21" t="s">
        <v>182</v>
      </c>
      <c r="B9" s="21" t="s">
        <v>183</v>
      </c>
      <c r="C9" s="21" t="s">
        <v>184</v>
      </c>
      <c r="D9" s="21" t="s">
        <v>185</v>
      </c>
      <c r="E9" s="21" t="s">
        <v>186</v>
      </c>
      <c r="F9" s="21"/>
      <c r="G9" s="21"/>
      <c r="H9" s="21" t="s">
        <v>187</v>
      </c>
      <c r="I9" s="21" t="s">
        <v>188</v>
      </c>
    </row>
    <row r="10" spans="1:9">
      <c r="A10" s="21"/>
      <c r="B10" s="21" t="s">
        <v>189</v>
      </c>
      <c r="C10" s="21" t="s">
        <v>190</v>
      </c>
      <c r="D10" s="21">
        <v>1</v>
      </c>
      <c r="E10" s="48" t="s">
        <v>191</v>
      </c>
      <c r="F10" s="49"/>
      <c r="G10" s="49"/>
      <c r="H10" s="48" t="s">
        <v>192</v>
      </c>
      <c r="I10" s="23">
        <v>6</v>
      </c>
    </row>
    <row r="11" spans="1:9">
      <c r="A11" s="21"/>
      <c r="B11" s="21"/>
      <c r="C11" s="21"/>
      <c r="D11" s="21">
        <v>2</v>
      </c>
      <c r="E11" s="48" t="s">
        <v>193</v>
      </c>
      <c r="F11" s="49"/>
      <c r="G11" s="49"/>
      <c r="H11" s="48" t="s">
        <v>192</v>
      </c>
      <c r="I11" s="23">
        <v>6</v>
      </c>
    </row>
    <row r="12" spans="1:9">
      <c r="A12" s="21"/>
      <c r="B12" s="21"/>
      <c r="C12" s="21"/>
      <c r="D12" s="21">
        <v>3</v>
      </c>
      <c r="E12" s="48" t="s">
        <v>194</v>
      </c>
      <c r="F12" s="49"/>
      <c r="G12" s="49"/>
      <c r="H12" s="48" t="s">
        <v>195</v>
      </c>
      <c r="I12" s="23">
        <v>96</v>
      </c>
    </row>
    <row r="13" spans="1:9">
      <c r="A13" s="21"/>
      <c r="B13" s="21"/>
      <c r="C13" s="21"/>
      <c r="D13" s="21">
        <v>4</v>
      </c>
      <c r="E13" s="48" t="s">
        <v>196</v>
      </c>
      <c r="F13" s="49"/>
      <c r="G13" s="49"/>
      <c r="H13" s="48" t="s">
        <v>192</v>
      </c>
      <c r="I13" s="23">
        <v>1</v>
      </c>
    </row>
    <row r="14" spans="1:9">
      <c r="A14" s="21"/>
      <c r="B14" s="21"/>
      <c r="C14" s="21"/>
      <c r="D14" s="21">
        <v>5</v>
      </c>
      <c r="E14" s="48" t="s">
        <v>197</v>
      </c>
      <c r="F14" s="49"/>
      <c r="G14" s="49"/>
      <c r="H14" s="48" t="s">
        <v>198</v>
      </c>
      <c r="I14" s="23">
        <v>6.2</v>
      </c>
    </row>
    <row r="15" spans="1:9">
      <c r="A15" s="21"/>
      <c r="B15" s="21"/>
      <c r="C15" s="21"/>
      <c r="D15" s="21">
        <v>6</v>
      </c>
      <c r="E15" s="48" t="s">
        <v>199</v>
      </c>
      <c r="F15" s="49"/>
      <c r="G15" s="49"/>
      <c r="H15" s="48" t="s">
        <v>198</v>
      </c>
      <c r="I15" s="23">
        <v>29</v>
      </c>
    </row>
    <row r="16" spans="1:9">
      <c r="A16" s="21"/>
      <c r="B16" s="21"/>
      <c r="C16" s="21"/>
      <c r="D16" s="21">
        <v>7</v>
      </c>
      <c r="E16" s="48" t="s">
        <v>200</v>
      </c>
      <c r="F16" s="49"/>
      <c r="G16" s="49"/>
      <c r="H16" s="48" t="s">
        <v>198</v>
      </c>
      <c r="I16" s="23">
        <v>5.7</v>
      </c>
    </row>
    <row r="17" spans="1:9">
      <c r="A17" s="21"/>
      <c r="B17" s="21"/>
      <c r="C17" s="21"/>
      <c r="D17" s="21">
        <v>8</v>
      </c>
      <c r="E17" s="48" t="s">
        <v>201</v>
      </c>
      <c r="F17" s="49"/>
      <c r="G17" s="49"/>
      <c r="H17" s="48" t="s">
        <v>192</v>
      </c>
      <c r="I17" s="23">
        <v>58</v>
      </c>
    </row>
    <row r="18" spans="1:9">
      <c r="A18" s="21"/>
      <c r="B18" s="21"/>
      <c r="C18" s="21"/>
      <c r="D18" s="21">
        <v>9</v>
      </c>
      <c r="E18" s="48" t="s">
        <v>202</v>
      </c>
      <c r="F18" s="49"/>
      <c r="G18" s="49"/>
      <c r="H18" s="48" t="s">
        <v>203</v>
      </c>
      <c r="I18" s="23">
        <v>75</v>
      </c>
    </row>
    <row r="19" spans="1:9">
      <c r="A19" s="21"/>
      <c r="B19" s="21"/>
      <c r="C19" s="21"/>
      <c r="D19" s="21">
        <v>10</v>
      </c>
      <c r="E19" s="48" t="s">
        <v>204</v>
      </c>
      <c r="F19" s="49"/>
      <c r="G19" s="49"/>
      <c r="H19" s="48" t="s">
        <v>198</v>
      </c>
      <c r="I19" s="23">
        <v>41.16</v>
      </c>
    </row>
    <row r="20" spans="1:9">
      <c r="A20" s="21"/>
      <c r="B20" s="21"/>
      <c r="C20" s="21"/>
      <c r="D20" s="21">
        <v>11</v>
      </c>
      <c r="E20" s="48" t="s">
        <v>205</v>
      </c>
      <c r="F20" s="49"/>
      <c r="G20" s="49"/>
      <c r="H20" s="48" t="s">
        <v>206</v>
      </c>
      <c r="I20" s="23">
        <v>3</v>
      </c>
    </row>
    <row r="21" spans="1:9">
      <c r="A21" s="21"/>
      <c r="B21" s="21"/>
      <c r="C21" s="21"/>
      <c r="D21" s="21">
        <v>12</v>
      </c>
      <c r="E21" s="48" t="s">
        <v>207</v>
      </c>
      <c r="F21" s="49"/>
      <c r="G21" s="49"/>
      <c r="H21" s="48" t="s">
        <v>192</v>
      </c>
      <c r="I21" s="23">
        <v>116</v>
      </c>
    </row>
    <row r="22" spans="1:9">
      <c r="A22" s="21"/>
      <c r="B22" s="21"/>
      <c r="C22" s="21"/>
      <c r="D22" s="21">
        <v>13</v>
      </c>
      <c r="E22" s="48" t="s">
        <v>208</v>
      </c>
      <c r="F22" s="49"/>
      <c r="G22" s="49"/>
      <c r="H22" s="48" t="s">
        <v>198</v>
      </c>
      <c r="I22" s="23">
        <v>37.65</v>
      </c>
    </row>
    <row r="23" spans="1:9">
      <c r="A23" s="21"/>
      <c r="B23" s="21"/>
      <c r="C23" s="21"/>
      <c r="D23" s="21">
        <v>14</v>
      </c>
      <c r="E23" s="48" t="s">
        <v>209</v>
      </c>
      <c r="F23" s="49"/>
      <c r="G23" s="49"/>
      <c r="H23" s="48" t="s">
        <v>192</v>
      </c>
      <c r="I23" s="23">
        <v>34</v>
      </c>
    </row>
    <row r="24" spans="1:9">
      <c r="A24" s="21"/>
      <c r="B24" s="21"/>
      <c r="C24" s="21"/>
      <c r="D24" s="21">
        <v>15</v>
      </c>
      <c r="E24" s="48" t="s">
        <v>210</v>
      </c>
      <c r="F24" s="49"/>
      <c r="G24" s="49"/>
      <c r="H24" s="48" t="s">
        <v>192</v>
      </c>
      <c r="I24" s="23">
        <v>5</v>
      </c>
    </row>
    <row r="25" spans="1:9">
      <c r="A25" s="21"/>
      <c r="B25" s="21"/>
      <c r="C25" s="21"/>
      <c r="D25" s="21">
        <v>16</v>
      </c>
      <c r="E25" s="48" t="s">
        <v>211</v>
      </c>
      <c r="F25" s="49"/>
      <c r="G25" s="49"/>
      <c r="H25" s="48" t="s">
        <v>192</v>
      </c>
      <c r="I25" s="23">
        <v>10</v>
      </c>
    </row>
    <row r="26" spans="1:9">
      <c r="A26" s="21"/>
      <c r="B26" s="21"/>
      <c r="C26" s="21"/>
      <c r="D26" s="21">
        <v>17</v>
      </c>
      <c r="E26" s="48" t="s">
        <v>212</v>
      </c>
      <c r="F26" s="49"/>
      <c r="G26" s="49"/>
      <c r="H26" s="48" t="s">
        <v>192</v>
      </c>
      <c r="I26" s="23">
        <v>12</v>
      </c>
    </row>
    <row r="27" spans="1:9">
      <c r="A27" s="21"/>
      <c r="B27" s="21"/>
      <c r="C27" s="21"/>
      <c r="D27" s="21">
        <v>18</v>
      </c>
      <c r="E27" s="48" t="s">
        <v>213</v>
      </c>
      <c r="F27" s="49"/>
      <c r="G27" s="49"/>
      <c r="H27" s="48" t="s">
        <v>192</v>
      </c>
      <c r="I27" s="23">
        <v>45</v>
      </c>
    </row>
    <row r="28" spans="1:9">
      <c r="A28" s="21"/>
      <c r="B28" s="21"/>
      <c r="C28" s="21"/>
      <c r="D28" s="21">
        <v>19</v>
      </c>
      <c r="E28" s="48" t="s">
        <v>214</v>
      </c>
      <c r="F28" s="49"/>
      <c r="G28" s="49"/>
      <c r="H28" s="48" t="s">
        <v>192</v>
      </c>
      <c r="I28" s="23">
        <v>15</v>
      </c>
    </row>
    <row r="29" spans="1:9">
      <c r="A29" s="21"/>
      <c r="B29" s="21"/>
      <c r="C29" s="21"/>
      <c r="D29" s="21">
        <v>20</v>
      </c>
      <c r="E29" s="48" t="s">
        <v>215</v>
      </c>
      <c r="F29" s="49"/>
      <c r="G29" s="49"/>
      <c r="H29" s="48" t="s">
        <v>198</v>
      </c>
      <c r="I29" s="23">
        <v>13.881</v>
      </c>
    </row>
    <row r="30" spans="1:9">
      <c r="A30" s="21"/>
      <c r="B30" s="21"/>
      <c r="C30" s="21" t="s">
        <v>216</v>
      </c>
      <c r="D30" s="21">
        <v>21</v>
      </c>
      <c r="E30" s="48" t="s">
        <v>217</v>
      </c>
      <c r="F30" s="49"/>
      <c r="G30" s="49"/>
      <c r="H30" s="49" t="s">
        <v>218</v>
      </c>
      <c r="I30" s="23">
        <v>1</v>
      </c>
    </row>
    <row r="31" spans="1:9">
      <c r="A31" s="21"/>
      <c r="B31" s="21"/>
      <c r="C31" s="21"/>
      <c r="D31" s="21">
        <v>22</v>
      </c>
      <c r="E31" s="48" t="s">
        <v>219</v>
      </c>
      <c r="F31" s="49"/>
      <c r="G31" s="49"/>
      <c r="H31" s="49" t="s">
        <v>218</v>
      </c>
      <c r="I31" s="23">
        <v>1</v>
      </c>
    </row>
    <row r="32" spans="1:9">
      <c r="A32" s="21"/>
      <c r="B32" s="21"/>
      <c r="C32" s="21"/>
      <c r="D32" s="21">
        <v>23</v>
      </c>
      <c r="E32" s="48" t="s">
        <v>220</v>
      </c>
      <c r="F32" s="49"/>
      <c r="G32" s="49"/>
      <c r="H32" s="48" t="s">
        <v>221</v>
      </c>
      <c r="I32" s="34" t="s">
        <v>222</v>
      </c>
    </row>
    <row r="33" spans="1:9">
      <c r="A33" s="21"/>
      <c r="B33" s="21"/>
      <c r="C33" s="21" t="s">
        <v>223</v>
      </c>
      <c r="D33" s="21">
        <v>24</v>
      </c>
      <c r="E33" s="48" t="s">
        <v>224</v>
      </c>
      <c r="F33" s="49"/>
      <c r="G33" s="49"/>
      <c r="H33" s="49" t="s">
        <v>218</v>
      </c>
      <c r="I33" s="23" t="s">
        <v>225</v>
      </c>
    </row>
    <row r="34" spans="1:9">
      <c r="A34" s="21"/>
      <c r="B34" s="21"/>
      <c r="C34" s="21"/>
      <c r="D34" s="21">
        <v>25</v>
      </c>
      <c r="E34" s="48" t="s">
        <v>226</v>
      </c>
      <c r="F34" s="49"/>
      <c r="G34" s="49"/>
      <c r="H34" s="49" t="s">
        <v>218</v>
      </c>
      <c r="I34" s="23">
        <v>1</v>
      </c>
    </row>
    <row r="35" spans="1:9">
      <c r="A35" s="21"/>
      <c r="B35" s="21"/>
      <c r="C35" s="21" t="s">
        <v>227</v>
      </c>
      <c r="D35" s="21">
        <v>26</v>
      </c>
      <c r="E35" s="48" t="s">
        <v>228</v>
      </c>
      <c r="F35" s="49"/>
      <c r="G35" s="49"/>
      <c r="H35" s="50" t="s">
        <v>229</v>
      </c>
      <c r="I35" s="52" t="s">
        <v>230</v>
      </c>
    </row>
    <row r="36" spans="1:9">
      <c r="A36" s="21"/>
      <c r="B36" s="21"/>
      <c r="C36" s="21"/>
      <c r="D36" s="21">
        <v>27</v>
      </c>
      <c r="E36" s="48" t="s">
        <v>231</v>
      </c>
      <c r="F36" s="49"/>
      <c r="G36" s="49"/>
      <c r="H36" s="50" t="s">
        <v>229</v>
      </c>
      <c r="I36" s="52" t="s">
        <v>232</v>
      </c>
    </row>
    <row r="37" spans="1:9">
      <c r="A37" s="21"/>
      <c r="B37" s="21"/>
      <c r="C37" s="21"/>
      <c r="D37" s="21">
        <v>28</v>
      </c>
      <c r="E37" s="48" t="s">
        <v>233</v>
      </c>
      <c r="F37" s="49"/>
      <c r="G37" s="49"/>
      <c r="H37" s="50" t="s">
        <v>229</v>
      </c>
      <c r="I37" s="52" t="s">
        <v>234</v>
      </c>
    </row>
    <row r="38" spans="1:9">
      <c r="A38" s="21"/>
      <c r="B38" s="21"/>
      <c r="C38" s="21"/>
      <c r="D38" s="21">
        <v>29</v>
      </c>
      <c r="E38" s="48" t="s">
        <v>235</v>
      </c>
      <c r="F38" s="49"/>
      <c r="G38" s="49"/>
      <c r="H38" s="50" t="s">
        <v>229</v>
      </c>
      <c r="I38" s="52" t="s">
        <v>236</v>
      </c>
    </row>
    <row r="39" spans="1:9">
      <c r="A39" s="21"/>
      <c r="B39" s="21"/>
      <c r="C39" s="21"/>
      <c r="D39" s="21">
        <v>30</v>
      </c>
      <c r="E39" s="48" t="s">
        <v>237</v>
      </c>
      <c r="F39" s="49"/>
      <c r="G39" s="49"/>
      <c r="H39" s="50" t="s">
        <v>229</v>
      </c>
      <c r="I39" s="52" t="s">
        <v>238</v>
      </c>
    </row>
    <row r="40" spans="1:9">
      <c r="A40" s="21"/>
      <c r="B40" s="21"/>
      <c r="C40" s="21"/>
      <c r="D40" s="21">
        <v>31</v>
      </c>
      <c r="E40" s="48" t="s">
        <v>239</v>
      </c>
      <c r="F40" s="49"/>
      <c r="G40" s="49"/>
      <c r="H40" s="50" t="s">
        <v>229</v>
      </c>
      <c r="I40" s="52" t="s">
        <v>240</v>
      </c>
    </row>
    <row r="41" spans="1:9">
      <c r="A41" s="21"/>
      <c r="B41" s="21"/>
      <c r="C41" s="21"/>
      <c r="D41" s="21">
        <v>32</v>
      </c>
      <c r="E41" s="48" t="s">
        <v>241</v>
      </c>
      <c r="F41" s="49"/>
      <c r="G41" s="49"/>
      <c r="H41" s="50" t="s">
        <v>229</v>
      </c>
      <c r="I41" s="52" t="s">
        <v>242</v>
      </c>
    </row>
    <row r="42" spans="1:9">
      <c r="A42" s="21"/>
      <c r="B42" s="21"/>
      <c r="C42" s="21"/>
      <c r="D42" s="21">
        <v>33</v>
      </c>
      <c r="E42" s="48" t="s">
        <v>243</v>
      </c>
      <c r="F42" s="49"/>
      <c r="G42" s="49"/>
      <c r="H42" s="50" t="s">
        <v>229</v>
      </c>
      <c r="I42" s="52" t="s">
        <v>244</v>
      </c>
    </row>
    <row r="43" spans="1:9">
      <c r="A43" s="21"/>
      <c r="B43" s="21"/>
      <c r="C43" s="21"/>
      <c r="D43" s="21">
        <v>34</v>
      </c>
      <c r="E43" s="48" t="s">
        <v>245</v>
      </c>
      <c r="F43" s="49"/>
      <c r="G43" s="49"/>
      <c r="H43" s="50" t="s">
        <v>229</v>
      </c>
      <c r="I43" s="52" t="s">
        <v>246</v>
      </c>
    </row>
    <row r="44" spans="1:9">
      <c r="A44" s="21"/>
      <c r="B44" s="21"/>
      <c r="C44" s="21"/>
      <c r="D44" s="21">
        <v>35</v>
      </c>
      <c r="E44" s="48" t="s">
        <v>247</v>
      </c>
      <c r="F44" s="49"/>
      <c r="G44" s="49"/>
      <c r="H44" s="50" t="s">
        <v>229</v>
      </c>
      <c r="I44" s="52" t="s">
        <v>248</v>
      </c>
    </row>
    <row r="45" spans="1:9">
      <c r="A45" s="21"/>
      <c r="B45" s="21"/>
      <c r="C45" s="21"/>
      <c r="D45" s="21">
        <v>36</v>
      </c>
      <c r="E45" s="48" t="s">
        <v>249</v>
      </c>
      <c r="F45" s="49"/>
      <c r="G45" s="49"/>
      <c r="H45" s="50" t="s">
        <v>229</v>
      </c>
      <c r="I45" s="52" t="s">
        <v>250</v>
      </c>
    </row>
    <row r="46" spans="1:9">
      <c r="A46" s="21"/>
      <c r="B46" s="21"/>
      <c r="C46" s="21"/>
      <c r="D46" s="21">
        <v>37</v>
      </c>
      <c r="E46" s="48" t="s">
        <v>251</v>
      </c>
      <c r="F46" s="49"/>
      <c r="G46" s="49"/>
      <c r="H46" s="50" t="s">
        <v>229</v>
      </c>
      <c r="I46" s="52" t="s">
        <v>252</v>
      </c>
    </row>
    <row r="47" spans="1:9">
      <c r="A47" s="21"/>
      <c r="B47" s="21"/>
      <c r="C47" s="21"/>
      <c r="D47" s="21">
        <v>38</v>
      </c>
      <c r="E47" s="48" t="s">
        <v>253</v>
      </c>
      <c r="F47" s="49"/>
      <c r="G47" s="49"/>
      <c r="H47" s="50" t="s">
        <v>229</v>
      </c>
      <c r="I47" s="52" t="s">
        <v>254</v>
      </c>
    </row>
    <row r="48" spans="1:9">
      <c r="A48" s="21"/>
      <c r="B48" s="21"/>
      <c r="C48" s="21"/>
      <c r="D48" s="21">
        <v>39</v>
      </c>
      <c r="E48" s="48" t="s">
        <v>255</v>
      </c>
      <c r="F48" s="49"/>
      <c r="G48" s="49"/>
      <c r="H48" s="50" t="s">
        <v>229</v>
      </c>
      <c r="I48" s="52" t="s">
        <v>256</v>
      </c>
    </row>
    <row r="49" spans="1:9">
      <c r="A49" s="21"/>
      <c r="B49" s="21"/>
      <c r="C49" s="21"/>
      <c r="D49" s="21">
        <v>40</v>
      </c>
      <c r="E49" s="48" t="s">
        <v>257</v>
      </c>
      <c r="F49" s="49"/>
      <c r="G49" s="49"/>
      <c r="H49" s="50" t="s">
        <v>229</v>
      </c>
      <c r="I49" s="52" t="s">
        <v>258</v>
      </c>
    </row>
    <row r="50" spans="1:9">
      <c r="A50" s="21"/>
      <c r="B50" s="21"/>
      <c r="C50" s="21"/>
      <c r="D50" s="21">
        <v>41</v>
      </c>
      <c r="E50" s="48" t="s">
        <v>259</v>
      </c>
      <c r="F50" s="49"/>
      <c r="G50" s="49"/>
      <c r="H50" s="50" t="s">
        <v>229</v>
      </c>
      <c r="I50" s="52" t="s">
        <v>260</v>
      </c>
    </row>
    <row r="51" spans="1:9">
      <c r="A51" s="21"/>
      <c r="B51" s="21"/>
      <c r="C51" s="21"/>
      <c r="D51" s="21">
        <v>42</v>
      </c>
      <c r="E51" s="48" t="s">
        <v>261</v>
      </c>
      <c r="F51" s="49"/>
      <c r="G51" s="49"/>
      <c r="H51" s="50" t="s">
        <v>229</v>
      </c>
      <c r="I51" s="52" t="s">
        <v>262</v>
      </c>
    </row>
    <row r="52" spans="1:9">
      <c r="A52" s="21"/>
      <c r="B52" s="21"/>
      <c r="C52" s="21"/>
      <c r="D52" s="21">
        <v>43</v>
      </c>
      <c r="E52" s="48" t="s">
        <v>263</v>
      </c>
      <c r="F52" s="49"/>
      <c r="G52" s="49"/>
      <c r="H52" s="50" t="s">
        <v>229</v>
      </c>
      <c r="I52" s="52" t="s">
        <v>254</v>
      </c>
    </row>
    <row r="53" spans="1:9">
      <c r="A53" s="21"/>
      <c r="B53" s="21" t="s">
        <v>264</v>
      </c>
      <c r="C53" s="21" t="s">
        <v>265</v>
      </c>
      <c r="D53" s="21">
        <v>44</v>
      </c>
      <c r="E53" s="48" t="s">
        <v>266</v>
      </c>
      <c r="F53" s="49"/>
      <c r="G53" s="49"/>
      <c r="H53" s="51" t="s">
        <v>203</v>
      </c>
      <c r="I53" s="53">
        <v>5.29</v>
      </c>
    </row>
    <row r="54" spans="1:9">
      <c r="A54" s="21"/>
      <c r="B54" s="21"/>
      <c r="C54" s="21"/>
      <c r="D54" s="21">
        <v>45</v>
      </c>
      <c r="E54" s="48" t="s">
        <v>267</v>
      </c>
      <c r="F54" s="49"/>
      <c r="G54" s="49"/>
      <c r="H54" s="51" t="s">
        <v>203</v>
      </c>
      <c r="I54" s="53">
        <v>9.741</v>
      </c>
    </row>
    <row r="55" spans="1:9">
      <c r="A55" s="21"/>
      <c r="B55" s="21"/>
      <c r="C55" s="21"/>
      <c r="D55" s="21">
        <v>46</v>
      </c>
      <c r="E55" s="48" t="s">
        <v>268</v>
      </c>
      <c r="F55" s="49"/>
      <c r="G55" s="49"/>
      <c r="H55" s="51" t="s">
        <v>203</v>
      </c>
      <c r="I55" s="23">
        <v>2.49</v>
      </c>
    </row>
    <row r="56" spans="1:9">
      <c r="A56" s="21"/>
      <c r="B56" s="21"/>
      <c r="C56" s="21" t="s">
        <v>269</v>
      </c>
      <c r="D56" s="21">
        <v>47</v>
      </c>
      <c r="E56" s="48" t="s">
        <v>270</v>
      </c>
      <c r="F56" s="49"/>
      <c r="G56" s="49"/>
      <c r="H56" s="51" t="s">
        <v>271</v>
      </c>
      <c r="I56" s="53">
        <v>3.22</v>
      </c>
    </row>
    <row r="57" spans="1:9">
      <c r="A57" s="21"/>
      <c r="B57" s="21"/>
      <c r="C57" s="21"/>
      <c r="D57" s="21">
        <v>48</v>
      </c>
      <c r="E57" s="48" t="s">
        <v>272</v>
      </c>
      <c r="F57" s="49"/>
      <c r="G57" s="49"/>
      <c r="H57" s="51" t="s">
        <v>271</v>
      </c>
      <c r="I57" s="53">
        <v>245</v>
      </c>
    </row>
    <row r="58" spans="1:9">
      <c r="A58" s="21"/>
      <c r="B58" s="21"/>
      <c r="C58" s="21"/>
      <c r="D58" s="21">
        <v>49</v>
      </c>
      <c r="E58" s="48" t="s">
        <v>273</v>
      </c>
      <c r="F58" s="49"/>
      <c r="G58" s="49"/>
      <c r="H58" s="51" t="s">
        <v>271</v>
      </c>
      <c r="I58" s="23">
        <v>14.1</v>
      </c>
    </row>
    <row r="59" spans="1:9">
      <c r="A59" s="21"/>
      <c r="B59" s="21"/>
      <c r="C59" s="21"/>
      <c r="D59" s="21">
        <v>50</v>
      </c>
      <c r="E59" s="48" t="s">
        <v>274</v>
      </c>
      <c r="F59" s="49"/>
      <c r="G59" s="49"/>
      <c r="H59" s="51" t="s">
        <v>271</v>
      </c>
      <c r="I59" s="23">
        <v>29.4627</v>
      </c>
    </row>
    <row r="60" spans="1:9">
      <c r="A60" s="21"/>
      <c r="B60" s="21"/>
      <c r="C60" s="21"/>
      <c r="D60" s="21">
        <v>51</v>
      </c>
      <c r="E60" s="48" t="s">
        <v>275</v>
      </c>
      <c r="F60" s="49"/>
      <c r="G60" s="49"/>
      <c r="H60" s="48" t="s">
        <v>221</v>
      </c>
      <c r="I60" s="34" t="s">
        <v>276</v>
      </c>
    </row>
    <row r="61" spans="1:9">
      <c r="A61" s="21"/>
      <c r="B61" s="21"/>
      <c r="C61" s="21" t="s">
        <v>277</v>
      </c>
      <c r="D61" s="21">
        <v>52</v>
      </c>
      <c r="E61" s="48" t="s">
        <v>278</v>
      </c>
      <c r="F61" s="49"/>
      <c r="G61" s="49"/>
      <c r="H61" s="51" t="s">
        <v>203</v>
      </c>
      <c r="I61" s="23">
        <v>421</v>
      </c>
    </row>
    <row r="62" ht="24" spans="1:9">
      <c r="A62" s="21"/>
      <c r="B62" s="21"/>
      <c r="C62" s="21"/>
      <c r="D62" s="21">
        <v>53</v>
      </c>
      <c r="E62" s="48" t="s">
        <v>279</v>
      </c>
      <c r="F62" s="49"/>
      <c r="G62" s="49"/>
      <c r="H62" s="48" t="s">
        <v>280</v>
      </c>
      <c r="I62" s="23">
        <v>2623.19</v>
      </c>
    </row>
    <row r="63" spans="1:9">
      <c r="A63" s="21"/>
      <c r="B63" s="21"/>
      <c r="C63" s="21" t="s">
        <v>281</v>
      </c>
      <c r="D63" s="21">
        <v>54</v>
      </c>
      <c r="E63" s="48" t="s">
        <v>282</v>
      </c>
      <c r="F63" s="49"/>
      <c r="G63" s="49"/>
      <c r="H63" s="48" t="s">
        <v>221</v>
      </c>
      <c r="I63" s="34" t="s">
        <v>276</v>
      </c>
    </row>
    <row r="64" spans="1:9">
      <c r="A64" s="21"/>
      <c r="B64" s="21"/>
      <c r="C64" s="21"/>
      <c r="D64" s="21">
        <v>55</v>
      </c>
      <c r="E64" s="48" t="s">
        <v>283</v>
      </c>
      <c r="F64" s="49"/>
      <c r="G64" s="49"/>
      <c r="H64" s="48" t="s">
        <v>221</v>
      </c>
      <c r="I64" s="34" t="s">
        <v>276</v>
      </c>
    </row>
    <row r="65" ht="31" customHeight="1" spans="1:9">
      <c r="A65" s="21"/>
      <c r="B65" s="21" t="s">
        <v>284</v>
      </c>
      <c r="C65" s="49" t="s">
        <v>285</v>
      </c>
      <c r="D65" s="21">
        <v>56</v>
      </c>
      <c r="E65" s="48" t="s">
        <v>286</v>
      </c>
      <c r="F65" s="49"/>
      <c r="G65" s="49"/>
      <c r="H65" s="49" t="s">
        <v>218</v>
      </c>
      <c r="I65" s="23" t="s">
        <v>287</v>
      </c>
    </row>
  </sheetData>
  <mergeCells count="81">
    <mergeCell ref="A1:I1"/>
    <mergeCell ref="A2:I2"/>
    <mergeCell ref="A3:C3"/>
    <mergeCell ref="D3:I3"/>
    <mergeCell ref="A4:C4"/>
    <mergeCell ref="D4:F4"/>
    <mergeCell ref="H4:I4"/>
    <mergeCell ref="A5:C5"/>
    <mergeCell ref="D5:I5"/>
    <mergeCell ref="D6:I6"/>
    <mergeCell ref="D7:I7"/>
    <mergeCell ref="B8:I8"/>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E43:G43"/>
    <mergeCell ref="E44:G44"/>
    <mergeCell ref="E45:G45"/>
    <mergeCell ref="E46:G46"/>
    <mergeCell ref="E47:G47"/>
    <mergeCell ref="E48:G48"/>
    <mergeCell ref="E49:G49"/>
    <mergeCell ref="E50:G50"/>
    <mergeCell ref="E51:G51"/>
    <mergeCell ref="E52:G52"/>
    <mergeCell ref="E53:G53"/>
    <mergeCell ref="E54:G54"/>
    <mergeCell ref="E55:G55"/>
    <mergeCell ref="E56:G56"/>
    <mergeCell ref="E57:G57"/>
    <mergeCell ref="E58:G58"/>
    <mergeCell ref="E59:G59"/>
    <mergeCell ref="E60:G60"/>
    <mergeCell ref="E61:G61"/>
    <mergeCell ref="E62:G62"/>
    <mergeCell ref="E63:G63"/>
    <mergeCell ref="E64:G64"/>
    <mergeCell ref="E65:G65"/>
    <mergeCell ref="A9:A65"/>
    <mergeCell ref="B10:B52"/>
    <mergeCell ref="B53:B64"/>
    <mergeCell ref="C10:C29"/>
    <mergeCell ref="C30:C32"/>
    <mergeCell ref="C33:C34"/>
    <mergeCell ref="C35:C52"/>
    <mergeCell ref="C53:C55"/>
    <mergeCell ref="C56:C60"/>
    <mergeCell ref="C61:C62"/>
    <mergeCell ref="C63:C64"/>
    <mergeCell ref="A6:C7"/>
  </mergeCells>
  <printOptions horizontalCentered="1"/>
  <pageMargins left="0.590277777777778" right="0.511805555555556" top="0.590277777777778" bottom="0.590277777777778" header="0.298611111111111" footer="0.298611111111111"/>
  <pageSetup paperSize="9" scale="75" orientation="portrait" horizontalDpi="600"/>
  <headerFooter>
    <oddFooter>&amp;L—8—</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M142"/>
  <sheetViews>
    <sheetView view="pageBreakPreview" zoomScale="70" zoomScaleNormal="50" workbookViewId="0">
      <pane xSplit="2" ySplit="5" topLeftCell="H96" activePane="bottomRight" state="frozen"/>
      <selection/>
      <selection pane="topRight"/>
      <selection pane="bottomLeft"/>
      <selection pane="bottomRight" activeCell="S105" sqref="S105"/>
    </sheetView>
  </sheetViews>
  <sheetFormatPr defaultColWidth="9" defaultRowHeight="15.6"/>
  <cols>
    <col min="1" max="1" width="5.625" style="5" customWidth="1"/>
    <col min="2" max="2" width="9.125" style="5" customWidth="1"/>
    <col min="3" max="16" width="8.625" style="5" customWidth="1"/>
    <col min="17" max="17" width="8.625" style="6" customWidth="1"/>
    <col min="18" max="21" width="8.625" style="5" customWidth="1"/>
    <col min="22" max="22" width="8.625" style="7" customWidth="1"/>
    <col min="23" max="25" width="8.625" style="5" customWidth="1"/>
    <col min="26" max="26" width="9.625" style="5" customWidth="1"/>
    <col min="27" max="27" width="9" style="8"/>
    <col min="28" max="28" width="9.5" style="8"/>
    <col min="29" max="187" width="9" style="8"/>
    <col min="188" max="191" width="9" style="9"/>
    <col min="192" max="198" width="9" style="8"/>
    <col min="199" max="246" width="9" style="9"/>
    <col min="247" max="16384" width="9" style="1"/>
  </cols>
  <sheetData>
    <row r="1" s="1" customFormat="1" ht="25" customHeight="1" spans="1:23">
      <c r="A1" s="10" t="s">
        <v>288</v>
      </c>
      <c r="B1" s="10"/>
      <c r="C1" s="11"/>
      <c r="D1" s="11"/>
      <c r="E1" s="11"/>
      <c r="F1" s="11"/>
      <c r="G1" s="11"/>
      <c r="H1" s="11"/>
      <c r="I1" s="11"/>
      <c r="J1" s="11"/>
      <c r="K1" s="11"/>
      <c r="L1" s="11"/>
      <c r="M1" s="11"/>
      <c r="N1" s="11"/>
      <c r="O1" s="11"/>
      <c r="Q1" s="27"/>
      <c r="V1" s="28"/>
      <c r="W1" s="11"/>
    </row>
    <row r="2" s="1" customFormat="1" ht="47" customHeight="1" spans="1:41">
      <c r="A2" s="12" t="s">
        <v>289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row>
    <row r="3" s="2" customFormat="1" ht="35" customHeight="1" spans="1:213">
      <c r="A3" s="13" t="s">
        <v>290</v>
      </c>
      <c r="B3" s="13" t="s">
        <v>291</v>
      </c>
      <c r="C3" s="13" t="s">
        <v>292</v>
      </c>
      <c r="D3" s="13"/>
      <c r="E3" s="13"/>
      <c r="F3" s="13"/>
      <c r="G3" s="13"/>
      <c r="H3" s="13"/>
      <c r="I3" s="13"/>
      <c r="J3" s="13"/>
      <c r="K3" s="13"/>
      <c r="L3" s="13"/>
      <c r="M3" s="13"/>
      <c r="N3" s="13"/>
      <c r="O3" s="13"/>
      <c r="P3" s="13"/>
      <c r="Q3" s="13"/>
      <c r="R3" s="13"/>
      <c r="S3" s="13"/>
      <c r="T3" s="13"/>
      <c r="U3" s="13"/>
      <c r="V3" s="13"/>
      <c r="W3" s="13"/>
      <c r="X3" s="13"/>
      <c r="Y3" s="13"/>
      <c r="Z3" s="13"/>
      <c r="AA3" s="13"/>
      <c r="AB3" s="30"/>
      <c r="AC3" s="31" t="s">
        <v>293</v>
      </c>
      <c r="AD3" s="31"/>
      <c r="AE3" s="31"/>
      <c r="AF3" s="31"/>
      <c r="AG3" s="31"/>
      <c r="AH3" s="31"/>
      <c r="AI3" s="31"/>
      <c r="AJ3" s="31"/>
      <c r="AK3" s="31"/>
      <c r="AL3" s="31"/>
      <c r="AM3" s="31"/>
      <c r="AN3" s="31"/>
      <c r="AO3" s="13" t="s">
        <v>294</v>
      </c>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Y3" s="4"/>
      <c r="GZ3" s="4"/>
      <c r="HA3" s="4"/>
      <c r="HB3" s="4"/>
      <c r="HC3" s="4"/>
      <c r="HD3" s="4"/>
      <c r="HE3" s="4"/>
    </row>
    <row r="4" s="2" customFormat="1" ht="35" customHeight="1" spans="1:213">
      <c r="A4" s="13"/>
      <c r="B4" s="13"/>
      <c r="C4" s="13" t="s">
        <v>295</v>
      </c>
      <c r="D4" s="13"/>
      <c r="E4" s="13"/>
      <c r="F4" s="13"/>
      <c r="G4" s="13"/>
      <c r="H4" s="13"/>
      <c r="I4" s="13"/>
      <c r="J4" s="13"/>
      <c r="K4" s="13"/>
      <c r="L4" s="13"/>
      <c r="M4" s="13"/>
      <c r="N4" s="13"/>
      <c r="O4" s="13"/>
      <c r="P4" s="13"/>
      <c r="Q4" s="13"/>
      <c r="R4" s="13"/>
      <c r="S4" s="13"/>
      <c r="T4" s="13"/>
      <c r="U4" s="13"/>
      <c r="V4" s="13"/>
      <c r="W4" s="13" t="s">
        <v>296</v>
      </c>
      <c r="X4" s="13"/>
      <c r="Y4" s="13"/>
      <c r="Z4" s="13" t="s">
        <v>297</v>
      </c>
      <c r="AA4" s="13"/>
      <c r="AB4" s="30" t="s">
        <v>298</v>
      </c>
      <c r="AC4" s="32" t="s">
        <v>299</v>
      </c>
      <c r="AD4" s="32"/>
      <c r="AE4" s="32"/>
      <c r="AF4" s="32" t="s">
        <v>300</v>
      </c>
      <c r="AG4" s="32"/>
      <c r="AH4" s="32"/>
      <c r="AI4" s="32"/>
      <c r="AJ4" s="32"/>
      <c r="AK4" s="13" t="s">
        <v>301</v>
      </c>
      <c r="AL4" s="13"/>
      <c r="AM4" s="13" t="s">
        <v>302</v>
      </c>
      <c r="AN4" s="13"/>
      <c r="AO4" s="13" t="s">
        <v>303</v>
      </c>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Y4" s="4"/>
      <c r="GZ4" s="4"/>
      <c r="HA4" s="4"/>
      <c r="HB4" s="4"/>
      <c r="HC4" s="4"/>
      <c r="HD4" s="4"/>
      <c r="HE4" s="4"/>
    </row>
    <row r="5" s="2" customFormat="1" ht="100" customHeight="1" spans="1:213">
      <c r="A5" s="13"/>
      <c r="B5" s="13"/>
      <c r="C5" s="14" t="s">
        <v>304</v>
      </c>
      <c r="D5" s="14" t="s">
        <v>305</v>
      </c>
      <c r="E5" s="15" t="s">
        <v>306</v>
      </c>
      <c r="F5" s="14" t="s">
        <v>307</v>
      </c>
      <c r="G5" s="15" t="s">
        <v>308</v>
      </c>
      <c r="H5" s="15" t="s">
        <v>309</v>
      </c>
      <c r="I5" s="15" t="s">
        <v>310</v>
      </c>
      <c r="J5" s="15" t="s">
        <v>311</v>
      </c>
      <c r="K5" s="15" t="s">
        <v>312</v>
      </c>
      <c r="L5" s="15" t="s">
        <v>313</v>
      </c>
      <c r="M5" s="15" t="s">
        <v>314</v>
      </c>
      <c r="N5" s="15" t="s">
        <v>315</v>
      </c>
      <c r="O5" s="15" t="s">
        <v>316</v>
      </c>
      <c r="P5" s="14" t="s">
        <v>317</v>
      </c>
      <c r="Q5" s="15" t="s">
        <v>318</v>
      </c>
      <c r="R5" s="15" t="s">
        <v>319</v>
      </c>
      <c r="S5" s="15" t="s">
        <v>320</v>
      </c>
      <c r="T5" s="15" t="s">
        <v>321</v>
      </c>
      <c r="U5" s="15" t="s">
        <v>322</v>
      </c>
      <c r="V5" s="15" t="s">
        <v>323</v>
      </c>
      <c r="W5" s="13" t="s">
        <v>324</v>
      </c>
      <c r="X5" s="13" t="s">
        <v>325</v>
      </c>
      <c r="Y5" s="13" t="s">
        <v>326</v>
      </c>
      <c r="Z5" s="13" t="s">
        <v>327</v>
      </c>
      <c r="AA5" s="13" t="s">
        <v>328</v>
      </c>
      <c r="AB5" s="30" t="s">
        <v>329</v>
      </c>
      <c r="AC5" s="13" t="s">
        <v>330</v>
      </c>
      <c r="AD5" s="18" t="s">
        <v>331</v>
      </c>
      <c r="AE5" s="13" t="s">
        <v>332</v>
      </c>
      <c r="AF5" s="13" t="s">
        <v>333</v>
      </c>
      <c r="AG5" s="13" t="s">
        <v>334</v>
      </c>
      <c r="AH5" s="13" t="s">
        <v>335</v>
      </c>
      <c r="AI5" s="19" t="s">
        <v>336</v>
      </c>
      <c r="AJ5" s="13" t="s">
        <v>337</v>
      </c>
      <c r="AK5" s="15" t="s">
        <v>338</v>
      </c>
      <c r="AL5" s="15" t="s">
        <v>339</v>
      </c>
      <c r="AM5" s="13" t="s">
        <v>340</v>
      </c>
      <c r="AN5" s="13" t="s">
        <v>341</v>
      </c>
      <c r="AO5" s="13" t="s">
        <v>342</v>
      </c>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Y5" s="4"/>
      <c r="GZ5" s="4"/>
      <c r="HA5" s="4"/>
      <c r="HB5" s="4"/>
      <c r="HC5" s="4"/>
      <c r="HD5" s="4"/>
      <c r="HE5" s="4"/>
    </row>
    <row r="6" s="3" customFormat="1" ht="33" customHeight="1" spans="1:273">
      <c r="A6" s="16" t="s">
        <v>4</v>
      </c>
      <c r="B6" s="17"/>
      <c r="C6" s="18">
        <f t="shared" ref="C6:V6" si="0">C7+C8+C22+C33+C49+C58+C64+C70+C76+C83+C92+C106+C113+C126+C134</f>
        <v>6</v>
      </c>
      <c r="D6" s="18">
        <f t="shared" si="0"/>
        <v>6</v>
      </c>
      <c r="E6" s="18">
        <f t="shared" si="0"/>
        <v>96</v>
      </c>
      <c r="F6" s="18">
        <f t="shared" si="0"/>
        <v>1</v>
      </c>
      <c r="G6" s="18">
        <f t="shared" si="0"/>
        <v>6.2</v>
      </c>
      <c r="H6" s="18">
        <f t="shared" si="0"/>
        <v>29</v>
      </c>
      <c r="I6" s="18">
        <f t="shared" si="0"/>
        <v>5.7</v>
      </c>
      <c r="J6" s="18">
        <f t="shared" si="0"/>
        <v>58</v>
      </c>
      <c r="K6" s="18">
        <f t="shared" si="0"/>
        <v>75</v>
      </c>
      <c r="L6" s="18">
        <f t="shared" si="0"/>
        <v>41.16</v>
      </c>
      <c r="M6" s="18">
        <f t="shared" si="0"/>
        <v>3</v>
      </c>
      <c r="N6" s="18">
        <f t="shared" si="0"/>
        <v>116</v>
      </c>
      <c r="O6" s="18">
        <f t="shared" si="0"/>
        <v>37.65</v>
      </c>
      <c r="P6" s="18">
        <f t="shared" si="0"/>
        <v>34</v>
      </c>
      <c r="Q6" s="18">
        <f t="shared" si="0"/>
        <v>5</v>
      </c>
      <c r="R6" s="18">
        <f t="shared" si="0"/>
        <v>10</v>
      </c>
      <c r="S6" s="18">
        <f t="shared" si="0"/>
        <v>12</v>
      </c>
      <c r="T6" s="18">
        <f t="shared" si="0"/>
        <v>45</v>
      </c>
      <c r="U6" s="18">
        <f t="shared" si="0"/>
        <v>15</v>
      </c>
      <c r="V6" s="18">
        <f t="shared" si="0"/>
        <v>13.881</v>
      </c>
      <c r="W6" s="20">
        <v>1</v>
      </c>
      <c r="X6" s="20">
        <v>1</v>
      </c>
      <c r="Y6" s="33" t="s">
        <v>222</v>
      </c>
      <c r="Z6" s="20" t="s">
        <v>225</v>
      </c>
      <c r="AA6" s="20">
        <v>1</v>
      </c>
      <c r="AB6" s="18">
        <f t="shared" ref="AB6:AI6" si="1">AB7+AB8+AB22+AB33+AB49+AB58+AB64+AB70+AB76+AB83+AB92+AB106+AB113+AB126+AB134</f>
        <v>156570</v>
      </c>
      <c r="AC6" s="18">
        <f t="shared" si="1"/>
        <v>5.29</v>
      </c>
      <c r="AD6" s="18">
        <f t="shared" si="1"/>
        <v>9.741</v>
      </c>
      <c r="AE6" s="18">
        <f t="shared" si="1"/>
        <v>2.49</v>
      </c>
      <c r="AF6" s="18">
        <f t="shared" si="1"/>
        <v>3.22</v>
      </c>
      <c r="AG6" s="18">
        <f t="shared" si="1"/>
        <v>245</v>
      </c>
      <c r="AH6" s="18">
        <f t="shared" si="1"/>
        <v>14.1</v>
      </c>
      <c r="AI6" s="18">
        <f t="shared" si="1"/>
        <v>29.4627</v>
      </c>
      <c r="AJ6" s="35" t="s">
        <v>276</v>
      </c>
      <c r="AK6" s="18">
        <f>AK7+AK8+AK22+AK33+AK49+AK58+AK64+AK70+AK76+AK83+AK92+AK106+AK113+AK126+AK134</f>
        <v>421</v>
      </c>
      <c r="AL6" s="18">
        <f>AL7+AL8+AL22+AL33+AL49+AL58+AL64+AL70+AL76+AL83+AL92+AL106+AL113+AL126+AL134</f>
        <v>2623.19</v>
      </c>
      <c r="AM6" s="35" t="s">
        <v>276</v>
      </c>
      <c r="AN6" s="35" t="s">
        <v>276</v>
      </c>
      <c r="AO6" s="18" t="s">
        <v>287</v>
      </c>
      <c r="GU6" s="39"/>
      <c r="GV6" s="39"/>
      <c r="GW6" s="39"/>
      <c r="GX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41"/>
      <c r="JC6" s="41"/>
      <c r="JD6" s="41"/>
      <c r="JE6" s="41"/>
      <c r="JF6" s="41"/>
      <c r="JG6" s="41"/>
      <c r="JH6" s="41"/>
      <c r="JI6" s="41"/>
      <c r="JJ6" s="41"/>
      <c r="JK6" s="41"/>
      <c r="JL6" s="41"/>
      <c r="JM6" s="41"/>
    </row>
    <row r="7" s="3" customFormat="1" ht="33" customHeight="1" spans="1:273">
      <c r="A7" s="19" t="s">
        <v>343</v>
      </c>
      <c r="B7" s="19" t="s">
        <v>29</v>
      </c>
      <c r="C7" s="18"/>
      <c r="D7" s="18"/>
      <c r="E7" s="18"/>
      <c r="F7" s="18"/>
      <c r="G7" s="18"/>
      <c r="H7" s="18"/>
      <c r="I7" s="18"/>
      <c r="J7" s="18"/>
      <c r="K7" s="18"/>
      <c r="L7" s="18"/>
      <c r="M7" s="18"/>
      <c r="N7" s="18"/>
      <c r="O7" s="18"/>
      <c r="P7" s="18">
        <v>34</v>
      </c>
      <c r="Q7" s="18"/>
      <c r="R7" s="18"/>
      <c r="S7" s="18"/>
      <c r="T7" s="18"/>
      <c r="U7" s="18"/>
      <c r="V7" s="18"/>
      <c r="W7" s="20"/>
      <c r="X7" s="20"/>
      <c r="Y7" s="20"/>
      <c r="Z7" s="20"/>
      <c r="AA7" s="20"/>
      <c r="AB7" s="18">
        <v>300</v>
      </c>
      <c r="AC7" s="18"/>
      <c r="AD7" s="18"/>
      <c r="AE7" s="18"/>
      <c r="AF7" s="18"/>
      <c r="AG7" s="18"/>
      <c r="AH7" s="18"/>
      <c r="AI7" s="18"/>
      <c r="AJ7" s="35"/>
      <c r="AK7" s="18"/>
      <c r="AL7" s="18"/>
      <c r="AM7" s="18"/>
      <c r="AN7" s="18"/>
      <c r="AO7" s="18"/>
      <c r="GU7" s="39"/>
      <c r="GV7" s="39"/>
      <c r="GW7" s="39"/>
      <c r="GX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41"/>
      <c r="JC7" s="41"/>
      <c r="JD7" s="41"/>
      <c r="JE7" s="41"/>
      <c r="JF7" s="41"/>
      <c r="JG7" s="41"/>
      <c r="JH7" s="41"/>
      <c r="JI7" s="41"/>
      <c r="JJ7" s="41"/>
      <c r="JK7" s="41"/>
      <c r="JL7" s="41"/>
      <c r="JM7" s="41"/>
    </row>
    <row r="8" s="3" customFormat="1" ht="33" customHeight="1" spans="1:273">
      <c r="A8" s="14" t="s">
        <v>344</v>
      </c>
      <c r="B8" s="14" t="s">
        <v>345</v>
      </c>
      <c r="C8" s="20">
        <f t="shared" ref="C8:G8" si="2">SUM(C9:C21)</f>
        <v>1</v>
      </c>
      <c r="D8" s="20">
        <f t="shared" si="2"/>
        <v>0</v>
      </c>
      <c r="E8" s="20">
        <f t="shared" si="2"/>
        <v>31</v>
      </c>
      <c r="F8" s="20">
        <f t="shared" si="2"/>
        <v>0</v>
      </c>
      <c r="G8" s="20">
        <f t="shared" si="2"/>
        <v>2</v>
      </c>
      <c r="H8" s="20">
        <v>0</v>
      </c>
      <c r="I8" s="20">
        <f t="shared" ref="I8:V8" si="3">SUM(I9:I21)</f>
        <v>0</v>
      </c>
      <c r="J8" s="20">
        <v>6</v>
      </c>
      <c r="K8" s="20">
        <f t="shared" si="3"/>
        <v>52</v>
      </c>
      <c r="L8" s="20">
        <f t="shared" si="3"/>
        <v>5</v>
      </c>
      <c r="M8" s="20">
        <f t="shared" si="3"/>
        <v>1</v>
      </c>
      <c r="N8" s="20">
        <f t="shared" si="3"/>
        <v>13</v>
      </c>
      <c r="O8" s="20">
        <f t="shared" si="3"/>
        <v>2.5</v>
      </c>
      <c r="P8" s="20">
        <f t="shared" si="3"/>
        <v>0</v>
      </c>
      <c r="Q8" s="20">
        <f t="shared" si="3"/>
        <v>1</v>
      </c>
      <c r="R8" s="20">
        <f t="shared" si="3"/>
        <v>1</v>
      </c>
      <c r="S8" s="20">
        <f t="shared" si="3"/>
        <v>2</v>
      </c>
      <c r="T8" s="20">
        <f t="shared" si="3"/>
        <v>2</v>
      </c>
      <c r="U8" s="20">
        <f t="shared" si="3"/>
        <v>1</v>
      </c>
      <c r="V8" s="20">
        <f t="shared" si="3"/>
        <v>0.85</v>
      </c>
      <c r="W8" s="20">
        <v>1</v>
      </c>
      <c r="X8" s="20">
        <v>1</v>
      </c>
      <c r="Y8" s="33" t="s">
        <v>222</v>
      </c>
      <c r="Z8" s="20" t="s">
        <v>225</v>
      </c>
      <c r="AA8" s="20">
        <v>1</v>
      </c>
      <c r="AB8" s="20">
        <f t="shared" ref="AB8:AI8" si="4">SUM(AB9:AB21)</f>
        <v>19535</v>
      </c>
      <c r="AC8" s="20">
        <f t="shared" si="4"/>
        <v>2.25</v>
      </c>
      <c r="AD8" s="20">
        <f t="shared" si="4"/>
        <v>4.72</v>
      </c>
      <c r="AE8" s="20">
        <f t="shared" si="4"/>
        <v>0.08</v>
      </c>
      <c r="AF8" s="20">
        <f t="shared" si="4"/>
        <v>0.08</v>
      </c>
      <c r="AG8" s="20">
        <f t="shared" si="4"/>
        <v>19.38</v>
      </c>
      <c r="AH8" s="20">
        <f t="shared" si="4"/>
        <v>1.61</v>
      </c>
      <c r="AI8" s="20">
        <f t="shared" si="4"/>
        <v>5.9425</v>
      </c>
      <c r="AJ8" s="33" t="s">
        <v>276</v>
      </c>
      <c r="AK8" s="20">
        <v>57</v>
      </c>
      <c r="AL8" s="36">
        <f>SUM(AL9:AL21)</f>
        <v>944.6</v>
      </c>
      <c r="AM8" s="35" t="s">
        <v>276</v>
      </c>
      <c r="AN8" s="35" t="s">
        <v>276</v>
      </c>
      <c r="AO8" s="18" t="s">
        <v>287</v>
      </c>
      <c r="GU8" s="39"/>
      <c r="GV8" s="39"/>
      <c r="GW8" s="39"/>
      <c r="GX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41"/>
      <c r="JC8" s="41"/>
      <c r="JD8" s="41"/>
      <c r="JE8" s="41"/>
      <c r="JF8" s="41"/>
      <c r="JG8" s="41"/>
      <c r="JH8" s="41"/>
      <c r="JI8" s="41"/>
      <c r="JJ8" s="41"/>
      <c r="JK8" s="41"/>
      <c r="JL8" s="41"/>
      <c r="JM8" s="41"/>
    </row>
    <row r="9" s="4" customFormat="1" ht="33" customHeight="1" spans="1:273">
      <c r="A9" s="21">
        <v>1</v>
      </c>
      <c r="B9" s="22" t="s">
        <v>346</v>
      </c>
      <c r="C9" s="23">
        <v>1</v>
      </c>
      <c r="D9" s="23"/>
      <c r="E9" s="24">
        <v>1</v>
      </c>
      <c r="F9" s="25"/>
      <c r="G9" s="25">
        <v>2</v>
      </c>
      <c r="H9" s="24"/>
      <c r="I9" s="24"/>
      <c r="J9" s="24"/>
      <c r="K9" s="24"/>
      <c r="L9" s="24"/>
      <c r="M9" s="24"/>
      <c r="N9" s="24">
        <v>1</v>
      </c>
      <c r="O9" s="24"/>
      <c r="P9" s="24"/>
      <c r="Q9" s="24">
        <v>1</v>
      </c>
      <c r="R9" s="24">
        <v>1</v>
      </c>
      <c r="S9" s="24"/>
      <c r="T9" s="24">
        <v>1</v>
      </c>
      <c r="U9" s="24">
        <v>1</v>
      </c>
      <c r="V9" s="24"/>
      <c r="W9" s="23">
        <v>1</v>
      </c>
      <c r="X9" s="23">
        <v>1</v>
      </c>
      <c r="Y9" s="34" t="s">
        <v>222</v>
      </c>
      <c r="Z9" s="23" t="s">
        <v>225</v>
      </c>
      <c r="AA9" s="23">
        <v>1</v>
      </c>
      <c r="AB9" s="24">
        <v>6203</v>
      </c>
      <c r="AC9" s="23"/>
      <c r="AD9" s="23"/>
      <c r="AE9" s="23"/>
      <c r="AF9" s="25"/>
      <c r="AG9" s="25"/>
      <c r="AH9" s="25"/>
      <c r="AI9" s="25">
        <v>0.012</v>
      </c>
      <c r="AJ9" s="34" t="s">
        <v>276</v>
      </c>
      <c r="AK9" s="23"/>
      <c r="AL9" s="23">
        <v>94.6</v>
      </c>
      <c r="AM9" s="37" t="s">
        <v>276</v>
      </c>
      <c r="AN9" s="37" t="s">
        <v>276</v>
      </c>
      <c r="AO9" s="24" t="s">
        <v>287</v>
      </c>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2"/>
      <c r="GV9" s="2"/>
      <c r="GW9" s="2"/>
      <c r="GX9" s="2"/>
      <c r="GY9" s="8"/>
      <c r="GZ9" s="8"/>
      <c r="HA9" s="8"/>
      <c r="HB9" s="8"/>
      <c r="HC9" s="8"/>
      <c r="HD9" s="8"/>
      <c r="HE9" s="8"/>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1"/>
      <c r="JC9" s="1"/>
      <c r="JD9" s="1"/>
      <c r="JE9" s="1"/>
      <c r="JF9" s="1"/>
      <c r="JG9" s="1"/>
      <c r="JH9" s="1"/>
      <c r="JI9" s="1"/>
      <c r="JJ9" s="1"/>
      <c r="JK9" s="1"/>
      <c r="JL9" s="1"/>
      <c r="JM9" s="1"/>
    </row>
    <row r="10" s="4" customFormat="1" ht="33" customHeight="1" spans="1:273">
      <c r="A10" s="21">
        <v>2</v>
      </c>
      <c r="B10" s="22" t="s">
        <v>33</v>
      </c>
      <c r="C10" s="23"/>
      <c r="D10" s="23"/>
      <c r="E10" s="24"/>
      <c r="F10" s="25"/>
      <c r="G10" s="25"/>
      <c r="H10" s="24"/>
      <c r="I10" s="24"/>
      <c r="J10" s="24">
        <v>1</v>
      </c>
      <c r="K10" s="24"/>
      <c r="L10" s="24">
        <v>5</v>
      </c>
      <c r="M10" s="24"/>
      <c r="N10" s="24">
        <v>1</v>
      </c>
      <c r="O10" s="24"/>
      <c r="P10" s="24"/>
      <c r="Q10" s="24"/>
      <c r="R10" s="24"/>
      <c r="S10" s="24"/>
      <c r="T10" s="24"/>
      <c r="U10" s="24"/>
      <c r="V10" s="24"/>
      <c r="W10" s="23">
        <v>1</v>
      </c>
      <c r="X10" s="23">
        <v>1</v>
      </c>
      <c r="Y10" s="34" t="s">
        <v>222</v>
      </c>
      <c r="Z10" s="23" t="s">
        <v>225</v>
      </c>
      <c r="AA10" s="23">
        <v>1</v>
      </c>
      <c r="AB10" s="23">
        <v>791</v>
      </c>
      <c r="AC10" s="23">
        <v>0.2</v>
      </c>
      <c r="AD10" s="23">
        <v>0.3</v>
      </c>
      <c r="AE10" s="23"/>
      <c r="AF10" s="25"/>
      <c r="AG10" s="25">
        <v>0.22</v>
      </c>
      <c r="AH10" s="25"/>
      <c r="AI10" s="25"/>
      <c r="AJ10" s="23"/>
      <c r="AK10" s="23">
        <v>12</v>
      </c>
      <c r="AL10" s="23">
        <v>500</v>
      </c>
      <c r="AM10" s="37" t="s">
        <v>276</v>
      </c>
      <c r="AN10" s="37" t="s">
        <v>276</v>
      </c>
      <c r="AO10" s="24" t="s">
        <v>287</v>
      </c>
      <c r="GU10" s="2"/>
      <c r="GV10" s="2"/>
      <c r="GW10" s="2"/>
      <c r="GX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1"/>
      <c r="JC10" s="1"/>
      <c r="JD10" s="1"/>
      <c r="JE10" s="1"/>
      <c r="JF10" s="1"/>
      <c r="JG10" s="1"/>
      <c r="JH10" s="1"/>
      <c r="JI10" s="1"/>
      <c r="JJ10" s="1"/>
      <c r="JK10" s="1"/>
      <c r="JL10" s="1"/>
      <c r="JM10" s="1"/>
    </row>
    <row r="11" s="4" customFormat="1" ht="33" customHeight="1" spans="1:273">
      <c r="A11" s="21">
        <v>3</v>
      </c>
      <c r="B11" s="22" t="s">
        <v>34</v>
      </c>
      <c r="C11" s="23"/>
      <c r="D11" s="23"/>
      <c r="E11" s="24"/>
      <c r="F11" s="25"/>
      <c r="G11" s="25"/>
      <c r="H11" s="24"/>
      <c r="I11" s="24"/>
      <c r="J11" s="24"/>
      <c r="K11" s="24"/>
      <c r="L11" s="24"/>
      <c r="M11" s="24"/>
      <c r="N11" s="24">
        <v>1</v>
      </c>
      <c r="O11" s="24"/>
      <c r="P11" s="24"/>
      <c r="Q11" s="24"/>
      <c r="R11" s="24"/>
      <c r="S11" s="24"/>
      <c r="T11" s="24"/>
      <c r="U11" s="24"/>
      <c r="V11" s="24"/>
      <c r="W11" s="23">
        <v>1</v>
      </c>
      <c r="X11" s="23">
        <v>1</v>
      </c>
      <c r="Y11" s="34" t="s">
        <v>222</v>
      </c>
      <c r="Z11" s="23" t="s">
        <v>225</v>
      </c>
      <c r="AA11" s="23">
        <v>1</v>
      </c>
      <c r="AB11" s="23">
        <v>11</v>
      </c>
      <c r="AC11" s="23"/>
      <c r="AD11" s="23"/>
      <c r="AE11" s="23"/>
      <c r="AF11" s="25"/>
      <c r="AG11" s="25">
        <v>0.94</v>
      </c>
      <c r="AH11" s="25"/>
      <c r="AI11" s="25"/>
      <c r="AJ11" s="23"/>
      <c r="AK11" s="23"/>
      <c r="AL11" s="23"/>
      <c r="AM11" s="37" t="s">
        <v>276</v>
      </c>
      <c r="AN11" s="37" t="s">
        <v>276</v>
      </c>
      <c r="AO11" s="24" t="s">
        <v>287</v>
      </c>
      <c r="GU11" s="2"/>
      <c r="GV11" s="2"/>
      <c r="GW11" s="2"/>
      <c r="GX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1"/>
      <c r="JC11" s="1"/>
      <c r="JD11" s="1"/>
      <c r="JE11" s="1"/>
      <c r="JF11" s="1"/>
      <c r="JG11" s="1"/>
      <c r="JH11" s="1"/>
      <c r="JI11" s="1"/>
      <c r="JJ11" s="1"/>
      <c r="JK11" s="1"/>
      <c r="JL11" s="1"/>
      <c r="JM11" s="1"/>
    </row>
    <row r="12" s="4" customFormat="1" ht="33" customHeight="1" spans="1:273">
      <c r="A12" s="21">
        <v>4</v>
      </c>
      <c r="B12" s="22" t="s">
        <v>35</v>
      </c>
      <c r="C12" s="23"/>
      <c r="D12" s="23"/>
      <c r="E12" s="24">
        <v>7</v>
      </c>
      <c r="F12" s="25"/>
      <c r="G12" s="25"/>
      <c r="H12" s="24"/>
      <c r="I12" s="24"/>
      <c r="J12" s="24"/>
      <c r="K12" s="24"/>
      <c r="L12" s="24"/>
      <c r="M12" s="24"/>
      <c r="N12" s="24">
        <v>1</v>
      </c>
      <c r="O12" s="24"/>
      <c r="P12" s="24"/>
      <c r="Q12" s="24"/>
      <c r="R12" s="24"/>
      <c r="S12" s="24"/>
      <c r="T12" s="24"/>
      <c r="U12" s="24"/>
      <c r="V12" s="24"/>
      <c r="W12" s="23">
        <v>1</v>
      </c>
      <c r="X12" s="23">
        <v>1</v>
      </c>
      <c r="Y12" s="34" t="s">
        <v>222</v>
      </c>
      <c r="Z12" s="23" t="s">
        <v>225</v>
      </c>
      <c r="AA12" s="23">
        <v>1</v>
      </c>
      <c r="AB12" s="23">
        <v>409</v>
      </c>
      <c r="AC12" s="23"/>
      <c r="AD12" s="23"/>
      <c r="AE12" s="23"/>
      <c r="AF12" s="25"/>
      <c r="AG12" s="25">
        <v>0.15</v>
      </c>
      <c r="AH12" s="25"/>
      <c r="AI12" s="25">
        <v>1.4085</v>
      </c>
      <c r="AJ12" s="23"/>
      <c r="AK12" s="23"/>
      <c r="AL12" s="23"/>
      <c r="AM12" s="37" t="s">
        <v>276</v>
      </c>
      <c r="AN12" s="37" t="s">
        <v>276</v>
      </c>
      <c r="AO12" s="24" t="s">
        <v>287</v>
      </c>
      <c r="GU12" s="2"/>
      <c r="GV12" s="2"/>
      <c r="GW12" s="2"/>
      <c r="GX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1"/>
      <c r="JC12" s="1"/>
      <c r="JD12" s="1"/>
      <c r="JE12" s="1"/>
      <c r="JF12" s="1"/>
      <c r="JG12" s="1"/>
      <c r="JH12" s="1"/>
      <c r="JI12" s="1"/>
      <c r="JJ12" s="1"/>
      <c r="JK12" s="1"/>
      <c r="JL12" s="1"/>
      <c r="JM12" s="1"/>
    </row>
    <row r="13" s="4" customFormat="1" ht="33" customHeight="1" spans="1:273">
      <c r="A13" s="21">
        <v>5</v>
      </c>
      <c r="B13" s="22" t="s">
        <v>36</v>
      </c>
      <c r="C13" s="23"/>
      <c r="D13" s="23"/>
      <c r="E13" s="24">
        <v>1</v>
      </c>
      <c r="F13" s="25"/>
      <c r="G13" s="25"/>
      <c r="H13" s="24"/>
      <c r="I13" s="24"/>
      <c r="J13" s="24"/>
      <c r="K13" s="24"/>
      <c r="L13" s="24"/>
      <c r="M13" s="24"/>
      <c r="N13" s="24">
        <v>1</v>
      </c>
      <c r="O13" s="24"/>
      <c r="P13" s="24"/>
      <c r="Q13" s="24"/>
      <c r="R13" s="24"/>
      <c r="S13" s="24"/>
      <c r="T13" s="24"/>
      <c r="U13" s="24"/>
      <c r="V13" s="24"/>
      <c r="W13" s="23">
        <v>1</v>
      </c>
      <c r="X13" s="23">
        <v>1</v>
      </c>
      <c r="Y13" s="34" t="s">
        <v>222</v>
      </c>
      <c r="Z13" s="23" t="s">
        <v>225</v>
      </c>
      <c r="AA13" s="23">
        <v>1</v>
      </c>
      <c r="AB13" s="23">
        <v>206</v>
      </c>
      <c r="AC13" s="23"/>
      <c r="AD13" s="23"/>
      <c r="AE13" s="23"/>
      <c r="AF13" s="25"/>
      <c r="AG13" s="25">
        <v>0.02</v>
      </c>
      <c r="AH13" s="25"/>
      <c r="AI13" s="25">
        <v>0.02</v>
      </c>
      <c r="AJ13" s="23"/>
      <c r="AK13" s="23"/>
      <c r="AL13" s="23"/>
      <c r="AM13" s="37" t="s">
        <v>276</v>
      </c>
      <c r="AN13" s="37" t="s">
        <v>276</v>
      </c>
      <c r="AO13" s="24" t="s">
        <v>287</v>
      </c>
      <c r="GU13" s="2"/>
      <c r="GV13" s="2"/>
      <c r="GW13" s="2"/>
      <c r="GX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1"/>
      <c r="JC13" s="1"/>
      <c r="JD13" s="1"/>
      <c r="JE13" s="1"/>
      <c r="JF13" s="1"/>
      <c r="JG13" s="1"/>
      <c r="JH13" s="1"/>
      <c r="JI13" s="1"/>
      <c r="JJ13" s="1"/>
      <c r="JK13" s="1"/>
      <c r="JL13" s="1"/>
      <c r="JM13" s="1"/>
    </row>
    <row r="14" s="4" customFormat="1" ht="33" customHeight="1" spans="1:273">
      <c r="A14" s="21">
        <v>6</v>
      </c>
      <c r="B14" s="22" t="s">
        <v>37</v>
      </c>
      <c r="C14" s="23"/>
      <c r="D14" s="23"/>
      <c r="E14" s="24"/>
      <c r="F14" s="25"/>
      <c r="G14" s="25"/>
      <c r="H14" s="24"/>
      <c r="I14" s="24"/>
      <c r="J14" s="24"/>
      <c r="K14" s="24"/>
      <c r="L14" s="24"/>
      <c r="M14" s="24"/>
      <c r="N14" s="24">
        <v>1</v>
      </c>
      <c r="O14" s="24"/>
      <c r="P14" s="24"/>
      <c r="Q14" s="24"/>
      <c r="R14" s="24"/>
      <c r="S14" s="24"/>
      <c r="T14" s="24"/>
      <c r="U14" s="24"/>
      <c r="V14" s="24"/>
      <c r="W14" s="23">
        <v>1</v>
      </c>
      <c r="X14" s="23">
        <v>1</v>
      </c>
      <c r="Y14" s="34" t="s">
        <v>222</v>
      </c>
      <c r="Z14" s="23" t="s">
        <v>225</v>
      </c>
      <c r="AA14" s="23">
        <v>1</v>
      </c>
      <c r="AB14" s="23">
        <v>9</v>
      </c>
      <c r="AC14" s="23"/>
      <c r="AD14" s="23"/>
      <c r="AE14" s="23"/>
      <c r="AF14" s="25"/>
      <c r="AG14" s="25">
        <v>0.22</v>
      </c>
      <c r="AH14" s="25"/>
      <c r="AI14" s="25"/>
      <c r="AJ14" s="23"/>
      <c r="AK14" s="23"/>
      <c r="AL14" s="23"/>
      <c r="AM14" s="37" t="s">
        <v>276</v>
      </c>
      <c r="AN14" s="37" t="s">
        <v>276</v>
      </c>
      <c r="AO14" s="24" t="s">
        <v>287</v>
      </c>
      <c r="GU14" s="2"/>
      <c r="GV14" s="2"/>
      <c r="GW14" s="2"/>
      <c r="GX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1"/>
      <c r="JC14" s="1"/>
      <c r="JD14" s="1"/>
      <c r="JE14" s="1"/>
      <c r="JF14" s="1"/>
      <c r="JG14" s="1"/>
      <c r="JH14" s="1"/>
      <c r="JI14" s="1"/>
      <c r="JJ14" s="1"/>
      <c r="JK14" s="1"/>
      <c r="JL14" s="1"/>
      <c r="JM14" s="1"/>
    </row>
    <row r="15" s="4" customFormat="1" ht="33" customHeight="1" spans="1:273">
      <c r="A15" s="21">
        <v>7</v>
      </c>
      <c r="B15" s="22" t="s">
        <v>38</v>
      </c>
      <c r="C15" s="23"/>
      <c r="D15" s="23"/>
      <c r="E15" s="24"/>
      <c r="F15" s="25"/>
      <c r="G15" s="25"/>
      <c r="H15" s="24"/>
      <c r="I15" s="24"/>
      <c r="J15" s="24"/>
      <c r="K15" s="24"/>
      <c r="L15" s="24"/>
      <c r="M15" s="24"/>
      <c r="N15" s="24">
        <v>1</v>
      </c>
      <c r="O15" s="24"/>
      <c r="P15" s="24"/>
      <c r="Q15" s="24"/>
      <c r="R15" s="24"/>
      <c r="S15" s="24"/>
      <c r="T15" s="24"/>
      <c r="U15" s="24"/>
      <c r="V15" s="24"/>
      <c r="W15" s="23">
        <v>1</v>
      </c>
      <c r="X15" s="23">
        <v>1</v>
      </c>
      <c r="Y15" s="34" t="s">
        <v>222</v>
      </c>
      <c r="Z15" s="23" t="s">
        <v>225</v>
      </c>
      <c r="AA15" s="23">
        <v>1</v>
      </c>
      <c r="AB15" s="23">
        <v>11</v>
      </c>
      <c r="AC15" s="23"/>
      <c r="AD15" s="23"/>
      <c r="AE15" s="23"/>
      <c r="AF15" s="25"/>
      <c r="AG15" s="25">
        <v>0.92</v>
      </c>
      <c r="AH15" s="25"/>
      <c r="AI15" s="25"/>
      <c r="AJ15" s="23"/>
      <c r="AK15" s="23"/>
      <c r="AL15" s="23"/>
      <c r="AM15" s="37" t="s">
        <v>276</v>
      </c>
      <c r="AN15" s="37" t="s">
        <v>276</v>
      </c>
      <c r="AO15" s="24" t="s">
        <v>287</v>
      </c>
      <c r="GU15" s="2"/>
      <c r="GV15" s="2"/>
      <c r="GW15" s="2"/>
      <c r="GX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1"/>
      <c r="JC15" s="1"/>
      <c r="JD15" s="1"/>
      <c r="JE15" s="1"/>
      <c r="JF15" s="1"/>
      <c r="JG15" s="1"/>
      <c r="JH15" s="1"/>
      <c r="JI15" s="1"/>
      <c r="JJ15" s="1"/>
      <c r="JK15" s="1"/>
      <c r="JL15" s="1"/>
      <c r="JM15" s="1"/>
    </row>
    <row r="16" s="4" customFormat="1" ht="33" customHeight="1" spans="1:273">
      <c r="A16" s="21">
        <v>8</v>
      </c>
      <c r="B16" s="22" t="s">
        <v>39</v>
      </c>
      <c r="C16" s="23"/>
      <c r="D16" s="23"/>
      <c r="E16" s="24">
        <v>7</v>
      </c>
      <c r="F16" s="25"/>
      <c r="G16" s="25"/>
      <c r="H16" s="24"/>
      <c r="I16" s="24"/>
      <c r="J16" s="24"/>
      <c r="K16" s="24"/>
      <c r="L16" s="24"/>
      <c r="M16" s="24"/>
      <c r="N16" s="24">
        <v>1</v>
      </c>
      <c r="O16" s="24"/>
      <c r="P16" s="24"/>
      <c r="Q16" s="24"/>
      <c r="R16" s="24"/>
      <c r="S16" s="24">
        <v>1</v>
      </c>
      <c r="T16" s="24"/>
      <c r="U16" s="24"/>
      <c r="V16" s="24"/>
      <c r="W16" s="23">
        <v>1</v>
      </c>
      <c r="X16" s="23">
        <v>1</v>
      </c>
      <c r="Y16" s="34" t="s">
        <v>222</v>
      </c>
      <c r="Z16" s="23" t="s">
        <v>225</v>
      </c>
      <c r="AA16" s="23">
        <v>1</v>
      </c>
      <c r="AB16" s="23">
        <v>1466</v>
      </c>
      <c r="AC16" s="23"/>
      <c r="AD16" s="23"/>
      <c r="AE16" s="23"/>
      <c r="AF16" s="25"/>
      <c r="AG16" s="25">
        <v>1.16</v>
      </c>
      <c r="AH16" s="25">
        <v>0.46</v>
      </c>
      <c r="AI16" s="25">
        <v>1.355</v>
      </c>
      <c r="AJ16" s="23"/>
      <c r="AK16" s="23"/>
      <c r="AL16" s="23"/>
      <c r="AM16" s="37" t="s">
        <v>276</v>
      </c>
      <c r="AN16" s="37" t="s">
        <v>276</v>
      </c>
      <c r="AO16" s="24" t="s">
        <v>287</v>
      </c>
      <c r="GU16" s="2"/>
      <c r="GV16" s="2"/>
      <c r="GW16" s="2"/>
      <c r="GX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1"/>
      <c r="JC16" s="1"/>
      <c r="JD16" s="1"/>
      <c r="JE16" s="1"/>
      <c r="JF16" s="1"/>
      <c r="JG16" s="1"/>
      <c r="JH16" s="1"/>
      <c r="JI16" s="1"/>
      <c r="JJ16" s="1"/>
      <c r="JK16" s="1"/>
      <c r="JL16" s="1"/>
      <c r="JM16" s="1"/>
    </row>
    <row r="17" s="4" customFormat="1" ht="33" customHeight="1" spans="1:273">
      <c r="A17" s="21">
        <v>9</v>
      </c>
      <c r="B17" s="22" t="s">
        <v>41</v>
      </c>
      <c r="C17" s="23"/>
      <c r="D17" s="23"/>
      <c r="E17" s="24">
        <v>8</v>
      </c>
      <c r="F17" s="25"/>
      <c r="G17" s="25"/>
      <c r="H17" s="24"/>
      <c r="I17" s="24"/>
      <c r="J17" s="24">
        <v>1</v>
      </c>
      <c r="K17" s="24">
        <v>52</v>
      </c>
      <c r="L17" s="24"/>
      <c r="M17" s="24"/>
      <c r="N17" s="24">
        <v>1</v>
      </c>
      <c r="O17" s="24">
        <v>2.5</v>
      </c>
      <c r="P17" s="24"/>
      <c r="Q17" s="24"/>
      <c r="R17" s="24"/>
      <c r="S17" s="24"/>
      <c r="T17" s="29"/>
      <c r="U17" s="24"/>
      <c r="V17" s="24">
        <v>0.85</v>
      </c>
      <c r="W17" s="23">
        <v>1</v>
      </c>
      <c r="X17" s="23">
        <v>1</v>
      </c>
      <c r="Y17" s="34" t="s">
        <v>222</v>
      </c>
      <c r="Z17" s="23" t="s">
        <v>225</v>
      </c>
      <c r="AA17" s="23">
        <v>1</v>
      </c>
      <c r="AB17" s="23">
        <v>6724</v>
      </c>
      <c r="AC17" s="23">
        <v>2.05</v>
      </c>
      <c r="AD17" s="23">
        <v>4.42</v>
      </c>
      <c r="AE17" s="23">
        <v>0.08</v>
      </c>
      <c r="AF17" s="25">
        <v>0.08</v>
      </c>
      <c r="AG17" s="25">
        <v>2.05</v>
      </c>
      <c r="AH17" s="25"/>
      <c r="AI17" s="25">
        <v>2.446</v>
      </c>
      <c r="AJ17" s="23"/>
      <c r="AK17" s="23">
        <v>12</v>
      </c>
      <c r="AL17" s="23">
        <v>350</v>
      </c>
      <c r="AM17" s="37" t="s">
        <v>276</v>
      </c>
      <c r="AN17" s="37" t="s">
        <v>276</v>
      </c>
      <c r="AO17" s="24" t="s">
        <v>287</v>
      </c>
      <c r="GU17" s="2"/>
      <c r="GV17" s="2"/>
      <c r="GW17" s="2"/>
      <c r="GX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1"/>
      <c r="JC17" s="1"/>
      <c r="JD17" s="1"/>
      <c r="JE17" s="1"/>
      <c r="JF17" s="1"/>
      <c r="JG17" s="1"/>
      <c r="JH17" s="1"/>
      <c r="JI17" s="1"/>
      <c r="JJ17" s="1"/>
      <c r="JK17" s="1"/>
      <c r="JL17" s="1"/>
      <c r="JM17" s="1"/>
    </row>
    <row r="18" s="4" customFormat="1" ht="33" customHeight="1" spans="1:273">
      <c r="A18" s="21">
        <v>10</v>
      </c>
      <c r="B18" s="22" t="s">
        <v>42</v>
      </c>
      <c r="C18" s="23"/>
      <c r="D18" s="23"/>
      <c r="E18" s="24">
        <v>2</v>
      </c>
      <c r="F18" s="25"/>
      <c r="G18" s="25"/>
      <c r="H18" s="24"/>
      <c r="I18" s="24"/>
      <c r="J18" s="24">
        <v>1</v>
      </c>
      <c r="K18" s="24"/>
      <c r="L18" s="24"/>
      <c r="M18" s="24"/>
      <c r="N18" s="24">
        <v>1</v>
      </c>
      <c r="O18" s="24"/>
      <c r="P18" s="24"/>
      <c r="Q18" s="24"/>
      <c r="R18" s="24"/>
      <c r="S18" s="24">
        <v>1</v>
      </c>
      <c r="T18" s="24"/>
      <c r="U18" s="24"/>
      <c r="V18" s="24"/>
      <c r="W18" s="23">
        <v>1</v>
      </c>
      <c r="X18" s="23">
        <v>1</v>
      </c>
      <c r="Y18" s="34" t="s">
        <v>222</v>
      </c>
      <c r="Z18" s="23" t="s">
        <v>225</v>
      </c>
      <c r="AA18" s="23">
        <v>1</v>
      </c>
      <c r="AB18" s="23">
        <v>2370</v>
      </c>
      <c r="AC18" s="23"/>
      <c r="AD18" s="23"/>
      <c r="AE18" s="23"/>
      <c r="AF18" s="25"/>
      <c r="AG18" s="25">
        <v>1.06</v>
      </c>
      <c r="AH18" s="25">
        <v>1.15</v>
      </c>
      <c r="AI18" s="25">
        <v>0.181</v>
      </c>
      <c r="AJ18" s="23"/>
      <c r="AK18" s="23">
        <v>8</v>
      </c>
      <c r="AL18" s="23"/>
      <c r="AM18" s="37" t="s">
        <v>276</v>
      </c>
      <c r="AN18" s="37" t="s">
        <v>276</v>
      </c>
      <c r="AO18" s="24" t="s">
        <v>287</v>
      </c>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2"/>
      <c r="GV18" s="2"/>
      <c r="GW18" s="2"/>
      <c r="GX18" s="2"/>
      <c r="GY18" s="8"/>
      <c r="GZ18" s="8"/>
      <c r="HA18" s="8"/>
      <c r="HB18" s="8"/>
      <c r="HC18" s="8"/>
      <c r="HD18" s="8"/>
      <c r="HE18" s="8"/>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1"/>
      <c r="JC18" s="1"/>
      <c r="JD18" s="1"/>
      <c r="JE18" s="1"/>
      <c r="JF18" s="1"/>
      <c r="JG18" s="1"/>
      <c r="JH18" s="1"/>
      <c r="JI18" s="1"/>
      <c r="JJ18" s="1"/>
      <c r="JK18" s="1"/>
      <c r="JL18" s="1"/>
      <c r="JM18" s="1"/>
    </row>
    <row r="19" s="4" customFormat="1" ht="33" customHeight="1" spans="1:273">
      <c r="A19" s="21">
        <v>11</v>
      </c>
      <c r="B19" s="22" t="s">
        <v>43</v>
      </c>
      <c r="C19" s="23"/>
      <c r="D19" s="23"/>
      <c r="E19" s="24"/>
      <c r="F19" s="25"/>
      <c r="G19" s="25"/>
      <c r="H19" s="24"/>
      <c r="I19" s="24"/>
      <c r="J19" s="24">
        <v>1</v>
      </c>
      <c r="K19" s="24"/>
      <c r="L19" s="24"/>
      <c r="M19" s="24"/>
      <c r="N19" s="24">
        <v>1</v>
      </c>
      <c r="O19" s="24"/>
      <c r="P19" s="24"/>
      <c r="Q19" s="24"/>
      <c r="R19" s="24"/>
      <c r="S19" s="24"/>
      <c r="T19" s="24"/>
      <c r="U19" s="24"/>
      <c r="V19" s="24"/>
      <c r="W19" s="23">
        <v>1</v>
      </c>
      <c r="X19" s="23">
        <v>1</v>
      </c>
      <c r="Y19" s="34" t="s">
        <v>222</v>
      </c>
      <c r="Z19" s="23" t="s">
        <v>225</v>
      </c>
      <c r="AA19" s="23">
        <v>1</v>
      </c>
      <c r="AB19" s="23">
        <v>46</v>
      </c>
      <c r="AC19" s="23"/>
      <c r="AD19" s="23"/>
      <c r="AE19" s="23"/>
      <c r="AF19" s="25"/>
      <c r="AG19" s="25">
        <v>2.25</v>
      </c>
      <c r="AH19" s="25"/>
      <c r="AI19" s="25"/>
      <c r="AJ19" s="23"/>
      <c r="AK19" s="23">
        <v>12</v>
      </c>
      <c r="AL19" s="23"/>
      <c r="AM19" s="37" t="s">
        <v>276</v>
      </c>
      <c r="AN19" s="37" t="s">
        <v>276</v>
      </c>
      <c r="AO19" s="24" t="s">
        <v>287</v>
      </c>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2"/>
      <c r="GV19" s="2"/>
      <c r="GW19" s="2"/>
      <c r="GX19" s="2"/>
      <c r="GY19" s="8"/>
      <c r="GZ19" s="8"/>
      <c r="HA19" s="8"/>
      <c r="HB19" s="8"/>
      <c r="HC19" s="8"/>
      <c r="HD19" s="8"/>
      <c r="HE19" s="8"/>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1"/>
      <c r="JC19" s="1"/>
      <c r="JD19" s="1"/>
      <c r="JE19" s="1"/>
      <c r="JF19" s="1"/>
      <c r="JG19" s="1"/>
      <c r="JH19" s="1"/>
      <c r="JI19" s="1"/>
      <c r="JJ19" s="1"/>
      <c r="JK19" s="1"/>
      <c r="JL19" s="1"/>
      <c r="JM19" s="1"/>
    </row>
    <row r="20" s="4" customFormat="1" ht="33" customHeight="1" spans="1:273">
      <c r="A20" s="21">
        <v>12</v>
      </c>
      <c r="B20" s="22" t="s">
        <v>44</v>
      </c>
      <c r="C20" s="23"/>
      <c r="D20" s="23"/>
      <c r="E20" s="24">
        <v>2</v>
      </c>
      <c r="F20" s="25"/>
      <c r="G20" s="25"/>
      <c r="H20" s="24"/>
      <c r="I20" s="24"/>
      <c r="J20" s="24">
        <v>1</v>
      </c>
      <c r="K20" s="24"/>
      <c r="L20" s="24"/>
      <c r="M20" s="24">
        <v>1</v>
      </c>
      <c r="N20" s="24">
        <v>1</v>
      </c>
      <c r="O20" s="24"/>
      <c r="P20" s="24"/>
      <c r="Q20" s="24"/>
      <c r="R20" s="24"/>
      <c r="S20" s="24"/>
      <c r="T20" s="24">
        <v>1</v>
      </c>
      <c r="U20" s="24"/>
      <c r="V20" s="24"/>
      <c r="W20" s="23">
        <v>1</v>
      </c>
      <c r="X20" s="23">
        <v>1</v>
      </c>
      <c r="Y20" s="34" t="s">
        <v>222</v>
      </c>
      <c r="Z20" s="23" t="s">
        <v>225</v>
      </c>
      <c r="AA20" s="23">
        <v>1</v>
      </c>
      <c r="AB20" s="23">
        <v>1060</v>
      </c>
      <c r="AC20" s="23"/>
      <c r="AD20" s="23"/>
      <c r="AE20" s="23"/>
      <c r="AF20" s="25"/>
      <c r="AG20" s="25">
        <v>6.71</v>
      </c>
      <c r="AH20" s="25"/>
      <c r="AI20" s="25">
        <v>0.16</v>
      </c>
      <c r="AJ20" s="23"/>
      <c r="AK20" s="23">
        <v>5</v>
      </c>
      <c r="AL20" s="23"/>
      <c r="AM20" s="37" t="s">
        <v>276</v>
      </c>
      <c r="AN20" s="37" t="s">
        <v>276</v>
      </c>
      <c r="AO20" s="24" t="s">
        <v>287</v>
      </c>
      <c r="GU20" s="2"/>
      <c r="GV20" s="2"/>
      <c r="GW20" s="2"/>
      <c r="GX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1"/>
      <c r="JC20" s="1"/>
      <c r="JD20" s="1"/>
      <c r="JE20" s="1"/>
      <c r="JF20" s="1"/>
      <c r="JG20" s="1"/>
      <c r="JH20" s="1"/>
      <c r="JI20" s="1"/>
      <c r="JJ20" s="1"/>
      <c r="JK20" s="1"/>
      <c r="JL20" s="1"/>
      <c r="JM20" s="1"/>
    </row>
    <row r="21" s="4" customFormat="1" ht="33" customHeight="1" spans="1:273">
      <c r="A21" s="21">
        <v>13</v>
      </c>
      <c r="B21" s="22" t="s">
        <v>45</v>
      </c>
      <c r="C21" s="23"/>
      <c r="D21" s="23"/>
      <c r="E21" s="24">
        <v>3</v>
      </c>
      <c r="F21" s="25"/>
      <c r="G21" s="25"/>
      <c r="H21" s="24"/>
      <c r="I21" s="24"/>
      <c r="J21" s="24">
        <v>1</v>
      </c>
      <c r="K21" s="24"/>
      <c r="L21" s="24"/>
      <c r="M21" s="24"/>
      <c r="N21" s="24">
        <v>1</v>
      </c>
      <c r="O21" s="24"/>
      <c r="P21" s="24"/>
      <c r="Q21" s="24"/>
      <c r="R21" s="24"/>
      <c r="S21" s="24"/>
      <c r="T21" s="24"/>
      <c r="U21" s="24"/>
      <c r="V21" s="24"/>
      <c r="W21" s="23">
        <v>1</v>
      </c>
      <c r="X21" s="23">
        <v>1</v>
      </c>
      <c r="Y21" s="34" t="s">
        <v>222</v>
      </c>
      <c r="Z21" s="23" t="s">
        <v>225</v>
      </c>
      <c r="AA21" s="23">
        <v>1</v>
      </c>
      <c r="AB21" s="23">
        <v>229</v>
      </c>
      <c r="AC21" s="23"/>
      <c r="AD21" s="23"/>
      <c r="AE21" s="23"/>
      <c r="AF21" s="25"/>
      <c r="AG21" s="25">
        <v>3.68</v>
      </c>
      <c r="AH21" s="25"/>
      <c r="AI21" s="25">
        <v>0.36</v>
      </c>
      <c r="AJ21" s="23"/>
      <c r="AK21" s="23">
        <v>8</v>
      </c>
      <c r="AL21" s="23"/>
      <c r="AM21" s="37" t="s">
        <v>276</v>
      </c>
      <c r="AN21" s="37" t="s">
        <v>276</v>
      </c>
      <c r="AO21" s="24" t="s">
        <v>287</v>
      </c>
      <c r="GU21" s="2"/>
      <c r="GV21" s="2"/>
      <c r="GW21" s="2"/>
      <c r="GX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1"/>
      <c r="JC21" s="1"/>
      <c r="JD21" s="1"/>
      <c r="JE21" s="1"/>
      <c r="JF21" s="1"/>
      <c r="JG21" s="1"/>
      <c r="JH21" s="1"/>
      <c r="JI21" s="1"/>
      <c r="JJ21" s="1"/>
      <c r="JK21" s="1"/>
      <c r="JL21" s="1"/>
      <c r="JM21" s="1"/>
    </row>
    <row r="22" s="3" customFormat="1" ht="33" customHeight="1" spans="1:273">
      <c r="A22" s="26" t="s">
        <v>344</v>
      </c>
      <c r="B22" s="14" t="s">
        <v>347</v>
      </c>
      <c r="C22" s="20">
        <f t="shared" ref="C22:G22" si="5">SUM(C23:C32)</f>
        <v>1</v>
      </c>
      <c r="D22" s="20">
        <f t="shared" si="5"/>
        <v>0</v>
      </c>
      <c r="E22" s="20">
        <f t="shared" si="5"/>
        <v>6</v>
      </c>
      <c r="F22" s="20">
        <f t="shared" si="5"/>
        <v>0</v>
      </c>
      <c r="G22" s="20">
        <f t="shared" si="5"/>
        <v>1.8</v>
      </c>
      <c r="H22" s="20">
        <v>0</v>
      </c>
      <c r="I22" s="20">
        <f t="shared" ref="I22:V22" si="6">SUM(I23:I32)</f>
        <v>1.1</v>
      </c>
      <c r="J22" s="20">
        <v>7</v>
      </c>
      <c r="K22" s="20">
        <f t="shared" si="6"/>
        <v>0</v>
      </c>
      <c r="L22" s="20">
        <f t="shared" si="6"/>
        <v>0</v>
      </c>
      <c r="M22" s="20">
        <f t="shared" si="6"/>
        <v>0</v>
      </c>
      <c r="N22" s="20">
        <f t="shared" si="6"/>
        <v>7</v>
      </c>
      <c r="O22" s="20">
        <f t="shared" si="6"/>
        <v>1.04</v>
      </c>
      <c r="P22" s="20">
        <f t="shared" si="6"/>
        <v>0</v>
      </c>
      <c r="Q22" s="20">
        <f t="shared" si="6"/>
        <v>0</v>
      </c>
      <c r="R22" s="20">
        <f t="shared" si="6"/>
        <v>1</v>
      </c>
      <c r="S22" s="20">
        <f t="shared" si="6"/>
        <v>0</v>
      </c>
      <c r="T22" s="20">
        <f t="shared" si="6"/>
        <v>3</v>
      </c>
      <c r="U22" s="20">
        <f t="shared" si="6"/>
        <v>1</v>
      </c>
      <c r="V22" s="20">
        <f t="shared" si="6"/>
        <v>0.97</v>
      </c>
      <c r="W22" s="20">
        <v>1</v>
      </c>
      <c r="X22" s="20">
        <v>1</v>
      </c>
      <c r="Y22" s="33" t="s">
        <v>222</v>
      </c>
      <c r="Z22" s="20" t="s">
        <v>225</v>
      </c>
      <c r="AA22" s="20">
        <v>1</v>
      </c>
      <c r="AB22" s="20">
        <f t="shared" ref="AB22:AI22" si="7">SUM(AB23:AB32)</f>
        <v>11511</v>
      </c>
      <c r="AC22" s="20">
        <f t="shared" si="7"/>
        <v>0</v>
      </c>
      <c r="AD22" s="20">
        <f t="shared" si="7"/>
        <v>0</v>
      </c>
      <c r="AE22" s="20">
        <f t="shared" si="7"/>
        <v>0.1</v>
      </c>
      <c r="AF22" s="20">
        <f t="shared" si="7"/>
        <v>0.09</v>
      </c>
      <c r="AG22" s="20">
        <f t="shared" si="7"/>
        <v>22.35</v>
      </c>
      <c r="AH22" s="20">
        <f t="shared" si="7"/>
        <v>1.04</v>
      </c>
      <c r="AI22" s="20">
        <f t="shared" si="7"/>
        <v>0.8027</v>
      </c>
      <c r="AJ22" s="20"/>
      <c r="AK22" s="20">
        <v>66</v>
      </c>
      <c r="AL22" s="36">
        <f>SUM(AL23:AL32)</f>
        <v>36.75</v>
      </c>
      <c r="AM22" s="35" t="s">
        <v>276</v>
      </c>
      <c r="AN22" s="35" t="s">
        <v>276</v>
      </c>
      <c r="AO22" s="18" t="s">
        <v>287</v>
      </c>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9"/>
      <c r="GV22" s="39"/>
      <c r="GW22" s="39"/>
      <c r="GX22" s="39"/>
      <c r="GY22" s="38"/>
      <c r="GZ22" s="38"/>
      <c r="HA22" s="38"/>
      <c r="HB22" s="38"/>
      <c r="HC22" s="38"/>
      <c r="HD22" s="38"/>
      <c r="HE22" s="38"/>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c r="IS22" s="39"/>
      <c r="IT22" s="39"/>
      <c r="IU22" s="39"/>
      <c r="IV22" s="39"/>
      <c r="IW22" s="39"/>
      <c r="IX22" s="39"/>
      <c r="IY22" s="39"/>
      <c r="IZ22" s="39"/>
      <c r="JA22" s="39"/>
      <c r="JB22" s="41"/>
      <c r="JC22" s="41"/>
      <c r="JD22" s="41"/>
      <c r="JE22" s="41"/>
      <c r="JF22" s="41"/>
      <c r="JG22" s="41"/>
      <c r="JH22" s="41"/>
      <c r="JI22" s="41"/>
      <c r="JJ22" s="41"/>
      <c r="JK22" s="41"/>
      <c r="JL22" s="41"/>
      <c r="JM22" s="41"/>
    </row>
    <row r="23" s="4" customFormat="1" ht="33" customHeight="1" spans="1:273">
      <c r="A23" s="21">
        <v>1</v>
      </c>
      <c r="B23" s="22" t="s">
        <v>346</v>
      </c>
      <c r="C23" s="23">
        <v>1</v>
      </c>
      <c r="D23" s="23"/>
      <c r="E23" s="24"/>
      <c r="F23" s="25"/>
      <c r="G23" s="25">
        <v>1.4</v>
      </c>
      <c r="H23" s="24"/>
      <c r="I23" s="24"/>
      <c r="J23" s="24"/>
      <c r="K23" s="24"/>
      <c r="L23" s="24"/>
      <c r="M23" s="24"/>
      <c r="N23" s="24">
        <v>1</v>
      </c>
      <c r="O23" s="24"/>
      <c r="P23" s="24"/>
      <c r="Q23" s="24"/>
      <c r="R23" s="24"/>
      <c r="S23" s="24"/>
      <c r="T23" s="24">
        <v>1</v>
      </c>
      <c r="U23" s="24">
        <v>1</v>
      </c>
      <c r="V23" s="24"/>
      <c r="W23" s="23">
        <v>1</v>
      </c>
      <c r="X23" s="23">
        <v>1</v>
      </c>
      <c r="Y23" s="34" t="s">
        <v>222</v>
      </c>
      <c r="Z23" s="23" t="s">
        <v>225</v>
      </c>
      <c r="AA23" s="23">
        <v>1</v>
      </c>
      <c r="AB23" s="23">
        <v>4452</v>
      </c>
      <c r="AC23" s="23"/>
      <c r="AD23" s="23"/>
      <c r="AE23" s="23"/>
      <c r="AF23" s="25"/>
      <c r="AG23" s="25">
        <v>2.09</v>
      </c>
      <c r="AH23" s="25"/>
      <c r="AI23" s="25"/>
      <c r="AJ23" s="23"/>
      <c r="AK23" s="23"/>
      <c r="AL23" s="23"/>
      <c r="AM23" s="37" t="s">
        <v>276</v>
      </c>
      <c r="AN23" s="37" t="s">
        <v>276</v>
      </c>
      <c r="AO23" s="24" t="s">
        <v>287</v>
      </c>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2"/>
      <c r="GV23" s="2"/>
      <c r="GW23" s="2"/>
      <c r="GX23" s="2"/>
      <c r="GY23" s="8"/>
      <c r="GZ23" s="8"/>
      <c r="HA23" s="8"/>
      <c r="HB23" s="8"/>
      <c r="HC23" s="8"/>
      <c r="HD23" s="8"/>
      <c r="HE23" s="8"/>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1"/>
      <c r="JC23" s="1"/>
      <c r="JD23" s="1"/>
      <c r="JE23" s="1"/>
      <c r="JF23" s="1"/>
      <c r="JG23" s="1"/>
      <c r="JH23" s="1"/>
      <c r="JI23" s="1"/>
      <c r="JJ23" s="1"/>
      <c r="JK23" s="1"/>
      <c r="JL23" s="1"/>
      <c r="JM23" s="1"/>
    </row>
    <row r="24" s="4" customFormat="1" ht="33" customHeight="1" spans="1:273">
      <c r="A24" s="21">
        <v>2</v>
      </c>
      <c r="B24" s="22" t="s">
        <v>49</v>
      </c>
      <c r="C24" s="23"/>
      <c r="D24" s="23"/>
      <c r="E24" s="24"/>
      <c r="F24" s="25"/>
      <c r="G24" s="25"/>
      <c r="H24" s="24"/>
      <c r="I24" s="24"/>
      <c r="J24" s="24">
        <v>1</v>
      </c>
      <c r="K24" s="24"/>
      <c r="L24" s="24"/>
      <c r="M24" s="24"/>
      <c r="N24" s="24">
        <v>1</v>
      </c>
      <c r="O24" s="24"/>
      <c r="P24" s="24"/>
      <c r="Q24" s="24"/>
      <c r="R24" s="24">
        <v>1</v>
      </c>
      <c r="S24" s="24"/>
      <c r="T24" s="24"/>
      <c r="U24" s="24"/>
      <c r="V24" s="24"/>
      <c r="W24" s="23">
        <v>1</v>
      </c>
      <c r="X24" s="23">
        <v>1</v>
      </c>
      <c r="Y24" s="34" t="s">
        <v>222</v>
      </c>
      <c r="Z24" s="23" t="s">
        <v>225</v>
      </c>
      <c r="AA24" s="23">
        <v>1</v>
      </c>
      <c r="AB24" s="24">
        <v>2026</v>
      </c>
      <c r="AC24" s="23"/>
      <c r="AD24" s="23"/>
      <c r="AE24" s="23"/>
      <c r="AF24" s="25"/>
      <c r="AG24" s="25">
        <v>2.49</v>
      </c>
      <c r="AH24" s="25">
        <v>1.04</v>
      </c>
      <c r="AI24" s="25"/>
      <c r="AJ24" s="23"/>
      <c r="AK24" s="23">
        <v>7</v>
      </c>
      <c r="AL24" s="23"/>
      <c r="AM24" s="37" t="s">
        <v>276</v>
      </c>
      <c r="AN24" s="37" t="s">
        <v>276</v>
      </c>
      <c r="AO24" s="24" t="s">
        <v>287</v>
      </c>
      <c r="GU24" s="2"/>
      <c r="GV24" s="2"/>
      <c r="GW24" s="2"/>
      <c r="GX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1"/>
      <c r="JC24" s="1"/>
      <c r="JD24" s="1"/>
      <c r="JE24" s="1"/>
      <c r="JF24" s="1"/>
      <c r="JG24" s="1"/>
      <c r="JH24" s="1"/>
      <c r="JI24" s="1"/>
      <c r="JJ24" s="1"/>
      <c r="JK24" s="1"/>
      <c r="JL24" s="1"/>
      <c r="JM24" s="1"/>
    </row>
    <row r="25" s="4" customFormat="1" ht="33" customHeight="1" spans="1:273">
      <c r="A25" s="21">
        <v>3</v>
      </c>
      <c r="B25" s="22" t="s">
        <v>50</v>
      </c>
      <c r="C25" s="23"/>
      <c r="D25" s="23"/>
      <c r="E25" s="24"/>
      <c r="F25" s="25"/>
      <c r="G25" s="25"/>
      <c r="H25" s="24"/>
      <c r="I25" s="24"/>
      <c r="J25" s="24"/>
      <c r="K25" s="24"/>
      <c r="L25" s="24"/>
      <c r="M25" s="24"/>
      <c r="N25" s="24"/>
      <c r="O25" s="24"/>
      <c r="P25" s="24"/>
      <c r="Q25" s="24"/>
      <c r="R25" s="24"/>
      <c r="S25" s="24"/>
      <c r="T25" s="24"/>
      <c r="U25" s="24"/>
      <c r="V25" s="24"/>
      <c r="W25" s="23">
        <v>1</v>
      </c>
      <c r="X25" s="23">
        <v>1</v>
      </c>
      <c r="Y25" s="34" t="s">
        <v>222</v>
      </c>
      <c r="Z25" s="23" t="s">
        <v>225</v>
      </c>
      <c r="AA25" s="23">
        <v>1</v>
      </c>
      <c r="AB25" s="23"/>
      <c r="AC25" s="23"/>
      <c r="AD25" s="23"/>
      <c r="AE25" s="23"/>
      <c r="AF25" s="25"/>
      <c r="AG25" s="25"/>
      <c r="AH25" s="25"/>
      <c r="AI25" s="25"/>
      <c r="AJ25" s="23"/>
      <c r="AK25" s="23"/>
      <c r="AL25" s="23"/>
      <c r="AM25" s="37" t="s">
        <v>276</v>
      </c>
      <c r="AN25" s="37" t="s">
        <v>276</v>
      </c>
      <c r="AO25" s="24" t="s">
        <v>287</v>
      </c>
      <c r="GU25" s="2"/>
      <c r="GV25" s="2"/>
      <c r="GW25" s="2"/>
      <c r="GX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1"/>
      <c r="JC25" s="1"/>
      <c r="JD25" s="1"/>
      <c r="JE25" s="1"/>
      <c r="JF25" s="1"/>
      <c r="JG25" s="1"/>
      <c r="JH25" s="1"/>
      <c r="JI25" s="1"/>
      <c r="JJ25" s="1"/>
      <c r="JK25" s="1"/>
      <c r="JL25" s="1"/>
      <c r="JM25" s="1"/>
    </row>
    <row r="26" s="4" customFormat="1" ht="33" customHeight="1" spans="1:273">
      <c r="A26" s="21">
        <v>4</v>
      </c>
      <c r="B26" s="22" t="s">
        <v>51</v>
      </c>
      <c r="C26" s="23"/>
      <c r="D26" s="23"/>
      <c r="E26" s="24">
        <v>1</v>
      </c>
      <c r="F26" s="25"/>
      <c r="G26" s="25"/>
      <c r="H26" s="24"/>
      <c r="I26" s="24"/>
      <c r="J26" s="24"/>
      <c r="K26" s="24"/>
      <c r="L26" s="24"/>
      <c r="M26" s="24"/>
      <c r="N26" s="24"/>
      <c r="O26" s="24"/>
      <c r="P26" s="24"/>
      <c r="Q26" s="24"/>
      <c r="R26" s="24"/>
      <c r="S26" s="24"/>
      <c r="T26" s="24"/>
      <c r="U26" s="24"/>
      <c r="V26" s="24"/>
      <c r="W26" s="23">
        <v>1</v>
      </c>
      <c r="X26" s="23">
        <v>1</v>
      </c>
      <c r="Y26" s="34" t="s">
        <v>222</v>
      </c>
      <c r="Z26" s="23" t="s">
        <v>225</v>
      </c>
      <c r="AA26" s="23">
        <v>1</v>
      </c>
      <c r="AB26" s="23">
        <v>31</v>
      </c>
      <c r="AC26" s="23"/>
      <c r="AD26" s="23"/>
      <c r="AE26" s="23"/>
      <c r="AF26" s="25"/>
      <c r="AG26" s="25"/>
      <c r="AH26" s="25"/>
      <c r="AI26" s="25">
        <v>0.05</v>
      </c>
      <c r="AJ26" s="23"/>
      <c r="AK26" s="23"/>
      <c r="AL26" s="23"/>
      <c r="AM26" s="37" t="s">
        <v>276</v>
      </c>
      <c r="AN26" s="37" t="s">
        <v>276</v>
      </c>
      <c r="AO26" s="24" t="s">
        <v>287</v>
      </c>
      <c r="GU26" s="2"/>
      <c r="GV26" s="2"/>
      <c r="GW26" s="2"/>
      <c r="GX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1"/>
      <c r="JC26" s="1"/>
      <c r="JD26" s="1"/>
      <c r="JE26" s="1"/>
      <c r="JF26" s="1"/>
      <c r="JG26" s="1"/>
      <c r="JH26" s="1"/>
      <c r="JI26" s="1"/>
      <c r="JJ26" s="1"/>
      <c r="JK26" s="1"/>
      <c r="JL26" s="1"/>
      <c r="JM26" s="1"/>
    </row>
    <row r="27" s="4" customFormat="1" ht="33" customHeight="1" spans="1:273">
      <c r="A27" s="21">
        <v>5</v>
      </c>
      <c r="B27" s="22" t="s">
        <v>52</v>
      </c>
      <c r="C27" s="23"/>
      <c r="D27" s="23"/>
      <c r="E27" s="24"/>
      <c r="F27" s="25"/>
      <c r="G27" s="25"/>
      <c r="H27" s="24"/>
      <c r="I27" s="24"/>
      <c r="J27" s="24"/>
      <c r="K27" s="24"/>
      <c r="L27" s="24"/>
      <c r="M27" s="24"/>
      <c r="N27" s="24"/>
      <c r="O27" s="24"/>
      <c r="P27" s="24"/>
      <c r="Q27" s="24"/>
      <c r="R27" s="24"/>
      <c r="S27" s="24"/>
      <c r="T27" s="24"/>
      <c r="U27" s="24"/>
      <c r="V27" s="24">
        <v>0.97</v>
      </c>
      <c r="W27" s="23">
        <v>1</v>
      </c>
      <c r="X27" s="23">
        <v>1</v>
      </c>
      <c r="Y27" s="34" t="s">
        <v>222</v>
      </c>
      <c r="Z27" s="23" t="s">
        <v>225</v>
      </c>
      <c r="AA27" s="23">
        <v>1</v>
      </c>
      <c r="AB27" s="24">
        <v>80</v>
      </c>
      <c r="AC27" s="23"/>
      <c r="AD27" s="23"/>
      <c r="AE27" s="23"/>
      <c r="AF27" s="25"/>
      <c r="AG27" s="25"/>
      <c r="AH27" s="25"/>
      <c r="AI27" s="25"/>
      <c r="AJ27" s="23"/>
      <c r="AK27" s="23"/>
      <c r="AL27" s="23"/>
      <c r="AM27" s="37" t="s">
        <v>276</v>
      </c>
      <c r="AN27" s="37" t="s">
        <v>276</v>
      </c>
      <c r="AO27" s="24" t="s">
        <v>287</v>
      </c>
      <c r="GU27" s="2"/>
      <c r="GV27" s="2"/>
      <c r="GW27" s="2"/>
      <c r="GX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1"/>
      <c r="JC27" s="1"/>
      <c r="JD27" s="1"/>
      <c r="JE27" s="1"/>
      <c r="JF27" s="1"/>
      <c r="JG27" s="1"/>
      <c r="JH27" s="1"/>
      <c r="JI27" s="1"/>
      <c r="JJ27" s="1"/>
      <c r="JK27" s="1"/>
      <c r="JL27" s="1"/>
      <c r="JM27" s="1"/>
    </row>
    <row r="28" s="4" customFormat="1" ht="33" customHeight="1" spans="1:273">
      <c r="A28" s="21">
        <v>6</v>
      </c>
      <c r="B28" s="22" t="s">
        <v>53</v>
      </c>
      <c r="C28" s="23"/>
      <c r="D28" s="23"/>
      <c r="E28" s="24">
        <v>1</v>
      </c>
      <c r="F28" s="25"/>
      <c r="G28" s="25"/>
      <c r="H28" s="24"/>
      <c r="I28" s="24"/>
      <c r="J28" s="24"/>
      <c r="K28" s="24"/>
      <c r="L28" s="24"/>
      <c r="M28" s="24"/>
      <c r="N28" s="24">
        <v>1</v>
      </c>
      <c r="O28" s="24"/>
      <c r="P28" s="24"/>
      <c r="Q28" s="24"/>
      <c r="R28" s="24"/>
      <c r="S28" s="24"/>
      <c r="T28" s="24">
        <v>1</v>
      </c>
      <c r="U28" s="24"/>
      <c r="V28" s="24"/>
      <c r="W28" s="23">
        <v>1</v>
      </c>
      <c r="X28" s="23">
        <v>1</v>
      </c>
      <c r="Y28" s="34" t="s">
        <v>222</v>
      </c>
      <c r="Z28" s="23" t="s">
        <v>225</v>
      </c>
      <c r="AA28" s="23">
        <v>1</v>
      </c>
      <c r="AB28" s="23">
        <v>52</v>
      </c>
      <c r="AC28" s="23"/>
      <c r="AD28" s="23"/>
      <c r="AE28" s="23"/>
      <c r="AF28" s="25"/>
      <c r="AG28" s="25">
        <v>3.24</v>
      </c>
      <c r="AH28" s="25"/>
      <c r="AI28" s="25">
        <v>0.3</v>
      </c>
      <c r="AJ28" s="23"/>
      <c r="AK28" s="23"/>
      <c r="AL28" s="23">
        <v>18.5</v>
      </c>
      <c r="AM28" s="37" t="s">
        <v>276</v>
      </c>
      <c r="AN28" s="37" t="s">
        <v>276</v>
      </c>
      <c r="AO28" s="24" t="s">
        <v>287</v>
      </c>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2"/>
      <c r="GV28" s="2"/>
      <c r="GW28" s="2"/>
      <c r="GX28" s="2"/>
      <c r="GY28" s="8"/>
      <c r="GZ28" s="8"/>
      <c r="HA28" s="8"/>
      <c r="HB28" s="8"/>
      <c r="HC28" s="8"/>
      <c r="HD28" s="8"/>
      <c r="HE28" s="8"/>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1"/>
      <c r="JC28" s="1"/>
      <c r="JD28" s="1"/>
      <c r="JE28" s="1"/>
      <c r="JF28" s="1"/>
      <c r="JG28" s="1"/>
      <c r="JH28" s="1"/>
      <c r="JI28" s="1"/>
      <c r="JJ28" s="1"/>
      <c r="JK28" s="1"/>
      <c r="JL28" s="1"/>
      <c r="JM28" s="1"/>
    </row>
    <row r="29" s="4" customFormat="1" ht="33" customHeight="1" spans="1:273">
      <c r="A29" s="21">
        <v>7</v>
      </c>
      <c r="B29" s="22" t="s">
        <v>54</v>
      </c>
      <c r="C29" s="23"/>
      <c r="D29" s="23"/>
      <c r="E29" s="24"/>
      <c r="F29" s="25"/>
      <c r="G29" s="25"/>
      <c r="H29" s="24"/>
      <c r="I29" s="24"/>
      <c r="J29" s="24">
        <v>1</v>
      </c>
      <c r="K29" s="24"/>
      <c r="L29" s="24"/>
      <c r="M29" s="24"/>
      <c r="N29" s="24">
        <v>1</v>
      </c>
      <c r="O29" s="24">
        <v>1.04</v>
      </c>
      <c r="P29" s="24"/>
      <c r="Q29" s="24"/>
      <c r="R29" s="24"/>
      <c r="S29" s="24"/>
      <c r="T29" s="24"/>
      <c r="U29" s="24"/>
      <c r="V29" s="24"/>
      <c r="W29" s="23">
        <v>1</v>
      </c>
      <c r="X29" s="23">
        <v>1</v>
      </c>
      <c r="Y29" s="34" t="s">
        <v>222</v>
      </c>
      <c r="Z29" s="23" t="s">
        <v>225</v>
      </c>
      <c r="AA29" s="23">
        <v>1</v>
      </c>
      <c r="AB29" s="23">
        <v>1629</v>
      </c>
      <c r="AC29" s="23"/>
      <c r="AD29" s="23"/>
      <c r="AE29" s="23">
        <v>0.1</v>
      </c>
      <c r="AF29" s="25">
        <v>0.09</v>
      </c>
      <c r="AG29" s="25">
        <v>3.49</v>
      </c>
      <c r="AH29" s="25"/>
      <c r="AI29" s="25"/>
      <c r="AJ29" s="23"/>
      <c r="AK29" s="23">
        <v>14</v>
      </c>
      <c r="AL29" s="23"/>
      <c r="AM29" s="37" t="s">
        <v>276</v>
      </c>
      <c r="AN29" s="37" t="s">
        <v>276</v>
      </c>
      <c r="AO29" s="24" t="s">
        <v>287</v>
      </c>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2"/>
      <c r="GV29" s="2"/>
      <c r="GW29" s="2"/>
      <c r="GX29" s="2"/>
      <c r="GY29" s="8"/>
      <c r="GZ29" s="8"/>
      <c r="HA29" s="8"/>
      <c r="HB29" s="8"/>
      <c r="HC29" s="8"/>
      <c r="HD29" s="8"/>
      <c r="HE29" s="8"/>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1"/>
      <c r="JC29" s="1"/>
      <c r="JD29" s="1"/>
      <c r="JE29" s="1"/>
      <c r="JF29" s="1"/>
      <c r="JG29" s="1"/>
      <c r="JH29" s="1"/>
      <c r="JI29" s="1"/>
      <c r="JJ29" s="1"/>
      <c r="JK29" s="1"/>
      <c r="JL29" s="1"/>
      <c r="JM29" s="1"/>
    </row>
    <row r="30" s="4" customFormat="1" ht="33" customHeight="1" spans="1:273">
      <c r="A30" s="21">
        <v>8</v>
      </c>
      <c r="B30" s="22" t="s">
        <v>55</v>
      </c>
      <c r="C30" s="23"/>
      <c r="D30" s="23"/>
      <c r="E30" s="24">
        <v>2</v>
      </c>
      <c r="F30" s="25"/>
      <c r="G30" s="25">
        <v>0.4</v>
      </c>
      <c r="H30" s="24"/>
      <c r="I30" s="24"/>
      <c r="J30" s="24">
        <v>1</v>
      </c>
      <c r="K30" s="24"/>
      <c r="L30" s="24"/>
      <c r="M30" s="24"/>
      <c r="N30" s="24">
        <v>1</v>
      </c>
      <c r="O30" s="24"/>
      <c r="P30" s="24"/>
      <c r="Q30" s="24"/>
      <c r="R30" s="24"/>
      <c r="S30" s="24"/>
      <c r="T30" s="24">
        <v>1</v>
      </c>
      <c r="U30" s="24"/>
      <c r="V30" s="24"/>
      <c r="W30" s="23">
        <v>1</v>
      </c>
      <c r="X30" s="23">
        <v>1</v>
      </c>
      <c r="Y30" s="34" t="s">
        <v>222</v>
      </c>
      <c r="Z30" s="23" t="s">
        <v>225</v>
      </c>
      <c r="AA30" s="23">
        <v>1</v>
      </c>
      <c r="AB30" s="23">
        <v>1446</v>
      </c>
      <c r="AC30" s="23"/>
      <c r="AD30" s="23"/>
      <c r="AE30" s="23"/>
      <c r="AF30" s="25"/>
      <c r="AG30" s="25">
        <v>2.1</v>
      </c>
      <c r="AH30" s="25"/>
      <c r="AI30" s="25">
        <v>0.11</v>
      </c>
      <c r="AJ30" s="23"/>
      <c r="AK30" s="23">
        <v>6</v>
      </c>
      <c r="AL30" s="23">
        <v>18.25</v>
      </c>
      <c r="AM30" s="37" t="s">
        <v>276</v>
      </c>
      <c r="AN30" s="37" t="s">
        <v>276</v>
      </c>
      <c r="AO30" s="24" t="s">
        <v>287</v>
      </c>
      <c r="GU30" s="2"/>
      <c r="GV30" s="2"/>
      <c r="GW30" s="2"/>
      <c r="GX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1"/>
      <c r="JC30" s="1"/>
      <c r="JD30" s="1"/>
      <c r="JE30" s="1"/>
      <c r="JF30" s="1"/>
      <c r="JG30" s="1"/>
      <c r="JH30" s="1"/>
      <c r="JI30" s="1"/>
      <c r="JJ30" s="1"/>
      <c r="JK30" s="1"/>
      <c r="JL30" s="1"/>
      <c r="JM30" s="1"/>
    </row>
    <row r="31" s="4" customFormat="1" ht="33" customHeight="1" spans="1:273">
      <c r="A31" s="21">
        <v>9</v>
      </c>
      <c r="B31" s="22" t="s">
        <v>56</v>
      </c>
      <c r="C31" s="23"/>
      <c r="D31" s="23"/>
      <c r="E31" s="24">
        <v>2</v>
      </c>
      <c r="F31" s="25"/>
      <c r="G31" s="25"/>
      <c r="H31" s="24"/>
      <c r="I31" s="24"/>
      <c r="J31" s="24">
        <v>2</v>
      </c>
      <c r="K31" s="24"/>
      <c r="L31" s="24"/>
      <c r="M31" s="24"/>
      <c r="N31" s="24">
        <v>1</v>
      </c>
      <c r="O31" s="24"/>
      <c r="P31" s="24"/>
      <c r="Q31" s="24"/>
      <c r="R31" s="24"/>
      <c r="S31" s="24"/>
      <c r="T31" s="24"/>
      <c r="U31" s="24"/>
      <c r="V31" s="24"/>
      <c r="W31" s="23">
        <v>1</v>
      </c>
      <c r="X31" s="23">
        <v>1</v>
      </c>
      <c r="Y31" s="34" t="s">
        <v>222</v>
      </c>
      <c r="Z31" s="23" t="s">
        <v>225</v>
      </c>
      <c r="AA31" s="23">
        <v>1</v>
      </c>
      <c r="AB31" s="23">
        <v>468</v>
      </c>
      <c r="AC31" s="23"/>
      <c r="AD31" s="23"/>
      <c r="AE31" s="23"/>
      <c r="AF31" s="25"/>
      <c r="AG31" s="25">
        <v>5.81</v>
      </c>
      <c r="AH31" s="25"/>
      <c r="AI31" s="25">
        <v>0.3427</v>
      </c>
      <c r="AJ31" s="23"/>
      <c r="AK31" s="23">
        <v>17</v>
      </c>
      <c r="AL31" s="23"/>
      <c r="AM31" s="37" t="s">
        <v>276</v>
      </c>
      <c r="AN31" s="37" t="s">
        <v>276</v>
      </c>
      <c r="AO31" s="24" t="s">
        <v>287</v>
      </c>
      <c r="GU31" s="2"/>
      <c r="GV31" s="2"/>
      <c r="GW31" s="2"/>
      <c r="GX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1"/>
      <c r="JC31" s="1"/>
      <c r="JD31" s="1"/>
      <c r="JE31" s="1"/>
      <c r="JF31" s="1"/>
      <c r="JG31" s="1"/>
      <c r="JH31" s="1"/>
      <c r="JI31" s="1"/>
      <c r="JJ31" s="1"/>
      <c r="JK31" s="1"/>
      <c r="JL31" s="1"/>
      <c r="JM31" s="1"/>
    </row>
    <row r="32" s="4" customFormat="1" ht="33" customHeight="1" spans="1:273">
      <c r="A32" s="21">
        <v>10</v>
      </c>
      <c r="B32" s="22" t="s">
        <v>57</v>
      </c>
      <c r="C32" s="23"/>
      <c r="D32" s="23"/>
      <c r="E32" s="24"/>
      <c r="F32" s="25"/>
      <c r="G32" s="25"/>
      <c r="H32" s="24"/>
      <c r="I32" s="24">
        <v>1.1</v>
      </c>
      <c r="J32" s="24">
        <v>2</v>
      </c>
      <c r="K32" s="24"/>
      <c r="L32" s="24"/>
      <c r="M32" s="24"/>
      <c r="N32" s="24">
        <v>1</v>
      </c>
      <c r="O32" s="24"/>
      <c r="P32" s="24"/>
      <c r="Q32" s="24"/>
      <c r="R32" s="24"/>
      <c r="S32" s="24"/>
      <c r="T32" s="24"/>
      <c r="U32" s="24"/>
      <c r="V32" s="24"/>
      <c r="W32" s="23">
        <v>1</v>
      </c>
      <c r="X32" s="23">
        <v>1</v>
      </c>
      <c r="Y32" s="34" t="s">
        <v>222</v>
      </c>
      <c r="Z32" s="23" t="s">
        <v>225</v>
      </c>
      <c r="AA32" s="23">
        <v>1</v>
      </c>
      <c r="AB32" s="23">
        <v>1327</v>
      </c>
      <c r="AC32" s="23"/>
      <c r="AD32" s="23"/>
      <c r="AE32" s="23"/>
      <c r="AF32" s="25"/>
      <c r="AG32" s="25">
        <v>3.13</v>
      </c>
      <c r="AH32" s="25"/>
      <c r="AI32" s="25"/>
      <c r="AJ32" s="23"/>
      <c r="AK32" s="23">
        <v>22</v>
      </c>
      <c r="AL32" s="23"/>
      <c r="AM32" s="37" t="s">
        <v>276</v>
      </c>
      <c r="AN32" s="37" t="s">
        <v>276</v>
      </c>
      <c r="AO32" s="24" t="s">
        <v>287</v>
      </c>
      <c r="GU32" s="2"/>
      <c r="GV32" s="2"/>
      <c r="GW32" s="2"/>
      <c r="GX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1"/>
      <c r="JC32" s="1"/>
      <c r="JD32" s="1"/>
      <c r="JE32" s="1"/>
      <c r="JF32" s="1"/>
      <c r="JG32" s="1"/>
      <c r="JH32" s="1"/>
      <c r="JI32" s="1"/>
      <c r="JJ32" s="1"/>
      <c r="JK32" s="1"/>
      <c r="JL32" s="1"/>
      <c r="JM32" s="1"/>
    </row>
    <row r="33" s="3" customFormat="1" ht="33" customHeight="1" spans="1:273">
      <c r="A33" s="14" t="s">
        <v>348</v>
      </c>
      <c r="B33" s="14" t="s">
        <v>349</v>
      </c>
      <c r="C33" s="20">
        <f t="shared" ref="C33:G33" si="8">SUM(C34:C48)</f>
        <v>0</v>
      </c>
      <c r="D33" s="20">
        <f t="shared" si="8"/>
        <v>1</v>
      </c>
      <c r="E33" s="20">
        <f t="shared" si="8"/>
        <v>5</v>
      </c>
      <c r="F33" s="20">
        <f t="shared" si="8"/>
        <v>0</v>
      </c>
      <c r="G33" s="20">
        <f t="shared" si="8"/>
        <v>0.2</v>
      </c>
      <c r="H33" s="20">
        <v>0</v>
      </c>
      <c r="I33" s="20">
        <f t="shared" ref="I33:V33" si="9">SUM(I34:I48)</f>
        <v>0.5</v>
      </c>
      <c r="J33" s="20">
        <v>7</v>
      </c>
      <c r="K33" s="20">
        <f t="shared" si="9"/>
        <v>0</v>
      </c>
      <c r="L33" s="20">
        <f t="shared" si="9"/>
        <v>0</v>
      </c>
      <c r="M33" s="20">
        <f t="shared" si="9"/>
        <v>2</v>
      </c>
      <c r="N33" s="20">
        <f t="shared" si="9"/>
        <v>13</v>
      </c>
      <c r="O33" s="20">
        <f t="shared" si="9"/>
        <v>4.76</v>
      </c>
      <c r="P33" s="20">
        <f t="shared" si="9"/>
        <v>0</v>
      </c>
      <c r="Q33" s="20">
        <f t="shared" si="9"/>
        <v>0</v>
      </c>
      <c r="R33" s="20">
        <f t="shared" si="9"/>
        <v>1</v>
      </c>
      <c r="S33" s="20">
        <f t="shared" si="9"/>
        <v>4</v>
      </c>
      <c r="T33" s="20">
        <f t="shared" si="9"/>
        <v>5</v>
      </c>
      <c r="U33" s="20">
        <f t="shared" si="9"/>
        <v>1</v>
      </c>
      <c r="V33" s="20">
        <f t="shared" si="9"/>
        <v>0.6</v>
      </c>
      <c r="W33" s="20">
        <v>1</v>
      </c>
      <c r="X33" s="20">
        <v>1</v>
      </c>
      <c r="Y33" s="33" t="s">
        <v>222</v>
      </c>
      <c r="Z33" s="20" t="s">
        <v>225</v>
      </c>
      <c r="AA33" s="20">
        <v>1</v>
      </c>
      <c r="AB33" s="20">
        <f t="shared" ref="AB33:AI33" si="10">SUM(AB34:AB48)</f>
        <v>10574</v>
      </c>
      <c r="AC33" s="20">
        <f t="shared" si="10"/>
        <v>0</v>
      </c>
      <c r="AD33" s="20">
        <f t="shared" si="10"/>
        <v>0</v>
      </c>
      <c r="AE33" s="20">
        <f t="shared" si="10"/>
        <v>0.21</v>
      </c>
      <c r="AF33" s="20">
        <f t="shared" si="10"/>
        <v>0.26</v>
      </c>
      <c r="AG33" s="20">
        <f t="shared" si="10"/>
        <v>49.11</v>
      </c>
      <c r="AH33" s="20">
        <f t="shared" si="10"/>
        <v>3.54</v>
      </c>
      <c r="AI33" s="20">
        <f t="shared" si="10"/>
        <v>2.318</v>
      </c>
      <c r="AJ33" s="20"/>
      <c r="AK33" s="20">
        <v>46</v>
      </c>
      <c r="AL33" s="36">
        <f>SUM(AL34:AL48)</f>
        <v>6</v>
      </c>
      <c r="AM33" s="35" t="s">
        <v>276</v>
      </c>
      <c r="AN33" s="35" t="s">
        <v>276</v>
      </c>
      <c r="AO33" s="18" t="s">
        <v>287</v>
      </c>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40"/>
      <c r="GV33" s="40"/>
      <c r="GW33" s="40"/>
      <c r="GX33" s="40"/>
      <c r="GY33" s="38"/>
      <c r="GZ33" s="38"/>
      <c r="HA33" s="38"/>
      <c r="HB33" s="38"/>
      <c r="HC33" s="38"/>
      <c r="HD33" s="38"/>
      <c r="HE33" s="38"/>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c r="IV33" s="39"/>
      <c r="IW33" s="39"/>
      <c r="IX33" s="39"/>
      <c r="IY33" s="39"/>
      <c r="IZ33" s="39"/>
      <c r="JA33" s="39"/>
      <c r="JB33" s="41"/>
      <c r="JC33" s="41"/>
      <c r="JD33" s="41"/>
      <c r="JE33" s="41"/>
      <c r="JF33" s="41"/>
      <c r="JG33" s="41"/>
      <c r="JH33" s="41"/>
      <c r="JI33" s="41"/>
      <c r="JJ33" s="41"/>
      <c r="JK33" s="41"/>
      <c r="JL33" s="41"/>
      <c r="JM33" s="41"/>
    </row>
    <row r="34" s="4" customFormat="1" ht="33" customHeight="1" spans="1:273">
      <c r="A34" s="21">
        <v>1</v>
      </c>
      <c r="B34" s="22" t="s">
        <v>346</v>
      </c>
      <c r="C34" s="23"/>
      <c r="D34" s="23"/>
      <c r="E34" s="24"/>
      <c r="F34" s="25"/>
      <c r="G34" s="25">
        <v>0.2</v>
      </c>
      <c r="H34" s="24"/>
      <c r="I34" s="24"/>
      <c r="J34" s="24"/>
      <c r="K34" s="24"/>
      <c r="L34" s="24"/>
      <c r="M34" s="24"/>
      <c r="N34" s="24">
        <v>1</v>
      </c>
      <c r="O34" s="24"/>
      <c r="P34" s="24"/>
      <c r="Q34" s="24"/>
      <c r="R34" s="24"/>
      <c r="S34" s="24"/>
      <c r="T34" s="24">
        <v>2</v>
      </c>
      <c r="U34" s="24">
        <v>1</v>
      </c>
      <c r="V34" s="24"/>
      <c r="W34" s="23">
        <v>1</v>
      </c>
      <c r="X34" s="23">
        <v>1</v>
      </c>
      <c r="Y34" s="34" t="s">
        <v>222</v>
      </c>
      <c r="Z34" s="23" t="s">
        <v>225</v>
      </c>
      <c r="AA34" s="23">
        <v>1</v>
      </c>
      <c r="AB34" s="23">
        <v>493</v>
      </c>
      <c r="AC34" s="23"/>
      <c r="AD34" s="23"/>
      <c r="AE34" s="23"/>
      <c r="AF34" s="25"/>
      <c r="AG34" s="25">
        <v>1.58</v>
      </c>
      <c r="AH34" s="25"/>
      <c r="AI34" s="25"/>
      <c r="AJ34" s="23"/>
      <c r="AK34" s="23"/>
      <c r="AL34" s="23"/>
      <c r="AM34" s="37" t="s">
        <v>276</v>
      </c>
      <c r="AN34" s="37" t="s">
        <v>276</v>
      </c>
      <c r="AO34" s="24" t="s">
        <v>287</v>
      </c>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2"/>
      <c r="GV34" s="2"/>
      <c r="GW34" s="2"/>
      <c r="GX34" s="2"/>
      <c r="GY34" s="8"/>
      <c r="GZ34" s="8"/>
      <c r="HA34" s="8"/>
      <c r="HB34" s="8"/>
      <c r="HC34" s="8"/>
      <c r="HD34" s="8"/>
      <c r="HE34" s="8"/>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1"/>
      <c r="JC34" s="1"/>
      <c r="JD34" s="1"/>
      <c r="JE34" s="1"/>
      <c r="JF34" s="1"/>
      <c r="JG34" s="1"/>
      <c r="JH34" s="1"/>
      <c r="JI34" s="1"/>
      <c r="JJ34" s="1"/>
      <c r="JK34" s="1"/>
      <c r="JL34" s="1"/>
      <c r="JM34" s="1"/>
    </row>
    <row r="35" s="4" customFormat="1" ht="33" customHeight="1" spans="1:273">
      <c r="A35" s="21">
        <v>2</v>
      </c>
      <c r="B35" s="22" t="s">
        <v>60</v>
      </c>
      <c r="C35" s="23"/>
      <c r="D35" s="23"/>
      <c r="E35" s="24"/>
      <c r="F35" s="25"/>
      <c r="G35" s="25"/>
      <c r="H35" s="24"/>
      <c r="I35" s="24"/>
      <c r="J35" s="24">
        <v>1</v>
      </c>
      <c r="K35" s="24"/>
      <c r="L35" s="24"/>
      <c r="M35" s="24"/>
      <c r="N35" s="24"/>
      <c r="O35" s="24"/>
      <c r="P35" s="24"/>
      <c r="Q35" s="24"/>
      <c r="R35" s="24"/>
      <c r="S35" s="24"/>
      <c r="T35" s="24"/>
      <c r="U35" s="24"/>
      <c r="V35" s="24">
        <v>0.6</v>
      </c>
      <c r="W35" s="23">
        <v>1</v>
      </c>
      <c r="X35" s="23">
        <v>1</v>
      </c>
      <c r="Y35" s="34" t="s">
        <v>222</v>
      </c>
      <c r="Z35" s="23" t="s">
        <v>225</v>
      </c>
      <c r="AA35" s="23">
        <v>1</v>
      </c>
      <c r="AB35" s="23">
        <v>52</v>
      </c>
      <c r="AC35" s="23"/>
      <c r="AD35" s="23"/>
      <c r="AE35" s="23"/>
      <c r="AF35" s="25"/>
      <c r="AG35" s="25"/>
      <c r="AH35" s="25"/>
      <c r="AI35" s="25"/>
      <c r="AJ35" s="23"/>
      <c r="AK35" s="23">
        <v>2</v>
      </c>
      <c r="AL35" s="23"/>
      <c r="AM35" s="37" t="s">
        <v>276</v>
      </c>
      <c r="AN35" s="37" t="s">
        <v>276</v>
      </c>
      <c r="AO35" s="24" t="s">
        <v>287</v>
      </c>
      <c r="GU35" s="2"/>
      <c r="GV35" s="2"/>
      <c r="GW35" s="2"/>
      <c r="GX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1"/>
      <c r="JC35" s="1"/>
      <c r="JD35" s="1"/>
      <c r="JE35" s="1"/>
      <c r="JF35" s="1"/>
      <c r="JG35" s="1"/>
      <c r="JH35" s="1"/>
      <c r="JI35" s="1"/>
      <c r="JJ35" s="1"/>
      <c r="JK35" s="1"/>
      <c r="JL35" s="1"/>
      <c r="JM35" s="1"/>
    </row>
    <row r="36" s="4" customFormat="1" ht="33" customHeight="1" spans="1:273">
      <c r="A36" s="21">
        <v>3</v>
      </c>
      <c r="B36" s="22" t="s">
        <v>61</v>
      </c>
      <c r="C36" s="23"/>
      <c r="D36" s="23"/>
      <c r="E36" s="24"/>
      <c r="F36" s="25"/>
      <c r="G36" s="25"/>
      <c r="H36" s="24"/>
      <c r="I36" s="24"/>
      <c r="J36" s="24"/>
      <c r="K36" s="24"/>
      <c r="L36" s="24"/>
      <c r="M36" s="24"/>
      <c r="N36" s="24"/>
      <c r="O36" s="24"/>
      <c r="P36" s="24"/>
      <c r="Q36" s="24"/>
      <c r="R36" s="24"/>
      <c r="S36" s="24"/>
      <c r="T36" s="24"/>
      <c r="U36" s="24"/>
      <c r="V36" s="24"/>
      <c r="W36" s="23">
        <v>1</v>
      </c>
      <c r="X36" s="23">
        <v>1</v>
      </c>
      <c r="Y36" s="34" t="s">
        <v>222</v>
      </c>
      <c r="Z36" s="23" t="s">
        <v>225</v>
      </c>
      <c r="AA36" s="23">
        <v>1</v>
      </c>
      <c r="AB36" s="23"/>
      <c r="AC36" s="23"/>
      <c r="AD36" s="23"/>
      <c r="AE36" s="23"/>
      <c r="AF36" s="25"/>
      <c r="AG36" s="25"/>
      <c r="AH36" s="25"/>
      <c r="AI36" s="25"/>
      <c r="AJ36" s="23"/>
      <c r="AK36" s="23"/>
      <c r="AL36" s="23"/>
      <c r="AM36" s="37" t="s">
        <v>276</v>
      </c>
      <c r="AN36" s="37" t="s">
        <v>276</v>
      </c>
      <c r="AO36" s="24" t="s">
        <v>287</v>
      </c>
      <c r="GU36" s="2"/>
      <c r="GV36" s="2"/>
      <c r="GW36" s="2"/>
      <c r="GX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1"/>
      <c r="JC36" s="1"/>
      <c r="JD36" s="1"/>
      <c r="JE36" s="1"/>
      <c r="JF36" s="1"/>
      <c r="JG36" s="1"/>
      <c r="JH36" s="1"/>
      <c r="JI36" s="1"/>
      <c r="JJ36" s="1"/>
      <c r="JK36" s="1"/>
      <c r="JL36" s="1"/>
      <c r="JM36" s="1"/>
    </row>
    <row r="37" s="4" customFormat="1" ht="33" customHeight="1" spans="1:273">
      <c r="A37" s="21">
        <v>4</v>
      </c>
      <c r="B37" s="22" t="s">
        <v>62</v>
      </c>
      <c r="C37" s="23"/>
      <c r="D37" s="23"/>
      <c r="E37" s="24"/>
      <c r="F37" s="25"/>
      <c r="G37" s="25"/>
      <c r="H37" s="24"/>
      <c r="I37" s="24"/>
      <c r="J37" s="24">
        <v>1</v>
      </c>
      <c r="K37" s="24"/>
      <c r="L37" s="24"/>
      <c r="M37" s="24"/>
      <c r="N37" s="24">
        <v>1</v>
      </c>
      <c r="O37" s="24"/>
      <c r="P37" s="24"/>
      <c r="Q37" s="24"/>
      <c r="R37" s="24"/>
      <c r="S37" s="24"/>
      <c r="T37" s="24"/>
      <c r="U37" s="24"/>
      <c r="V37" s="24"/>
      <c r="W37" s="23">
        <v>1</v>
      </c>
      <c r="X37" s="23">
        <v>1</v>
      </c>
      <c r="Y37" s="34" t="s">
        <v>222</v>
      </c>
      <c r="Z37" s="23" t="s">
        <v>225</v>
      </c>
      <c r="AA37" s="23">
        <v>1</v>
      </c>
      <c r="AB37" s="23">
        <v>491</v>
      </c>
      <c r="AC37" s="23"/>
      <c r="AD37" s="23"/>
      <c r="AE37" s="23"/>
      <c r="AF37" s="25"/>
      <c r="AG37" s="25">
        <v>4.08</v>
      </c>
      <c r="AH37" s="25"/>
      <c r="AI37" s="25"/>
      <c r="AJ37" s="23"/>
      <c r="AK37" s="23">
        <v>6</v>
      </c>
      <c r="AL37" s="23">
        <v>1.5</v>
      </c>
      <c r="AM37" s="37" t="s">
        <v>276</v>
      </c>
      <c r="AN37" s="37" t="s">
        <v>276</v>
      </c>
      <c r="AO37" s="24" t="s">
        <v>287</v>
      </c>
      <c r="GU37" s="2"/>
      <c r="GV37" s="2"/>
      <c r="GW37" s="2"/>
      <c r="GX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1"/>
      <c r="JC37" s="1"/>
      <c r="JD37" s="1"/>
      <c r="JE37" s="1"/>
      <c r="JF37" s="1"/>
      <c r="JG37" s="1"/>
      <c r="JH37" s="1"/>
      <c r="JI37" s="1"/>
      <c r="JJ37" s="1"/>
      <c r="JK37" s="1"/>
      <c r="JL37" s="1"/>
      <c r="JM37" s="1"/>
    </row>
    <row r="38" s="4" customFormat="1" ht="33" customHeight="1" spans="1:273">
      <c r="A38" s="21">
        <v>5</v>
      </c>
      <c r="B38" s="22" t="s">
        <v>63</v>
      </c>
      <c r="C38" s="23"/>
      <c r="D38" s="23"/>
      <c r="E38" s="24"/>
      <c r="F38" s="25"/>
      <c r="G38" s="25"/>
      <c r="H38" s="24"/>
      <c r="I38" s="24"/>
      <c r="J38" s="24">
        <v>1</v>
      </c>
      <c r="K38" s="24"/>
      <c r="L38" s="24"/>
      <c r="M38" s="24"/>
      <c r="N38" s="24">
        <v>1</v>
      </c>
      <c r="O38" s="24">
        <v>1.38</v>
      </c>
      <c r="P38" s="24"/>
      <c r="Q38" s="24"/>
      <c r="R38" s="24"/>
      <c r="S38" s="24"/>
      <c r="T38" s="24"/>
      <c r="U38" s="24"/>
      <c r="V38" s="24"/>
      <c r="W38" s="23">
        <v>1</v>
      </c>
      <c r="X38" s="23">
        <v>1</v>
      </c>
      <c r="Y38" s="34" t="s">
        <v>222</v>
      </c>
      <c r="Z38" s="23" t="s">
        <v>225</v>
      </c>
      <c r="AA38" s="23">
        <v>1</v>
      </c>
      <c r="AB38" s="23">
        <v>228</v>
      </c>
      <c r="AC38" s="23"/>
      <c r="AD38" s="23"/>
      <c r="AE38" s="23">
        <v>0.02</v>
      </c>
      <c r="AF38" s="25">
        <v>0.1</v>
      </c>
      <c r="AG38" s="25">
        <v>1.62</v>
      </c>
      <c r="AH38" s="25"/>
      <c r="AI38" s="25"/>
      <c r="AJ38" s="23"/>
      <c r="AK38" s="23">
        <v>1</v>
      </c>
      <c r="AL38" s="23"/>
      <c r="AM38" s="37" t="s">
        <v>276</v>
      </c>
      <c r="AN38" s="37" t="s">
        <v>276</v>
      </c>
      <c r="AO38" s="24" t="s">
        <v>287</v>
      </c>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2"/>
      <c r="GV38" s="2"/>
      <c r="GW38" s="2"/>
      <c r="GX38" s="2"/>
      <c r="GY38" s="8"/>
      <c r="GZ38" s="8"/>
      <c r="HA38" s="8"/>
      <c r="HB38" s="8"/>
      <c r="HC38" s="8"/>
      <c r="HD38" s="8"/>
      <c r="HE38" s="8"/>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1"/>
      <c r="JC38" s="1"/>
      <c r="JD38" s="1"/>
      <c r="JE38" s="1"/>
      <c r="JF38" s="1"/>
      <c r="JG38" s="1"/>
      <c r="JH38" s="1"/>
      <c r="JI38" s="1"/>
      <c r="JJ38" s="1"/>
      <c r="JK38" s="1"/>
      <c r="JL38" s="1"/>
      <c r="JM38" s="1"/>
    </row>
    <row r="39" s="4" customFormat="1" ht="33" customHeight="1" spans="1:273">
      <c r="A39" s="21">
        <v>6</v>
      </c>
      <c r="B39" s="22" t="s">
        <v>64</v>
      </c>
      <c r="C39" s="23"/>
      <c r="D39" s="23"/>
      <c r="E39" s="24">
        <v>1</v>
      </c>
      <c r="F39" s="25"/>
      <c r="G39" s="25"/>
      <c r="H39" s="24"/>
      <c r="I39" s="24"/>
      <c r="J39" s="24">
        <v>1</v>
      </c>
      <c r="K39" s="24"/>
      <c r="L39" s="24"/>
      <c r="M39" s="24"/>
      <c r="N39" s="24">
        <v>1</v>
      </c>
      <c r="O39" s="24"/>
      <c r="P39" s="24"/>
      <c r="Q39" s="24"/>
      <c r="R39" s="24"/>
      <c r="S39" s="24"/>
      <c r="T39" s="24"/>
      <c r="U39" s="24"/>
      <c r="V39" s="24"/>
      <c r="W39" s="23">
        <v>1</v>
      </c>
      <c r="X39" s="23">
        <v>1</v>
      </c>
      <c r="Y39" s="34" t="s">
        <v>222</v>
      </c>
      <c r="Z39" s="23" t="s">
        <v>225</v>
      </c>
      <c r="AA39" s="23">
        <v>1</v>
      </c>
      <c r="AB39" s="23">
        <v>68</v>
      </c>
      <c r="AC39" s="23"/>
      <c r="AD39" s="23"/>
      <c r="AE39" s="23"/>
      <c r="AF39" s="25"/>
      <c r="AG39" s="25">
        <v>4.59</v>
      </c>
      <c r="AH39" s="25"/>
      <c r="AI39" s="25">
        <v>0.125</v>
      </c>
      <c r="AJ39" s="23"/>
      <c r="AK39" s="23">
        <v>8</v>
      </c>
      <c r="AL39" s="23"/>
      <c r="AM39" s="37" t="s">
        <v>276</v>
      </c>
      <c r="AN39" s="37" t="s">
        <v>276</v>
      </c>
      <c r="AO39" s="24" t="s">
        <v>287</v>
      </c>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2"/>
      <c r="GV39" s="2"/>
      <c r="GW39" s="2"/>
      <c r="GX39" s="2"/>
      <c r="GY39" s="8"/>
      <c r="GZ39" s="8"/>
      <c r="HA39" s="8"/>
      <c r="HB39" s="8"/>
      <c r="HC39" s="8"/>
      <c r="HD39" s="8"/>
      <c r="HE39" s="8"/>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1"/>
      <c r="JC39" s="1"/>
      <c r="JD39" s="1"/>
      <c r="JE39" s="1"/>
      <c r="JF39" s="1"/>
      <c r="JG39" s="1"/>
      <c r="JH39" s="1"/>
      <c r="JI39" s="1"/>
      <c r="JJ39" s="1"/>
      <c r="JK39" s="1"/>
      <c r="JL39" s="1"/>
      <c r="JM39" s="1"/>
    </row>
    <row r="40" s="4" customFormat="1" ht="33" customHeight="1" spans="1:273">
      <c r="A40" s="21">
        <v>7</v>
      </c>
      <c r="B40" s="22" t="s">
        <v>65</v>
      </c>
      <c r="C40" s="23"/>
      <c r="D40" s="23"/>
      <c r="E40" s="24">
        <v>1</v>
      </c>
      <c r="F40" s="25"/>
      <c r="G40" s="25"/>
      <c r="H40" s="24"/>
      <c r="I40" s="24"/>
      <c r="J40" s="24"/>
      <c r="K40" s="24"/>
      <c r="L40" s="24"/>
      <c r="M40" s="24"/>
      <c r="N40" s="24">
        <v>1</v>
      </c>
      <c r="O40" s="24"/>
      <c r="P40" s="24"/>
      <c r="Q40" s="24"/>
      <c r="R40" s="24"/>
      <c r="S40" s="24"/>
      <c r="T40" s="24"/>
      <c r="U40" s="24"/>
      <c r="V40" s="24"/>
      <c r="W40" s="23">
        <v>1</v>
      </c>
      <c r="X40" s="23">
        <v>1</v>
      </c>
      <c r="Y40" s="34" t="s">
        <v>222</v>
      </c>
      <c r="Z40" s="23" t="s">
        <v>225</v>
      </c>
      <c r="AA40" s="23">
        <v>1</v>
      </c>
      <c r="AB40" s="23">
        <v>51</v>
      </c>
      <c r="AC40" s="23"/>
      <c r="AD40" s="23"/>
      <c r="AE40" s="23"/>
      <c r="AF40" s="25"/>
      <c r="AG40" s="25">
        <v>5.08</v>
      </c>
      <c r="AH40" s="25"/>
      <c r="AI40" s="25">
        <v>0.04</v>
      </c>
      <c r="AJ40" s="23"/>
      <c r="AK40" s="23"/>
      <c r="AL40" s="23"/>
      <c r="AM40" s="37" t="s">
        <v>276</v>
      </c>
      <c r="AN40" s="37" t="s">
        <v>276</v>
      </c>
      <c r="AO40" s="24" t="s">
        <v>287</v>
      </c>
      <c r="GU40" s="2"/>
      <c r="GV40" s="2"/>
      <c r="GW40" s="2"/>
      <c r="GX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1"/>
      <c r="JC40" s="1"/>
      <c r="JD40" s="1"/>
      <c r="JE40" s="1"/>
      <c r="JF40" s="1"/>
      <c r="JG40" s="1"/>
      <c r="JH40" s="1"/>
      <c r="JI40" s="1"/>
      <c r="JJ40" s="1"/>
      <c r="JK40" s="1"/>
      <c r="JL40" s="1"/>
      <c r="JM40" s="1"/>
    </row>
    <row r="41" s="4" customFormat="1" ht="33" customHeight="1" spans="1:273">
      <c r="A41" s="21">
        <v>8</v>
      </c>
      <c r="B41" s="22" t="s">
        <v>66</v>
      </c>
      <c r="C41" s="23"/>
      <c r="D41" s="23"/>
      <c r="E41" s="24">
        <v>1</v>
      </c>
      <c r="F41" s="25"/>
      <c r="G41" s="25"/>
      <c r="H41" s="24"/>
      <c r="I41" s="24"/>
      <c r="J41" s="24"/>
      <c r="K41" s="24"/>
      <c r="L41" s="24"/>
      <c r="M41" s="24"/>
      <c r="N41" s="24">
        <v>1</v>
      </c>
      <c r="O41" s="24"/>
      <c r="P41" s="24"/>
      <c r="Q41" s="24"/>
      <c r="R41" s="24"/>
      <c r="S41" s="24">
        <v>1</v>
      </c>
      <c r="T41" s="24"/>
      <c r="U41" s="24"/>
      <c r="V41" s="24"/>
      <c r="W41" s="23">
        <v>1</v>
      </c>
      <c r="X41" s="23">
        <v>1</v>
      </c>
      <c r="Y41" s="34" t="s">
        <v>222</v>
      </c>
      <c r="Z41" s="23" t="s">
        <v>225</v>
      </c>
      <c r="AA41" s="23">
        <v>1</v>
      </c>
      <c r="AB41" s="23">
        <v>1951</v>
      </c>
      <c r="AC41" s="23"/>
      <c r="AD41" s="23"/>
      <c r="AE41" s="23"/>
      <c r="AF41" s="25"/>
      <c r="AG41" s="25">
        <v>5.07</v>
      </c>
      <c r="AH41" s="25">
        <v>0.66</v>
      </c>
      <c r="AI41" s="25">
        <v>0.5</v>
      </c>
      <c r="AJ41" s="23"/>
      <c r="AK41" s="23"/>
      <c r="AL41" s="23"/>
      <c r="AM41" s="37" t="s">
        <v>276</v>
      </c>
      <c r="AN41" s="37" t="s">
        <v>276</v>
      </c>
      <c r="AO41" s="24" t="s">
        <v>287</v>
      </c>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2"/>
      <c r="GV41" s="2"/>
      <c r="GW41" s="2"/>
      <c r="GX41" s="2"/>
      <c r="GY41" s="8"/>
      <c r="GZ41" s="8"/>
      <c r="HA41" s="8"/>
      <c r="HB41" s="8"/>
      <c r="HC41" s="8"/>
      <c r="HD41" s="8"/>
      <c r="HE41" s="8"/>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1"/>
      <c r="JC41" s="1"/>
      <c r="JD41" s="1"/>
      <c r="JE41" s="1"/>
      <c r="JF41" s="1"/>
      <c r="JG41" s="1"/>
      <c r="JH41" s="1"/>
      <c r="JI41" s="1"/>
      <c r="JJ41" s="1"/>
      <c r="JK41" s="1"/>
      <c r="JL41" s="1"/>
      <c r="JM41" s="1"/>
    </row>
    <row r="42" s="4" customFormat="1" ht="33" customHeight="1" spans="1:273">
      <c r="A42" s="21">
        <v>9</v>
      </c>
      <c r="B42" s="22" t="s">
        <v>67</v>
      </c>
      <c r="C42" s="23"/>
      <c r="D42" s="23">
        <v>1</v>
      </c>
      <c r="E42" s="24"/>
      <c r="F42" s="25"/>
      <c r="G42" s="25"/>
      <c r="H42" s="24"/>
      <c r="I42" s="24"/>
      <c r="J42" s="24"/>
      <c r="K42" s="24"/>
      <c r="L42" s="24"/>
      <c r="M42" s="24">
        <v>1</v>
      </c>
      <c r="N42" s="24">
        <v>1</v>
      </c>
      <c r="O42" s="24"/>
      <c r="P42" s="24"/>
      <c r="Q42" s="24"/>
      <c r="R42" s="24"/>
      <c r="S42" s="24">
        <v>2</v>
      </c>
      <c r="T42" s="24">
        <v>1</v>
      </c>
      <c r="U42" s="24"/>
      <c r="V42" s="24"/>
      <c r="W42" s="23">
        <v>1</v>
      </c>
      <c r="X42" s="23">
        <v>1</v>
      </c>
      <c r="Y42" s="34" t="s">
        <v>222</v>
      </c>
      <c r="Z42" s="23" t="s">
        <v>225</v>
      </c>
      <c r="AA42" s="23">
        <v>1</v>
      </c>
      <c r="AB42" s="23">
        <v>3659</v>
      </c>
      <c r="AC42" s="23"/>
      <c r="AD42" s="23"/>
      <c r="AE42" s="23"/>
      <c r="AF42" s="25"/>
      <c r="AG42" s="25">
        <v>3.11</v>
      </c>
      <c r="AH42" s="25">
        <v>2.03</v>
      </c>
      <c r="AI42" s="25"/>
      <c r="AJ42" s="23"/>
      <c r="AK42" s="23"/>
      <c r="AL42" s="23"/>
      <c r="AM42" s="37" t="s">
        <v>276</v>
      </c>
      <c r="AN42" s="37" t="s">
        <v>276</v>
      </c>
      <c r="AO42" s="24" t="s">
        <v>287</v>
      </c>
      <c r="GU42" s="2"/>
      <c r="GV42" s="2"/>
      <c r="GW42" s="2"/>
      <c r="GX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1"/>
      <c r="JC42" s="1"/>
      <c r="JD42" s="1"/>
      <c r="JE42" s="1"/>
      <c r="JF42" s="1"/>
      <c r="JG42" s="1"/>
      <c r="JH42" s="1"/>
      <c r="JI42" s="1"/>
      <c r="JJ42" s="1"/>
      <c r="JK42" s="1"/>
      <c r="JL42" s="1"/>
      <c r="JM42" s="1"/>
    </row>
    <row r="43" s="4" customFormat="1" ht="33" customHeight="1" spans="1:273">
      <c r="A43" s="21">
        <v>10</v>
      </c>
      <c r="B43" s="22" t="s">
        <v>68</v>
      </c>
      <c r="C43" s="23"/>
      <c r="D43" s="23"/>
      <c r="E43" s="24"/>
      <c r="F43" s="25"/>
      <c r="G43" s="25"/>
      <c r="H43" s="24"/>
      <c r="I43" s="24"/>
      <c r="J43" s="24"/>
      <c r="K43" s="24"/>
      <c r="L43" s="24"/>
      <c r="M43" s="24"/>
      <c r="N43" s="24">
        <v>1</v>
      </c>
      <c r="O43" s="24"/>
      <c r="P43" s="24"/>
      <c r="Q43" s="24"/>
      <c r="R43" s="24"/>
      <c r="S43" s="24">
        <v>1</v>
      </c>
      <c r="T43" s="24">
        <v>1</v>
      </c>
      <c r="U43" s="24"/>
      <c r="V43" s="24"/>
      <c r="W43" s="23">
        <v>1</v>
      </c>
      <c r="X43" s="23">
        <v>1</v>
      </c>
      <c r="Y43" s="34" t="s">
        <v>222</v>
      </c>
      <c r="Z43" s="23" t="s">
        <v>225</v>
      </c>
      <c r="AA43" s="23">
        <v>1</v>
      </c>
      <c r="AB43" s="23">
        <v>526</v>
      </c>
      <c r="AC43" s="23"/>
      <c r="AD43" s="23"/>
      <c r="AE43" s="23"/>
      <c r="AF43" s="25"/>
      <c r="AG43" s="25">
        <v>4.72</v>
      </c>
      <c r="AH43" s="25">
        <v>0.85</v>
      </c>
      <c r="AI43" s="25"/>
      <c r="AJ43" s="23"/>
      <c r="AK43" s="23"/>
      <c r="AL43" s="23">
        <v>4</v>
      </c>
      <c r="AM43" s="37" t="s">
        <v>276</v>
      </c>
      <c r="AN43" s="37" t="s">
        <v>276</v>
      </c>
      <c r="AO43" s="24" t="s">
        <v>287</v>
      </c>
      <c r="GU43" s="2"/>
      <c r="GV43" s="2"/>
      <c r="GW43" s="2"/>
      <c r="GX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1"/>
      <c r="JC43" s="1"/>
      <c r="JD43" s="1"/>
      <c r="JE43" s="1"/>
      <c r="JF43" s="1"/>
      <c r="JG43" s="1"/>
      <c r="JH43" s="1"/>
      <c r="JI43" s="1"/>
      <c r="JJ43" s="1"/>
      <c r="JK43" s="1"/>
      <c r="JL43" s="1"/>
      <c r="JM43" s="1"/>
    </row>
    <row r="44" s="4" customFormat="1" ht="33" customHeight="1" spans="1:273">
      <c r="A44" s="21">
        <v>11</v>
      </c>
      <c r="B44" s="22" t="s">
        <v>69</v>
      </c>
      <c r="C44" s="23"/>
      <c r="D44" s="23"/>
      <c r="E44" s="24"/>
      <c r="F44" s="25"/>
      <c r="G44" s="25"/>
      <c r="H44" s="24"/>
      <c r="I44" s="24"/>
      <c r="J44" s="24">
        <v>1</v>
      </c>
      <c r="K44" s="24"/>
      <c r="L44" s="24"/>
      <c r="M44" s="24"/>
      <c r="N44" s="24">
        <v>1</v>
      </c>
      <c r="O44" s="24">
        <v>2.25</v>
      </c>
      <c r="P44" s="24"/>
      <c r="Q44" s="24"/>
      <c r="R44" s="24"/>
      <c r="S44" s="24"/>
      <c r="T44" s="24">
        <v>1</v>
      </c>
      <c r="U44" s="24"/>
      <c r="V44" s="24"/>
      <c r="W44" s="23">
        <v>1</v>
      </c>
      <c r="X44" s="23">
        <v>1</v>
      </c>
      <c r="Y44" s="34" t="s">
        <v>222</v>
      </c>
      <c r="Z44" s="23" t="s">
        <v>225</v>
      </c>
      <c r="AA44" s="23">
        <v>1</v>
      </c>
      <c r="AB44" s="23">
        <v>613</v>
      </c>
      <c r="AC44" s="23"/>
      <c r="AD44" s="23"/>
      <c r="AE44" s="23">
        <v>0.16</v>
      </c>
      <c r="AF44" s="25">
        <v>0.13</v>
      </c>
      <c r="AG44" s="25">
        <v>4.16</v>
      </c>
      <c r="AH44" s="25"/>
      <c r="AI44" s="25"/>
      <c r="AJ44" s="23"/>
      <c r="AK44" s="23">
        <v>13</v>
      </c>
      <c r="AL44" s="23">
        <v>0.5</v>
      </c>
      <c r="AM44" s="37" t="s">
        <v>276</v>
      </c>
      <c r="AN44" s="37" t="s">
        <v>276</v>
      </c>
      <c r="AO44" s="24" t="s">
        <v>287</v>
      </c>
      <c r="GU44" s="2"/>
      <c r="GV44" s="2"/>
      <c r="GW44" s="2"/>
      <c r="GX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1"/>
      <c r="JC44" s="1"/>
      <c r="JD44" s="1"/>
      <c r="JE44" s="1"/>
      <c r="JF44" s="1"/>
      <c r="JG44" s="1"/>
      <c r="JH44" s="1"/>
      <c r="JI44" s="1"/>
      <c r="JJ44" s="1"/>
      <c r="JK44" s="1"/>
      <c r="JL44" s="1"/>
      <c r="JM44" s="1"/>
    </row>
    <row r="45" s="4" customFormat="1" ht="33" customHeight="1" spans="1:273">
      <c r="A45" s="21">
        <v>12</v>
      </c>
      <c r="B45" s="22" t="s">
        <v>70</v>
      </c>
      <c r="C45" s="23"/>
      <c r="D45" s="23"/>
      <c r="E45" s="24">
        <v>1</v>
      </c>
      <c r="F45" s="25"/>
      <c r="G45" s="25"/>
      <c r="H45" s="24"/>
      <c r="I45" s="24"/>
      <c r="J45" s="24"/>
      <c r="K45" s="24"/>
      <c r="L45" s="24"/>
      <c r="M45" s="24"/>
      <c r="N45" s="24">
        <v>1</v>
      </c>
      <c r="O45" s="24"/>
      <c r="P45" s="24"/>
      <c r="Q45" s="24"/>
      <c r="R45" s="24"/>
      <c r="S45" s="24"/>
      <c r="T45" s="24"/>
      <c r="U45" s="24"/>
      <c r="V45" s="24"/>
      <c r="W45" s="23">
        <v>1</v>
      </c>
      <c r="X45" s="23">
        <v>1</v>
      </c>
      <c r="Y45" s="34" t="s">
        <v>222</v>
      </c>
      <c r="Z45" s="23" t="s">
        <v>225</v>
      </c>
      <c r="AA45" s="23">
        <v>1</v>
      </c>
      <c r="AB45" s="23">
        <v>51</v>
      </c>
      <c r="AC45" s="23"/>
      <c r="AD45" s="23"/>
      <c r="AE45" s="23"/>
      <c r="AF45" s="25"/>
      <c r="AG45" s="25">
        <v>1.58</v>
      </c>
      <c r="AH45" s="25"/>
      <c r="AI45" s="25">
        <v>1.1</v>
      </c>
      <c r="AJ45" s="23"/>
      <c r="AK45" s="23"/>
      <c r="AL45" s="23"/>
      <c r="AM45" s="37" t="s">
        <v>276</v>
      </c>
      <c r="AN45" s="37" t="s">
        <v>276</v>
      </c>
      <c r="AO45" s="24" t="s">
        <v>287</v>
      </c>
      <c r="GU45" s="2"/>
      <c r="GV45" s="2"/>
      <c r="GW45" s="2"/>
      <c r="GX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1"/>
      <c r="JC45" s="1"/>
      <c r="JD45" s="1"/>
      <c r="JE45" s="1"/>
      <c r="JF45" s="1"/>
      <c r="JG45" s="1"/>
      <c r="JH45" s="1"/>
      <c r="JI45" s="1"/>
      <c r="JJ45" s="1"/>
      <c r="JK45" s="1"/>
      <c r="JL45" s="1"/>
      <c r="JM45" s="1"/>
    </row>
    <row r="46" s="4" customFormat="1" ht="33" customHeight="1" spans="1:273">
      <c r="A46" s="21">
        <v>13</v>
      </c>
      <c r="B46" s="22" t="s">
        <v>71</v>
      </c>
      <c r="C46" s="23"/>
      <c r="D46" s="23"/>
      <c r="E46" s="24"/>
      <c r="F46" s="25"/>
      <c r="G46" s="25"/>
      <c r="H46" s="24"/>
      <c r="I46" s="24"/>
      <c r="J46" s="24"/>
      <c r="K46" s="24"/>
      <c r="L46" s="24"/>
      <c r="M46" s="24"/>
      <c r="N46" s="24">
        <v>1</v>
      </c>
      <c r="O46" s="24"/>
      <c r="P46" s="24"/>
      <c r="Q46" s="24"/>
      <c r="R46" s="24"/>
      <c r="S46" s="24"/>
      <c r="T46" s="24"/>
      <c r="U46" s="24"/>
      <c r="V46" s="24"/>
      <c r="W46" s="23">
        <v>1</v>
      </c>
      <c r="X46" s="23">
        <v>1</v>
      </c>
      <c r="Y46" s="34" t="s">
        <v>222</v>
      </c>
      <c r="Z46" s="23" t="s">
        <v>225</v>
      </c>
      <c r="AA46" s="23">
        <v>1</v>
      </c>
      <c r="AB46" s="23">
        <v>11</v>
      </c>
      <c r="AC46" s="23"/>
      <c r="AD46" s="23"/>
      <c r="AE46" s="23"/>
      <c r="AF46" s="25"/>
      <c r="AG46" s="25">
        <v>5.97</v>
      </c>
      <c r="AH46" s="25"/>
      <c r="AI46" s="25"/>
      <c r="AJ46" s="23"/>
      <c r="AK46" s="23"/>
      <c r="AL46" s="23"/>
      <c r="AM46" s="37" t="s">
        <v>276</v>
      </c>
      <c r="AN46" s="37" t="s">
        <v>276</v>
      </c>
      <c r="AO46" s="24" t="s">
        <v>287</v>
      </c>
      <c r="GU46" s="2"/>
      <c r="GV46" s="2"/>
      <c r="GW46" s="2"/>
      <c r="GX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1"/>
      <c r="JC46" s="1"/>
      <c r="JD46" s="1"/>
      <c r="JE46" s="1"/>
      <c r="JF46" s="1"/>
      <c r="JG46" s="1"/>
      <c r="JH46" s="1"/>
      <c r="JI46" s="1"/>
      <c r="JJ46" s="1"/>
      <c r="JK46" s="1"/>
      <c r="JL46" s="1"/>
      <c r="JM46" s="1"/>
    </row>
    <row r="47" s="4" customFormat="1" ht="33" customHeight="1" spans="1:273">
      <c r="A47" s="21">
        <v>14</v>
      </c>
      <c r="B47" s="22" t="s">
        <v>72</v>
      </c>
      <c r="C47" s="23"/>
      <c r="D47" s="23"/>
      <c r="E47" s="24"/>
      <c r="F47" s="25"/>
      <c r="G47" s="25"/>
      <c r="H47" s="24"/>
      <c r="I47" s="24">
        <v>0.5</v>
      </c>
      <c r="J47" s="24">
        <v>1</v>
      </c>
      <c r="K47" s="24"/>
      <c r="L47" s="24"/>
      <c r="M47" s="24">
        <v>1</v>
      </c>
      <c r="N47" s="24">
        <v>1</v>
      </c>
      <c r="O47" s="24"/>
      <c r="P47" s="24"/>
      <c r="Q47" s="24"/>
      <c r="R47" s="24"/>
      <c r="S47" s="24"/>
      <c r="T47" s="24"/>
      <c r="U47" s="24"/>
      <c r="V47" s="24"/>
      <c r="W47" s="23">
        <v>1</v>
      </c>
      <c r="X47" s="23">
        <v>1</v>
      </c>
      <c r="Y47" s="34" t="s">
        <v>222</v>
      </c>
      <c r="Z47" s="23" t="s">
        <v>225</v>
      </c>
      <c r="AA47" s="23">
        <v>1</v>
      </c>
      <c r="AB47" s="23">
        <v>1276</v>
      </c>
      <c r="AC47" s="23"/>
      <c r="AD47" s="23"/>
      <c r="AE47" s="23"/>
      <c r="AF47" s="25"/>
      <c r="AG47" s="25">
        <v>4.88</v>
      </c>
      <c r="AH47" s="25"/>
      <c r="AI47" s="25"/>
      <c r="AJ47" s="23"/>
      <c r="AK47" s="23">
        <v>7</v>
      </c>
      <c r="AL47" s="23"/>
      <c r="AM47" s="37" t="s">
        <v>276</v>
      </c>
      <c r="AN47" s="37" t="s">
        <v>276</v>
      </c>
      <c r="AO47" s="24" t="s">
        <v>287</v>
      </c>
      <c r="GU47" s="2"/>
      <c r="GV47" s="2"/>
      <c r="GW47" s="2"/>
      <c r="GX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1"/>
      <c r="JC47" s="1"/>
      <c r="JD47" s="1"/>
      <c r="JE47" s="1"/>
      <c r="JF47" s="1"/>
      <c r="JG47" s="1"/>
      <c r="JH47" s="1"/>
      <c r="JI47" s="1"/>
      <c r="JJ47" s="1"/>
      <c r="JK47" s="1"/>
      <c r="JL47" s="1"/>
      <c r="JM47" s="1"/>
    </row>
    <row r="48" s="4" customFormat="1" ht="33" customHeight="1" spans="1:273">
      <c r="A48" s="21">
        <v>15</v>
      </c>
      <c r="B48" s="22" t="s">
        <v>73</v>
      </c>
      <c r="C48" s="23"/>
      <c r="D48" s="23"/>
      <c r="E48" s="24">
        <v>1</v>
      </c>
      <c r="F48" s="25"/>
      <c r="G48" s="25"/>
      <c r="H48" s="24"/>
      <c r="I48" s="24"/>
      <c r="J48" s="24">
        <v>1</v>
      </c>
      <c r="K48" s="24"/>
      <c r="L48" s="24"/>
      <c r="M48" s="24"/>
      <c r="N48" s="24">
        <v>1</v>
      </c>
      <c r="O48" s="24">
        <v>1.13</v>
      </c>
      <c r="P48" s="24"/>
      <c r="Q48" s="24"/>
      <c r="R48" s="24">
        <v>1</v>
      </c>
      <c r="S48" s="24"/>
      <c r="T48" s="24"/>
      <c r="U48" s="24"/>
      <c r="V48" s="24"/>
      <c r="W48" s="23">
        <v>1</v>
      </c>
      <c r="X48" s="23">
        <v>1</v>
      </c>
      <c r="Y48" s="34" t="s">
        <v>222</v>
      </c>
      <c r="Z48" s="23" t="s">
        <v>225</v>
      </c>
      <c r="AA48" s="23">
        <v>1</v>
      </c>
      <c r="AB48" s="23">
        <v>1104</v>
      </c>
      <c r="AC48" s="23"/>
      <c r="AD48" s="23"/>
      <c r="AE48" s="23">
        <v>0.03</v>
      </c>
      <c r="AF48" s="25">
        <v>0.03</v>
      </c>
      <c r="AG48" s="25">
        <v>2.67</v>
      </c>
      <c r="AH48" s="25"/>
      <c r="AI48" s="25">
        <v>0.553</v>
      </c>
      <c r="AJ48" s="23"/>
      <c r="AK48" s="23">
        <v>9</v>
      </c>
      <c r="AL48" s="23"/>
      <c r="AM48" s="37" t="s">
        <v>276</v>
      </c>
      <c r="AN48" s="37" t="s">
        <v>276</v>
      </c>
      <c r="AO48" s="24" t="s">
        <v>287</v>
      </c>
      <c r="GU48" s="2"/>
      <c r="GV48" s="2"/>
      <c r="GW48" s="2"/>
      <c r="GX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1"/>
      <c r="JC48" s="1"/>
      <c r="JD48" s="1"/>
      <c r="JE48" s="1"/>
      <c r="JF48" s="1"/>
      <c r="JG48" s="1"/>
      <c r="JH48" s="1"/>
      <c r="JI48" s="1"/>
      <c r="JJ48" s="1"/>
      <c r="JK48" s="1"/>
      <c r="JL48" s="1"/>
      <c r="JM48" s="1"/>
    </row>
    <row r="49" s="3" customFormat="1" ht="33" customHeight="1" spans="1:273">
      <c r="A49" s="14" t="s">
        <v>350</v>
      </c>
      <c r="B49" s="14" t="s">
        <v>351</v>
      </c>
      <c r="C49" s="20">
        <f t="shared" ref="C49:I49" si="11">SUM(C50:C57)</f>
        <v>0</v>
      </c>
      <c r="D49" s="20">
        <f t="shared" si="11"/>
        <v>0</v>
      </c>
      <c r="E49" s="20">
        <f t="shared" si="11"/>
        <v>4</v>
      </c>
      <c r="F49" s="20">
        <f t="shared" si="11"/>
        <v>1</v>
      </c>
      <c r="G49" s="20">
        <f t="shared" si="11"/>
        <v>1.7</v>
      </c>
      <c r="H49" s="20">
        <f t="shared" si="11"/>
        <v>0</v>
      </c>
      <c r="I49" s="20">
        <f t="shared" si="11"/>
        <v>0</v>
      </c>
      <c r="J49" s="20">
        <v>3</v>
      </c>
      <c r="K49" s="20">
        <f t="shared" ref="K49:V49" si="12">SUM(K50:K57)</f>
        <v>0</v>
      </c>
      <c r="L49" s="20">
        <f t="shared" si="12"/>
        <v>0</v>
      </c>
      <c r="M49" s="20">
        <f t="shared" si="12"/>
        <v>0</v>
      </c>
      <c r="N49" s="20">
        <f t="shared" si="12"/>
        <v>8</v>
      </c>
      <c r="O49" s="20">
        <f t="shared" si="12"/>
        <v>14.2</v>
      </c>
      <c r="P49" s="20">
        <f t="shared" si="12"/>
        <v>0</v>
      </c>
      <c r="Q49" s="20">
        <f t="shared" si="12"/>
        <v>1</v>
      </c>
      <c r="R49" s="20">
        <f t="shared" si="12"/>
        <v>0</v>
      </c>
      <c r="S49" s="20">
        <f t="shared" si="12"/>
        <v>0</v>
      </c>
      <c r="T49" s="20">
        <f t="shared" si="12"/>
        <v>1</v>
      </c>
      <c r="U49" s="20">
        <f t="shared" si="12"/>
        <v>1</v>
      </c>
      <c r="V49" s="20">
        <f t="shared" si="12"/>
        <v>1.93</v>
      </c>
      <c r="W49" s="20">
        <v>1</v>
      </c>
      <c r="X49" s="20">
        <v>1</v>
      </c>
      <c r="Y49" s="33" t="s">
        <v>222</v>
      </c>
      <c r="Z49" s="20" t="s">
        <v>225</v>
      </c>
      <c r="AA49" s="20">
        <v>1</v>
      </c>
      <c r="AB49" s="20">
        <f t="shared" ref="AB49:AI49" si="13">SUM(AB50:AB57)</f>
        <v>8893</v>
      </c>
      <c r="AC49" s="20">
        <f t="shared" si="13"/>
        <v>0</v>
      </c>
      <c r="AD49" s="20">
        <f t="shared" si="13"/>
        <v>0</v>
      </c>
      <c r="AE49" s="20">
        <f t="shared" si="13"/>
        <v>0.53</v>
      </c>
      <c r="AF49" s="20">
        <f t="shared" si="13"/>
        <v>1</v>
      </c>
      <c r="AG49" s="20">
        <f t="shared" si="13"/>
        <v>17.59</v>
      </c>
      <c r="AH49" s="20">
        <f t="shared" si="13"/>
        <v>0</v>
      </c>
      <c r="AI49" s="20">
        <f t="shared" si="13"/>
        <v>1.46</v>
      </c>
      <c r="AJ49" s="33" t="s">
        <v>276</v>
      </c>
      <c r="AK49" s="20">
        <v>21</v>
      </c>
      <c r="AL49" s="36">
        <f>SUM(AL50:AL57)</f>
        <v>6.14</v>
      </c>
      <c r="AM49" s="35" t="s">
        <v>276</v>
      </c>
      <c r="AN49" s="35" t="s">
        <v>276</v>
      </c>
      <c r="AO49" s="18" t="s">
        <v>287</v>
      </c>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38"/>
      <c r="FS49" s="38"/>
      <c r="FT49" s="38"/>
      <c r="FU49" s="38"/>
      <c r="FV49" s="38"/>
      <c r="FW49" s="38"/>
      <c r="FX49" s="38"/>
      <c r="FY49" s="38"/>
      <c r="FZ49" s="38"/>
      <c r="GA49" s="38"/>
      <c r="GB49" s="38"/>
      <c r="GC49" s="38"/>
      <c r="GD49" s="38"/>
      <c r="GE49" s="38"/>
      <c r="GF49" s="38"/>
      <c r="GG49" s="38"/>
      <c r="GH49" s="38"/>
      <c r="GI49" s="38"/>
      <c r="GJ49" s="38"/>
      <c r="GK49" s="38"/>
      <c r="GL49" s="38"/>
      <c r="GM49" s="38"/>
      <c r="GN49" s="38"/>
      <c r="GO49" s="38"/>
      <c r="GP49" s="38"/>
      <c r="GQ49" s="38"/>
      <c r="GR49" s="38"/>
      <c r="GS49" s="38"/>
      <c r="GT49" s="38"/>
      <c r="GU49" s="39"/>
      <c r="GV49" s="39"/>
      <c r="GW49" s="39"/>
      <c r="GX49" s="39"/>
      <c r="GY49" s="38"/>
      <c r="GZ49" s="38"/>
      <c r="HA49" s="38"/>
      <c r="HB49" s="38"/>
      <c r="HC49" s="38"/>
      <c r="HD49" s="38"/>
      <c r="HE49" s="38"/>
      <c r="HF49" s="39"/>
      <c r="HG49" s="39"/>
      <c r="HH49" s="39"/>
      <c r="HI49" s="39"/>
      <c r="HJ49" s="39"/>
      <c r="HK49" s="39"/>
      <c r="HL49" s="39"/>
      <c r="HM49" s="39"/>
      <c r="HN49" s="39"/>
      <c r="HO49" s="39"/>
      <c r="HP49" s="39"/>
      <c r="HQ49" s="39"/>
      <c r="HR49" s="39"/>
      <c r="HS49" s="39"/>
      <c r="HT49" s="39"/>
      <c r="HU49" s="39"/>
      <c r="HV49" s="39"/>
      <c r="HW49" s="39"/>
      <c r="HX49" s="39"/>
      <c r="HY49" s="39"/>
      <c r="HZ49" s="39"/>
      <c r="IA49" s="39"/>
      <c r="IB49" s="39"/>
      <c r="IC49" s="39"/>
      <c r="ID49" s="39"/>
      <c r="IE49" s="39"/>
      <c r="IF49" s="39"/>
      <c r="IG49" s="39"/>
      <c r="IH49" s="39"/>
      <c r="II49" s="39"/>
      <c r="IJ49" s="39"/>
      <c r="IK49" s="39"/>
      <c r="IL49" s="39"/>
      <c r="IM49" s="39"/>
      <c r="IN49" s="39"/>
      <c r="IO49" s="39"/>
      <c r="IP49" s="39"/>
      <c r="IQ49" s="39"/>
      <c r="IR49" s="39"/>
      <c r="IS49" s="39"/>
      <c r="IT49" s="39"/>
      <c r="IU49" s="39"/>
      <c r="IV49" s="39"/>
      <c r="IW49" s="39"/>
      <c r="IX49" s="39"/>
      <c r="IY49" s="39"/>
      <c r="IZ49" s="39"/>
      <c r="JA49" s="39"/>
      <c r="JB49" s="41"/>
      <c r="JC49" s="41"/>
      <c r="JD49" s="41"/>
      <c r="JE49" s="41"/>
      <c r="JF49" s="41"/>
      <c r="JG49" s="41"/>
      <c r="JH49" s="41"/>
      <c r="JI49" s="41"/>
      <c r="JJ49" s="41"/>
      <c r="JK49" s="41"/>
      <c r="JL49" s="41"/>
      <c r="JM49" s="41"/>
    </row>
    <row r="50" s="4" customFormat="1" ht="33" customHeight="1" spans="1:273">
      <c r="A50" s="21">
        <v>1</v>
      </c>
      <c r="B50" s="22" t="s">
        <v>346</v>
      </c>
      <c r="C50" s="23"/>
      <c r="D50" s="23"/>
      <c r="E50" s="24"/>
      <c r="F50" s="25">
        <v>1</v>
      </c>
      <c r="G50" s="25"/>
      <c r="H50" s="24"/>
      <c r="I50" s="24"/>
      <c r="J50" s="24"/>
      <c r="K50" s="24"/>
      <c r="L50" s="24"/>
      <c r="M50" s="24"/>
      <c r="N50" s="24">
        <v>1</v>
      </c>
      <c r="O50" s="24"/>
      <c r="P50" s="24"/>
      <c r="Q50" s="24">
        <v>1</v>
      </c>
      <c r="R50" s="24"/>
      <c r="S50" s="24"/>
      <c r="T50" s="24"/>
      <c r="U50" s="24">
        <v>1</v>
      </c>
      <c r="V50" s="24"/>
      <c r="W50" s="23">
        <v>1</v>
      </c>
      <c r="X50" s="23">
        <v>1</v>
      </c>
      <c r="Y50" s="34" t="s">
        <v>222</v>
      </c>
      <c r="Z50" s="23" t="s">
        <v>225</v>
      </c>
      <c r="AA50" s="23">
        <v>1</v>
      </c>
      <c r="AB50" s="23">
        <v>1886</v>
      </c>
      <c r="AC50" s="23"/>
      <c r="AD50" s="23"/>
      <c r="AE50" s="23"/>
      <c r="AF50" s="25"/>
      <c r="AG50" s="25"/>
      <c r="AH50" s="25"/>
      <c r="AI50" s="25"/>
      <c r="AJ50" s="34" t="s">
        <v>276</v>
      </c>
      <c r="AK50" s="23"/>
      <c r="AL50" s="23"/>
      <c r="AM50" s="37" t="s">
        <v>276</v>
      </c>
      <c r="AN50" s="37" t="s">
        <v>276</v>
      </c>
      <c r="AO50" s="24" t="s">
        <v>287</v>
      </c>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2"/>
      <c r="GV50" s="2"/>
      <c r="GW50" s="2"/>
      <c r="GX50" s="2"/>
      <c r="GY50" s="8"/>
      <c r="GZ50" s="8"/>
      <c r="HA50" s="8"/>
      <c r="HB50" s="8"/>
      <c r="HC50" s="8"/>
      <c r="HD50" s="8"/>
      <c r="HE50" s="8"/>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1"/>
      <c r="JC50" s="1"/>
      <c r="JD50" s="1"/>
      <c r="JE50" s="1"/>
      <c r="JF50" s="1"/>
      <c r="JG50" s="1"/>
      <c r="JH50" s="1"/>
      <c r="JI50" s="1"/>
      <c r="JJ50" s="1"/>
      <c r="JK50" s="1"/>
      <c r="JL50" s="1"/>
      <c r="JM50" s="1"/>
    </row>
    <row r="51" s="4" customFormat="1" ht="33" customHeight="1" spans="1:273">
      <c r="A51" s="21">
        <v>2</v>
      </c>
      <c r="B51" s="22" t="s">
        <v>76</v>
      </c>
      <c r="C51" s="23"/>
      <c r="D51" s="23"/>
      <c r="E51" s="24"/>
      <c r="F51" s="25"/>
      <c r="G51" s="25"/>
      <c r="H51" s="24"/>
      <c r="I51" s="24"/>
      <c r="J51" s="24"/>
      <c r="K51" s="24"/>
      <c r="L51" s="24"/>
      <c r="M51" s="24"/>
      <c r="N51" s="24">
        <v>1</v>
      </c>
      <c r="O51" s="24"/>
      <c r="P51" s="24"/>
      <c r="Q51" s="24"/>
      <c r="R51" s="24"/>
      <c r="S51" s="24"/>
      <c r="T51" s="24"/>
      <c r="U51" s="24"/>
      <c r="V51" s="24"/>
      <c r="W51" s="23">
        <v>1</v>
      </c>
      <c r="X51" s="23">
        <v>1</v>
      </c>
      <c r="Y51" s="34" t="s">
        <v>222</v>
      </c>
      <c r="Z51" s="23" t="s">
        <v>225</v>
      </c>
      <c r="AA51" s="23">
        <v>1</v>
      </c>
      <c r="AB51" s="23">
        <v>13</v>
      </c>
      <c r="AC51" s="23"/>
      <c r="AD51" s="23"/>
      <c r="AE51" s="23"/>
      <c r="AF51" s="25"/>
      <c r="AG51" s="25">
        <v>1.5</v>
      </c>
      <c r="AH51" s="25"/>
      <c r="AI51" s="25"/>
      <c r="AJ51" s="23"/>
      <c r="AK51" s="23"/>
      <c r="AL51" s="23"/>
      <c r="AM51" s="37" t="s">
        <v>276</v>
      </c>
      <c r="AN51" s="37" t="s">
        <v>276</v>
      </c>
      <c r="AO51" s="24" t="s">
        <v>287</v>
      </c>
      <c r="GU51" s="2"/>
      <c r="GV51" s="2"/>
      <c r="GW51" s="2"/>
      <c r="GX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1"/>
      <c r="JC51" s="1"/>
      <c r="JD51" s="1"/>
      <c r="JE51" s="1"/>
      <c r="JF51" s="1"/>
      <c r="JG51" s="1"/>
      <c r="JH51" s="1"/>
      <c r="JI51" s="1"/>
      <c r="JJ51" s="1"/>
      <c r="JK51" s="1"/>
      <c r="JL51" s="1"/>
      <c r="JM51" s="1"/>
    </row>
    <row r="52" s="4" customFormat="1" ht="33" customHeight="1" spans="1:273">
      <c r="A52" s="21">
        <v>3</v>
      </c>
      <c r="B52" s="22" t="s">
        <v>77</v>
      </c>
      <c r="C52" s="23"/>
      <c r="D52" s="23"/>
      <c r="E52" s="24"/>
      <c r="F52" s="25"/>
      <c r="G52" s="25">
        <v>1</v>
      </c>
      <c r="H52" s="24"/>
      <c r="I52" s="24"/>
      <c r="J52" s="24"/>
      <c r="K52" s="24"/>
      <c r="L52" s="24"/>
      <c r="M52" s="24"/>
      <c r="N52" s="24">
        <v>1</v>
      </c>
      <c r="O52" s="24"/>
      <c r="P52" s="24"/>
      <c r="Q52" s="24"/>
      <c r="R52" s="24"/>
      <c r="S52" s="24"/>
      <c r="T52" s="24"/>
      <c r="U52" s="24"/>
      <c r="V52" s="24"/>
      <c r="W52" s="23">
        <v>1</v>
      </c>
      <c r="X52" s="23">
        <v>1</v>
      </c>
      <c r="Y52" s="34" t="s">
        <v>222</v>
      </c>
      <c r="Z52" s="23" t="s">
        <v>225</v>
      </c>
      <c r="AA52" s="23">
        <v>1</v>
      </c>
      <c r="AB52" s="23">
        <v>1134</v>
      </c>
      <c r="AC52" s="23"/>
      <c r="AD52" s="23"/>
      <c r="AE52" s="23"/>
      <c r="AF52" s="25"/>
      <c r="AG52" s="25">
        <v>2.72</v>
      </c>
      <c r="AH52" s="25"/>
      <c r="AI52" s="25"/>
      <c r="AJ52" s="23"/>
      <c r="AK52" s="23"/>
      <c r="AL52" s="23"/>
      <c r="AM52" s="37" t="s">
        <v>276</v>
      </c>
      <c r="AN52" s="37" t="s">
        <v>276</v>
      </c>
      <c r="AO52" s="24" t="s">
        <v>287</v>
      </c>
      <c r="GU52" s="2"/>
      <c r="GV52" s="2"/>
      <c r="GW52" s="2"/>
      <c r="GX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1"/>
      <c r="JC52" s="1"/>
      <c r="JD52" s="1"/>
      <c r="JE52" s="1"/>
      <c r="JF52" s="1"/>
      <c r="JG52" s="1"/>
      <c r="JH52" s="1"/>
      <c r="JI52" s="1"/>
      <c r="JJ52" s="1"/>
      <c r="JK52" s="1"/>
      <c r="JL52" s="1"/>
      <c r="JM52" s="1"/>
    </row>
    <row r="53" s="4" customFormat="1" ht="33" customHeight="1" spans="1:273">
      <c r="A53" s="21">
        <v>4</v>
      </c>
      <c r="B53" s="22" t="s">
        <v>78</v>
      </c>
      <c r="C53" s="23"/>
      <c r="D53" s="23"/>
      <c r="E53" s="24"/>
      <c r="F53" s="25"/>
      <c r="G53" s="25">
        <v>0.2</v>
      </c>
      <c r="H53" s="24"/>
      <c r="I53" s="24"/>
      <c r="J53" s="24"/>
      <c r="K53" s="24"/>
      <c r="L53" s="24"/>
      <c r="M53" s="24"/>
      <c r="N53" s="24">
        <v>1</v>
      </c>
      <c r="O53" s="24"/>
      <c r="P53" s="24"/>
      <c r="Q53" s="24"/>
      <c r="R53" s="24"/>
      <c r="S53" s="24"/>
      <c r="T53" s="24"/>
      <c r="U53" s="24"/>
      <c r="V53" s="24"/>
      <c r="W53" s="23">
        <v>1</v>
      </c>
      <c r="X53" s="23">
        <v>1</v>
      </c>
      <c r="Y53" s="34" t="s">
        <v>222</v>
      </c>
      <c r="Z53" s="23" t="s">
        <v>225</v>
      </c>
      <c r="AA53" s="23">
        <v>1</v>
      </c>
      <c r="AB53" s="23">
        <v>1011</v>
      </c>
      <c r="AC53" s="23"/>
      <c r="AD53" s="23"/>
      <c r="AE53" s="23"/>
      <c r="AF53" s="25"/>
      <c r="AG53" s="25">
        <v>1.5</v>
      </c>
      <c r="AH53" s="25"/>
      <c r="AI53" s="25"/>
      <c r="AJ53" s="23"/>
      <c r="AK53" s="23"/>
      <c r="AL53" s="23"/>
      <c r="AM53" s="37" t="s">
        <v>276</v>
      </c>
      <c r="AN53" s="37" t="s">
        <v>276</v>
      </c>
      <c r="AO53" s="24" t="s">
        <v>287</v>
      </c>
      <c r="GU53" s="2"/>
      <c r="GV53" s="2"/>
      <c r="GW53" s="2"/>
      <c r="GX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1"/>
      <c r="JC53" s="1"/>
      <c r="JD53" s="1"/>
      <c r="JE53" s="1"/>
      <c r="JF53" s="1"/>
      <c r="JG53" s="1"/>
      <c r="JH53" s="1"/>
      <c r="JI53" s="1"/>
      <c r="JJ53" s="1"/>
      <c r="JK53" s="1"/>
      <c r="JL53" s="1"/>
      <c r="JM53" s="1"/>
    </row>
    <row r="54" s="4" customFormat="1" ht="33" customHeight="1" spans="1:273">
      <c r="A54" s="21">
        <v>5</v>
      </c>
      <c r="B54" s="22" t="s">
        <v>79</v>
      </c>
      <c r="C54" s="23"/>
      <c r="D54" s="23"/>
      <c r="E54" s="24"/>
      <c r="F54" s="25"/>
      <c r="G54" s="25"/>
      <c r="H54" s="24"/>
      <c r="I54" s="24"/>
      <c r="J54" s="24">
        <v>1</v>
      </c>
      <c r="K54" s="24"/>
      <c r="L54" s="24"/>
      <c r="M54" s="24"/>
      <c r="N54" s="24">
        <v>1</v>
      </c>
      <c r="O54" s="24">
        <v>6.73</v>
      </c>
      <c r="P54" s="24"/>
      <c r="Q54" s="24"/>
      <c r="R54" s="24"/>
      <c r="S54" s="24"/>
      <c r="T54" s="24">
        <v>1</v>
      </c>
      <c r="U54" s="24"/>
      <c r="V54" s="24">
        <v>0.5</v>
      </c>
      <c r="W54" s="23">
        <v>1</v>
      </c>
      <c r="X54" s="23">
        <v>1</v>
      </c>
      <c r="Y54" s="34" t="s">
        <v>222</v>
      </c>
      <c r="Z54" s="23" t="s">
        <v>225</v>
      </c>
      <c r="AA54" s="23">
        <v>1</v>
      </c>
      <c r="AB54" s="23">
        <v>1798</v>
      </c>
      <c r="AC54" s="23"/>
      <c r="AD54" s="23"/>
      <c r="AE54" s="23">
        <v>0.13</v>
      </c>
      <c r="AF54" s="25">
        <v>0.49</v>
      </c>
      <c r="AG54" s="25">
        <v>4.69</v>
      </c>
      <c r="AH54" s="25"/>
      <c r="AI54" s="25"/>
      <c r="AJ54" s="23"/>
      <c r="AK54" s="23">
        <v>9</v>
      </c>
      <c r="AL54" s="23">
        <v>6.14</v>
      </c>
      <c r="AM54" s="37" t="s">
        <v>276</v>
      </c>
      <c r="AN54" s="37" t="s">
        <v>276</v>
      </c>
      <c r="AO54" s="24" t="s">
        <v>287</v>
      </c>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2"/>
      <c r="GV54" s="2"/>
      <c r="GW54" s="2"/>
      <c r="GX54" s="2"/>
      <c r="GY54" s="8"/>
      <c r="GZ54" s="8"/>
      <c r="HA54" s="8"/>
      <c r="HB54" s="8"/>
      <c r="HC54" s="8"/>
      <c r="HD54" s="8"/>
      <c r="HE54" s="8"/>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1"/>
      <c r="JC54" s="1"/>
      <c r="JD54" s="1"/>
      <c r="JE54" s="1"/>
      <c r="JF54" s="1"/>
      <c r="JG54" s="1"/>
      <c r="JH54" s="1"/>
      <c r="JI54" s="1"/>
      <c r="JJ54" s="1"/>
      <c r="JK54" s="1"/>
      <c r="JL54" s="1"/>
      <c r="JM54" s="1"/>
    </row>
    <row r="55" s="4" customFormat="1" ht="33" customHeight="1" spans="1:273">
      <c r="A55" s="21">
        <v>6</v>
      </c>
      <c r="B55" s="22" t="s">
        <v>80</v>
      </c>
      <c r="C55" s="23"/>
      <c r="D55" s="23"/>
      <c r="E55" s="24">
        <v>2</v>
      </c>
      <c r="F55" s="25"/>
      <c r="G55" s="25">
        <v>0.5</v>
      </c>
      <c r="H55" s="24"/>
      <c r="I55" s="24"/>
      <c r="J55" s="24">
        <v>1</v>
      </c>
      <c r="K55" s="24"/>
      <c r="L55" s="24"/>
      <c r="M55" s="24"/>
      <c r="N55" s="24">
        <v>1</v>
      </c>
      <c r="O55" s="24"/>
      <c r="P55" s="24"/>
      <c r="Q55" s="24"/>
      <c r="R55" s="24"/>
      <c r="S55" s="24"/>
      <c r="T55" s="24"/>
      <c r="U55" s="24"/>
      <c r="V55" s="24"/>
      <c r="W55" s="23">
        <v>1</v>
      </c>
      <c r="X55" s="23">
        <v>1</v>
      </c>
      <c r="Y55" s="34" t="s">
        <v>222</v>
      </c>
      <c r="Z55" s="23" t="s">
        <v>225</v>
      </c>
      <c r="AA55" s="23">
        <v>1</v>
      </c>
      <c r="AB55" s="23">
        <v>1268</v>
      </c>
      <c r="AC55" s="23"/>
      <c r="AD55" s="23"/>
      <c r="AE55" s="23"/>
      <c r="AF55" s="25"/>
      <c r="AG55" s="25">
        <v>2.95</v>
      </c>
      <c r="AH55" s="25"/>
      <c r="AI55" s="25">
        <v>1.32</v>
      </c>
      <c r="AJ55" s="23"/>
      <c r="AK55" s="23">
        <v>5</v>
      </c>
      <c r="AL55" s="23"/>
      <c r="AM55" s="37" t="s">
        <v>276</v>
      </c>
      <c r="AN55" s="37" t="s">
        <v>276</v>
      </c>
      <c r="AO55" s="24" t="s">
        <v>287</v>
      </c>
      <c r="GU55" s="2"/>
      <c r="GV55" s="2"/>
      <c r="GW55" s="2"/>
      <c r="GX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1"/>
      <c r="JC55" s="1"/>
      <c r="JD55" s="1"/>
      <c r="JE55" s="1"/>
      <c r="JF55" s="1"/>
      <c r="JG55" s="1"/>
      <c r="JH55" s="1"/>
      <c r="JI55" s="1"/>
      <c r="JJ55" s="1"/>
      <c r="JK55" s="1"/>
      <c r="JL55" s="1"/>
      <c r="JM55" s="1"/>
    </row>
    <row r="56" s="4" customFormat="1" ht="33" customHeight="1" spans="1:273">
      <c r="A56" s="21">
        <v>7</v>
      </c>
      <c r="B56" s="22" t="s">
        <v>81</v>
      </c>
      <c r="C56" s="23"/>
      <c r="D56" s="23"/>
      <c r="E56" s="24">
        <v>2</v>
      </c>
      <c r="F56" s="25"/>
      <c r="G56" s="25"/>
      <c r="H56" s="24"/>
      <c r="I56" s="24"/>
      <c r="J56" s="24">
        <v>1</v>
      </c>
      <c r="K56" s="24"/>
      <c r="L56" s="24"/>
      <c r="M56" s="24"/>
      <c r="N56" s="24">
        <v>1</v>
      </c>
      <c r="O56" s="24">
        <v>2.97</v>
      </c>
      <c r="P56" s="24"/>
      <c r="Q56" s="24"/>
      <c r="R56" s="24"/>
      <c r="S56" s="24"/>
      <c r="T56" s="24"/>
      <c r="U56" s="24"/>
      <c r="V56" s="24">
        <v>1.43</v>
      </c>
      <c r="W56" s="23">
        <v>1</v>
      </c>
      <c r="X56" s="23">
        <v>1</v>
      </c>
      <c r="Y56" s="34" t="s">
        <v>222</v>
      </c>
      <c r="Z56" s="23" t="s">
        <v>225</v>
      </c>
      <c r="AA56" s="23">
        <v>1</v>
      </c>
      <c r="AB56" s="23">
        <v>777</v>
      </c>
      <c r="AC56" s="23"/>
      <c r="AD56" s="23"/>
      <c r="AE56" s="23">
        <v>0.13</v>
      </c>
      <c r="AF56" s="25">
        <v>0.31</v>
      </c>
      <c r="AG56" s="25">
        <v>3.03</v>
      </c>
      <c r="AH56" s="25"/>
      <c r="AI56" s="25">
        <v>0.14</v>
      </c>
      <c r="AJ56" s="23"/>
      <c r="AK56" s="23">
        <v>7</v>
      </c>
      <c r="AL56" s="23"/>
      <c r="AM56" s="37" t="s">
        <v>276</v>
      </c>
      <c r="AN56" s="37" t="s">
        <v>276</v>
      </c>
      <c r="AO56" s="24" t="s">
        <v>287</v>
      </c>
      <c r="GU56" s="2"/>
      <c r="GV56" s="2"/>
      <c r="GW56" s="2"/>
      <c r="GX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1"/>
      <c r="JC56" s="1"/>
      <c r="JD56" s="1"/>
      <c r="JE56" s="1"/>
      <c r="JF56" s="1"/>
      <c r="JG56" s="1"/>
      <c r="JH56" s="1"/>
      <c r="JI56" s="1"/>
      <c r="JJ56" s="1"/>
      <c r="JK56" s="1"/>
      <c r="JL56" s="1"/>
      <c r="JM56" s="1"/>
    </row>
    <row r="57" s="4" customFormat="1" ht="33" customHeight="1" spans="1:273">
      <c r="A57" s="21">
        <v>8</v>
      </c>
      <c r="B57" s="22" t="s">
        <v>82</v>
      </c>
      <c r="C57" s="23"/>
      <c r="D57" s="23"/>
      <c r="E57" s="24"/>
      <c r="F57" s="25"/>
      <c r="G57" s="25"/>
      <c r="H57" s="24"/>
      <c r="I57" s="24"/>
      <c r="J57" s="24"/>
      <c r="K57" s="24"/>
      <c r="L57" s="24"/>
      <c r="M57" s="24"/>
      <c r="N57" s="24">
        <v>1</v>
      </c>
      <c r="O57" s="24">
        <v>4.5</v>
      </c>
      <c r="P57" s="24"/>
      <c r="Q57" s="24"/>
      <c r="R57" s="24"/>
      <c r="S57" s="24"/>
      <c r="T57" s="24"/>
      <c r="U57" s="24"/>
      <c r="V57" s="24"/>
      <c r="W57" s="23">
        <v>1</v>
      </c>
      <c r="X57" s="23">
        <v>1</v>
      </c>
      <c r="Y57" s="34" t="s">
        <v>222</v>
      </c>
      <c r="Z57" s="23" t="s">
        <v>225</v>
      </c>
      <c r="AA57" s="23">
        <v>1</v>
      </c>
      <c r="AB57" s="23">
        <v>1006</v>
      </c>
      <c r="AC57" s="23"/>
      <c r="AD57" s="23"/>
      <c r="AE57" s="23">
        <v>0.27</v>
      </c>
      <c r="AF57" s="25">
        <v>0.2</v>
      </c>
      <c r="AG57" s="25">
        <v>1.2</v>
      </c>
      <c r="AH57" s="25"/>
      <c r="AI57" s="25"/>
      <c r="AJ57" s="23"/>
      <c r="AK57" s="23"/>
      <c r="AL57" s="23"/>
      <c r="AM57" s="37" t="s">
        <v>276</v>
      </c>
      <c r="AN57" s="37" t="s">
        <v>276</v>
      </c>
      <c r="AO57" s="24" t="s">
        <v>287</v>
      </c>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2"/>
      <c r="GV57" s="2"/>
      <c r="GW57" s="2"/>
      <c r="GX57" s="2"/>
      <c r="GY57" s="8"/>
      <c r="GZ57" s="8"/>
      <c r="HA57" s="8"/>
      <c r="HB57" s="8"/>
      <c r="HC57" s="8"/>
      <c r="HD57" s="8"/>
      <c r="HE57" s="8"/>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1"/>
      <c r="JC57" s="1"/>
      <c r="JD57" s="1"/>
      <c r="JE57" s="1"/>
      <c r="JF57" s="1"/>
      <c r="JG57" s="1"/>
      <c r="JH57" s="1"/>
      <c r="JI57" s="1"/>
      <c r="JJ57" s="1"/>
      <c r="JK57" s="1"/>
      <c r="JL57" s="1"/>
      <c r="JM57" s="1"/>
    </row>
    <row r="58" s="3" customFormat="1" ht="33" customHeight="1" spans="1:273">
      <c r="A58" s="14" t="s">
        <v>352</v>
      </c>
      <c r="B58" s="14" t="s">
        <v>353</v>
      </c>
      <c r="C58" s="20">
        <f t="shared" ref="C58:I58" si="14">SUM(C59:C63)</f>
        <v>0</v>
      </c>
      <c r="D58" s="20">
        <f t="shared" si="14"/>
        <v>0</v>
      </c>
      <c r="E58" s="20">
        <f t="shared" si="14"/>
        <v>0</v>
      </c>
      <c r="F58" s="20">
        <f t="shared" si="14"/>
        <v>0</v>
      </c>
      <c r="G58" s="20">
        <f t="shared" si="14"/>
        <v>0</v>
      </c>
      <c r="H58" s="20">
        <f t="shared" si="14"/>
        <v>0</v>
      </c>
      <c r="I58" s="20">
        <f t="shared" si="14"/>
        <v>0</v>
      </c>
      <c r="J58" s="20">
        <v>1</v>
      </c>
      <c r="K58" s="20">
        <f t="shared" ref="K58:V58" si="15">SUM(K59:K63)</f>
        <v>0</v>
      </c>
      <c r="L58" s="20">
        <f t="shared" si="15"/>
        <v>0</v>
      </c>
      <c r="M58" s="20">
        <f t="shared" si="15"/>
        <v>0</v>
      </c>
      <c r="N58" s="20">
        <f t="shared" si="15"/>
        <v>5</v>
      </c>
      <c r="O58" s="20">
        <f t="shared" si="15"/>
        <v>0</v>
      </c>
      <c r="P58" s="20">
        <f t="shared" si="15"/>
        <v>0</v>
      </c>
      <c r="Q58" s="20">
        <f t="shared" si="15"/>
        <v>0</v>
      </c>
      <c r="R58" s="20">
        <f t="shared" si="15"/>
        <v>0</v>
      </c>
      <c r="S58" s="20">
        <f t="shared" si="15"/>
        <v>0</v>
      </c>
      <c r="T58" s="20">
        <f t="shared" si="15"/>
        <v>1</v>
      </c>
      <c r="U58" s="20">
        <f t="shared" si="15"/>
        <v>0</v>
      </c>
      <c r="V58" s="20">
        <f t="shared" si="15"/>
        <v>0</v>
      </c>
      <c r="W58" s="20">
        <v>1</v>
      </c>
      <c r="X58" s="20">
        <v>1</v>
      </c>
      <c r="Y58" s="33" t="s">
        <v>222</v>
      </c>
      <c r="Z58" s="20" t="s">
        <v>225</v>
      </c>
      <c r="AA58" s="20">
        <v>1</v>
      </c>
      <c r="AB58" s="20">
        <f t="shared" ref="AB58:AI58" si="16">SUM(AB59:AB63)</f>
        <v>1786</v>
      </c>
      <c r="AC58" s="20">
        <f t="shared" si="16"/>
        <v>0</v>
      </c>
      <c r="AD58" s="20">
        <f t="shared" si="16"/>
        <v>0</v>
      </c>
      <c r="AE58" s="20">
        <f t="shared" si="16"/>
        <v>0</v>
      </c>
      <c r="AF58" s="20">
        <f t="shared" si="16"/>
        <v>0</v>
      </c>
      <c r="AG58" s="20">
        <f t="shared" si="16"/>
        <v>3.79</v>
      </c>
      <c r="AH58" s="20">
        <f t="shared" si="16"/>
        <v>2.08</v>
      </c>
      <c r="AI58" s="20">
        <f t="shared" si="16"/>
        <v>0</v>
      </c>
      <c r="AJ58" s="20"/>
      <c r="AK58" s="20">
        <v>1</v>
      </c>
      <c r="AL58" s="36">
        <f>SUM(AL59:AL63)</f>
        <v>90</v>
      </c>
      <c r="AM58" s="35" t="s">
        <v>276</v>
      </c>
      <c r="AN58" s="35" t="s">
        <v>276</v>
      </c>
      <c r="AO58" s="18" t="s">
        <v>287</v>
      </c>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c r="DG58" s="38"/>
      <c r="DH58" s="38"/>
      <c r="DI58" s="38"/>
      <c r="DJ58" s="38"/>
      <c r="DK58" s="38"/>
      <c r="DL58" s="38"/>
      <c r="DM58" s="38"/>
      <c r="DN58" s="38"/>
      <c r="DO58" s="38"/>
      <c r="DP58" s="38"/>
      <c r="DQ58" s="38"/>
      <c r="DR58" s="38"/>
      <c r="DS58" s="38"/>
      <c r="DT58" s="38"/>
      <c r="DU58" s="38"/>
      <c r="DV58" s="38"/>
      <c r="DW58" s="38"/>
      <c r="DX58" s="38"/>
      <c r="DY58" s="38"/>
      <c r="DZ58" s="38"/>
      <c r="EA58" s="38"/>
      <c r="EB58" s="38"/>
      <c r="EC58" s="38"/>
      <c r="ED58" s="38"/>
      <c r="EE58" s="38"/>
      <c r="EF58" s="38"/>
      <c r="EG58" s="38"/>
      <c r="EH58" s="38"/>
      <c r="EI58" s="38"/>
      <c r="EJ58" s="38"/>
      <c r="EK58" s="38"/>
      <c r="EL58" s="38"/>
      <c r="EM58" s="38"/>
      <c r="EN58" s="38"/>
      <c r="EO58" s="38"/>
      <c r="EP58" s="38"/>
      <c r="EQ58" s="38"/>
      <c r="ER58" s="38"/>
      <c r="ES58" s="38"/>
      <c r="ET58" s="38"/>
      <c r="EU58" s="38"/>
      <c r="EV58" s="38"/>
      <c r="EW58" s="38"/>
      <c r="EX58" s="38"/>
      <c r="EY58" s="38"/>
      <c r="EZ58" s="38"/>
      <c r="FA58" s="38"/>
      <c r="FB58" s="38"/>
      <c r="FC58" s="38"/>
      <c r="FD58" s="38"/>
      <c r="FE58" s="38"/>
      <c r="FF58" s="38"/>
      <c r="FG58" s="38"/>
      <c r="FH58" s="38"/>
      <c r="FI58" s="38"/>
      <c r="FJ58" s="38"/>
      <c r="FK58" s="38"/>
      <c r="FL58" s="38"/>
      <c r="FM58" s="38"/>
      <c r="FN58" s="38"/>
      <c r="FO58" s="38"/>
      <c r="FP58" s="38"/>
      <c r="FQ58" s="38"/>
      <c r="FR58" s="38"/>
      <c r="FS58" s="38"/>
      <c r="FT58" s="38"/>
      <c r="FU58" s="38"/>
      <c r="FV58" s="38"/>
      <c r="FW58" s="38"/>
      <c r="FX58" s="38"/>
      <c r="FY58" s="38"/>
      <c r="FZ58" s="38"/>
      <c r="GA58" s="38"/>
      <c r="GB58" s="38"/>
      <c r="GC58" s="38"/>
      <c r="GD58" s="38"/>
      <c r="GE58" s="38"/>
      <c r="GF58" s="38"/>
      <c r="GG58" s="38"/>
      <c r="GH58" s="38"/>
      <c r="GI58" s="38"/>
      <c r="GJ58" s="38"/>
      <c r="GK58" s="38"/>
      <c r="GL58" s="38"/>
      <c r="GM58" s="38"/>
      <c r="GN58" s="38"/>
      <c r="GO58" s="38"/>
      <c r="GP58" s="38"/>
      <c r="GQ58" s="38"/>
      <c r="GR58" s="38"/>
      <c r="GS58" s="38"/>
      <c r="GT58" s="38"/>
      <c r="GU58" s="39"/>
      <c r="GV58" s="39"/>
      <c r="GW58" s="39"/>
      <c r="GX58" s="39"/>
      <c r="GY58" s="38"/>
      <c r="GZ58" s="38"/>
      <c r="HA58" s="38"/>
      <c r="HB58" s="38"/>
      <c r="HC58" s="38"/>
      <c r="HD58" s="38"/>
      <c r="HE58" s="38"/>
      <c r="HF58" s="39"/>
      <c r="HG58" s="39"/>
      <c r="HH58" s="39"/>
      <c r="HI58" s="39"/>
      <c r="HJ58" s="39"/>
      <c r="HK58" s="39"/>
      <c r="HL58" s="39"/>
      <c r="HM58" s="39"/>
      <c r="HN58" s="39"/>
      <c r="HO58" s="39"/>
      <c r="HP58" s="39"/>
      <c r="HQ58" s="39"/>
      <c r="HR58" s="39"/>
      <c r="HS58" s="39"/>
      <c r="HT58" s="39"/>
      <c r="HU58" s="39"/>
      <c r="HV58" s="39"/>
      <c r="HW58" s="39"/>
      <c r="HX58" s="39"/>
      <c r="HY58" s="39"/>
      <c r="HZ58" s="39"/>
      <c r="IA58" s="39"/>
      <c r="IB58" s="39"/>
      <c r="IC58" s="39"/>
      <c r="ID58" s="39"/>
      <c r="IE58" s="39"/>
      <c r="IF58" s="39"/>
      <c r="IG58" s="39"/>
      <c r="IH58" s="39"/>
      <c r="II58" s="39"/>
      <c r="IJ58" s="39"/>
      <c r="IK58" s="39"/>
      <c r="IL58" s="39"/>
      <c r="IM58" s="39"/>
      <c r="IN58" s="39"/>
      <c r="IO58" s="39"/>
      <c r="IP58" s="39"/>
      <c r="IQ58" s="39"/>
      <c r="IR58" s="39"/>
      <c r="IS58" s="39"/>
      <c r="IT58" s="39"/>
      <c r="IU58" s="39"/>
      <c r="IV58" s="39"/>
      <c r="IW58" s="39"/>
      <c r="IX58" s="39"/>
      <c r="IY58" s="39"/>
      <c r="IZ58" s="39"/>
      <c r="JA58" s="39"/>
      <c r="JB58" s="41"/>
      <c r="JC58" s="41"/>
      <c r="JD58" s="41"/>
      <c r="JE58" s="41"/>
      <c r="JF58" s="41"/>
      <c r="JG58" s="41"/>
      <c r="JH58" s="41"/>
      <c r="JI58" s="41"/>
      <c r="JJ58" s="41"/>
      <c r="JK58" s="41"/>
      <c r="JL58" s="41"/>
      <c r="JM58" s="41"/>
    </row>
    <row r="59" s="4" customFormat="1" ht="33" customHeight="1" spans="1:273">
      <c r="A59" s="21">
        <v>1</v>
      </c>
      <c r="B59" s="22" t="s">
        <v>346</v>
      </c>
      <c r="C59" s="23"/>
      <c r="D59" s="23"/>
      <c r="E59" s="24"/>
      <c r="F59" s="25"/>
      <c r="G59" s="25"/>
      <c r="H59" s="24"/>
      <c r="I59" s="24"/>
      <c r="J59" s="24"/>
      <c r="K59" s="24"/>
      <c r="L59" s="24"/>
      <c r="M59" s="24"/>
      <c r="N59" s="24">
        <v>1</v>
      </c>
      <c r="O59" s="24"/>
      <c r="P59" s="24"/>
      <c r="Q59" s="24"/>
      <c r="R59" s="24"/>
      <c r="S59" s="24"/>
      <c r="T59" s="24">
        <v>1</v>
      </c>
      <c r="U59" s="24"/>
      <c r="V59" s="24"/>
      <c r="W59" s="23">
        <v>1</v>
      </c>
      <c r="X59" s="23">
        <v>1</v>
      </c>
      <c r="Y59" s="34" t="s">
        <v>222</v>
      </c>
      <c r="Z59" s="23" t="s">
        <v>225</v>
      </c>
      <c r="AA59" s="23">
        <v>1</v>
      </c>
      <c r="AB59" s="23">
        <v>158</v>
      </c>
      <c r="AC59" s="23"/>
      <c r="AD59" s="23"/>
      <c r="AE59" s="23"/>
      <c r="AF59" s="25"/>
      <c r="AG59" s="25"/>
      <c r="AH59" s="25"/>
      <c r="AI59" s="25"/>
      <c r="AJ59" s="23"/>
      <c r="AK59" s="23"/>
      <c r="AL59" s="23">
        <v>90</v>
      </c>
      <c r="AM59" s="37" t="s">
        <v>276</v>
      </c>
      <c r="AN59" s="37" t="s">
        <v>276</v>
      </c>
      <c r="AO59" s="24" t="s">
        <v>287</v>
      </c>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2"/>
      <c r="GV59" s="2"/>
      <c r="GW59" s="2"/>
      <c r="GX59" s="2"/>
      <c r="GY59" s="8"/>
      <c r="GZ59" s="8"/>
      <c r="HA59" s="8"/>
      <c r="HB59" s="8"/>
      <c r="HC59" s="8"/>
      <c r="HD59" s="8"/>
      <c r="HE59" s="8"/>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1"/>
      <c r="JC59" s="1"/>
      <c r="JD59" s="1"/>
      <c r="JE59" s="1"/>
      <c r="JF59" s="1"/>
      <c r="JG59" s="1"/>
      <c r="JH59" s="1"/>
      <c r="JI59" s="1"/>
      <c r="JJ59" s="1"/>
      <c r="JK59" s="1"/>
      <c r="JL59" s="1"/>
      <c r="JM59" s="1"/>
    </row>
    <row r="60" s="4" customFormat="1" ht="33" customHeight="1" spans="1:273">
      <c r="A60" s="21">
        <v>2</v>
      </c>
      <c r="B60" s="22" t="s">
        <v>85</v>
      </c>
      <c r="C60" s="23"/>
      <c r="D60" s="23"/>
      <c r="E60" s="24"/>
      <c r="F60" s="25"/>
      <c r="G60" s="25"/>
      <c r="H60" s="24"/>
      <c r="I60" s="24"/>
      <c r="J60" s="24"/>
      <c r="K60" s="24"/>
      <c r="L60" s="24"/>
      <c r="M60" s="24"/>
      <c r="N60" s="24">
        <v>1</v>
      </c>
      <c r="O60" s="24"/>
      <c r="P60" s="24"/>
      <c r="Q60" s="24"/>
      <c r="R60" s="24"/>
      <c r="S60" s="24"/>
      <c r="T60" s="24"/>
      <c r="U60" s="24"/>
      <c r="V60" s="24"/>
      <c r="W60" s="23">
        <v>1</v>
      </c>
      <c r="X60" s="23">
        <v>1</v>
      </c>
      <c r="Y60" s="34" t="s">
        <v>222</v>
      </c>
      <c r="Z60" s="23" t="s">
        <v>225</v>
      </c>
      <c r="AA60" s="23">
        <v>1</v>
      </c>
      <c r="AB60" s="24">
        <v>28</v>
      </c>
      <c r="AC60" s="23"/>
      <c r="AD60" s="23"/>
      <c r="AE60" s="23"/>
      <c r="AF60" s="25"/>
      <c r="AG60" s="25">
        <v>0.24</v>
      </c>
      <c r="AH60" s="25"/>
      <c r="AI60" s="25"/>
      <c r="AJ60" s="23"/>
      <c r="AK60" s="23"/>
      <c r="AL60" s="23"/>
      <c r="AM60" s="37" t="s">
        <v>276</v>
      </c>
      <c r="AN60" s="37" t="s">
        <v>276</v>
      </c>
      <c r="AO60" s="24" t="s">
        <v>287</v>
      </c>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2"/>
      <c r="GV60" s="2"/>
      <c r="GW60" s="2"/>
      <c r="GX60" s="2"/>
      <c r="GY60" s="8"/>
      <c r="GZ60" s="8"/>
      <c r="HA60" s="8"/>
      <c r="HB60" s="8"/>
      <c r="HC60" s="8"/>
      <c r="HD60" s="8"/>
      <c r="HE60" s="8"/>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1"/>
      <c r="JC60" s="1"/>
      <c r="JD60" s="1"/>
      <c r="JE60" s="1"/>
      <c r="JF60" s="1"/>
      <c r="JG60" s="1"/>
      <c r="JH60" s="1"/>
      <c r="JI60" s="1"/>
      <c r="JJ60" s="1"/>
      <c r="JK60" s="1"/>
      <c r="JL60" s="1"/>
      <c r="JM60" s="1"/>
    </row>
    <row r="61" s="4" customFormat="1" ht="33" customHeight="1" spans="1:273">
      <c r="A61" s="21">
        <v>3</v>
      </c>
      <c r="B61" s="22" t="s">
        <v>86</v>
      </c>
      <c r="C61" s="23"/>
      <c r="D61" s="23"/>
      <c r="E61" s="24"/>
      <c r="F61" s="25"/>
      <c r="G61" s="25"/>
      <c r="H61" s="24"/>
      <c r="I61" s="24"/>
      <c r="J61" s="24"/>
      <c r="K61" s="24"/>
      <c r="L61" s="24"/>
      <c r="M61" s="24"/>
      <c r="N61" s="24">
        <v>1</v>
      </c>
      <c r="O61" s="24"/>
      <c r="P61" s="24"/>
      <c r="Q61" s="24"/>
      <c r="R61" s="24"/>
      <c r="S61" s="24"/>
      <c r="T61" s="24"/>
      <c r="U61" s="24"/>
      <c r="V61" s="24"/>
      <c r="W61" s="23">
        <v>1</v>
      </c>
      <c r="X61" s="23">
        <v>1</v>
      </c>
      <c r="Y61" s="34" t="s">
        <v>222</v>
      </c>
      <c r="Z61" s="23" t="s">
        <v>225</v>
      </c>
      <c r="AA61" s="23">
        <v>1</v>
      </c>
      <c r="AB61" s="24">
        <v>23</v>
      </c>
      <c r="AC61" s="23"/>
      <c r="AD61" s="23"/>
      <c r="AE61" s="23"/>
      <c r="AF61" s="25"/>
      <c r="AG61" s="25">
        <v>0.06</v>
      </c>
      <c r="AH61" s="25"/>
      <c r="AI61" s="25"/>
      <c r="AJ61" s="23"/>
      <c r="AK61" s="23"/>
      <c r="AL61" s="23"/>
      <c r="AM61" s="37" t="s">
        <v>276</v>
      </c>
      <c r="AN61" s="37" t="s">
        <v>276</v>
      </c>
      <c r="AO61" s="24" t="s">
        <v>287</v>
      </c>
      <c r="GU61" s="2"/>
      <c r="GV61" s="2"/>
      <c r="GW61" s="2"/>
      <c r="GX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1"/>
      <c r="JC61" s="1"/>
      <c r="JD61" s="1"/>
      <c r="JE61" s="1"/>
      <c r="JF61" s="1"/>
      <c r="JG61" s="1"/>
      <c r="JH61" s="1"/>
      <c r="JI61" s="1"/>
      <c r="JJ61" s="1"/>
      <c r="JK61" s="1"/>
      <c r="JL61" s="1"/>
      <c r="JM61" s="1"/>
    </row>
    <row r="62" s="4" customFormat="1" ht="33" customHeight="1" spans="1:273">
      <c r="A62" s="21">
        <v>4</v>
      </c>
      <c r="B62" s="22" t="s">
        <v>87</v>
      </c>
      <c r="C62" s="23"/>
      <c r="D62" s="23"/>
      <c r="E62" s="24"/>
      <c r="F62" s="25"/>
      <c r="G62" s="25"/>
      <c r="H62" s="24"/>
      <c r="I62" s="24"/>
      <c r="J62" s="24"/>
      <c r="K62" s="24"/>
      <c r="L62" s="24"/>
      <c r="M62" s="24"/>
      <c r="N62" s="24">
        <v>1</v>
      </c>
      <c r="O62" s="24"/>
      <c r="P62" s="24"/>
      <c r="Q62" s="24"/>
      <c r="R62" s="24"/>
      <c r="S62" s="24"/>
      <c r="T62" s="24"/>
      <c r="U62" s="24"/>
      <c r="V62" s="24"/>
      <c r="W62" s="23">
        <v>1</v>
      </c>
      <c r="X62" s="23">
        <v>1</v>
      </c>
      <c r="Y62" s="34" t="s">
        <v>222</v>
      </c>
      <c r="Z62" s="23" t="s">
        <v>225</v>
      </c>
      <c r="AA62" s="23">
        <v>1</v>
      </c>
      <c r="AB62" s="24">
        <v>24</v>
      </c>
      <c r="AC62" s="23"/>
      <c r="AD62" s="23"/>
      <c r="AE62" s="23"/>
      <c r="AF62" s="25"/>
      <c r="AG62" s="25">
        <v>0.35</v>
      </c>
      <c r="AH62" s="25"/>
      <c r="AI62" s="25"/>
      <c r="AJ62" s="23"/>
      <c r="AK62" s="23"/>
      <c r="AL62" s="23"/>
      <c r="AM62" s="37" t="s">
        <v>276</v>
      </c>
      <c r="AN62" s="37" t="s">
        <v>276</v>
      </c>
      <c r="AO62" s="24" t="s">
        <v>287</v>
      </c>
      <c r="GU62" s="2"/>
      <c r="GV62" s="2"/>
      <c r="GW62" s="2"/>
      <c r="GX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1"/>
      <c r="JC62" s="1"/>
      <c r="JD62" s="1"/>
      <c r="JE62" s="1"/>
      <c r="JF62" s="1"/>
      <c r="JG62" s="1"/>
      <c r="JH62" s="1"/>
      <c r="JI62" s="1"/>
      <c r="JJ62" s="1"/>
      <c r="JK62" s="1"/>
      <c r="JL62" s="1"/>
      <c r="JM62" s="1"/>
    </row>
    <row r="63" s="4" customFormat="1" ht="33" customHeight="1" spans="1:273">
      <c r="A63" s="21">
        <v>5</v>
      </c>
      <c r="B63" s="22" t="s">
        <v>88</v>
      </c>
      <c r="C63" s="23"/>
      <c r="D63" s="23"/>
      <c r="E63" s="24"/>
      <c r="F63" s="25"/>
      <c r="G63" s="25"/>
      <c r="H63" s="24"/>
      <c r="I63" s="24"/>
      <c r="J63" s="24">
        <v>1</v>
      </c>
      <c r="K63" s="24"/>
      <c r="L63" s="24"/>
      <c r="M63" s="24"/>
      <c r="N63" s="24">
        <v>1</v>
      </c>
      <c r="O63" s="24"/>
      <c r="P63" s="24"/>
      <c r="Q63" s="24"/>
      <c r="R63" s="24"/>
      <c r="S63" s="24"/>
      <c r="T63" s="24"/>
      <c r="U63" s="24"/>
      <c r="V63" s="24"/>
      <c r="W63" s="23">
        <v>1</v>
      </c>
      <c r="X63" s="23">
        <v>1</v>
      </c>
      <c r="Y63" s="34" t="s">
        <v>222</v>
      </c>
      <c r="Z63" s="23" t="s">
        <v>225</v>
      </c>
      <c r="AA63" s="23">
        <v>1</v>
      </c>
      <c r="AB63" s="24">
        <v>1553</v>
      </c>
      <c r="AC63" s="23"/>
      <c r="AD63" s="23"/>
      <c r="AE63" s="23"/>
      <c r="AF63" s="25"/>
      <c r="AG63" s="25">
        <v>3.14</v>
      </c>
      <c r="AH63" s="25">
        <v>2.08</v>
      </c>
      <c r="AI63" s="25"/>
      <c r="AJ63" s="23"/>
      <c r="AK63" s="23">
        <v>1</v>
      </c>
      <c r="AL63" s="23"/>
      <c r="AM63" s="37" t="s">
        <v>276</v>
      </c>
      <c r="AN63" s="37" t="s">
        <v>276</v>
      </c>
      <c r="AO63" s="24" t="s">
        <v>287</v>
      </c>
      <c r="GU63" s="2"/>
      <c r="GV63" s="2"/>
      <c r="GW63" s="2"/>
      <c r="GX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1"/>
      <c r="JC63" s="1"/>
      <c r="JD63" s="1"/>
      <c r="JE63" s="1"/>
      <c r="JF63" s="1"/>
      <c r="JG63" s="1"/>
      <c r="JH63" s="1"/>
      <c r="JI63" s="1"/>
      <c r="JJ63" s="1"/>
      <c r="JK63" s="1"/>
      <c r="JL63" s="1"/>
      <c r="JM63" s="1"/>
    </row>
    <row r="64" s="3" customFormat="1" ht="33" customHeight="1" spans="1:273">
      <c r="A64" s="14" t="s">
        <v>354</v>
      </c>
      <c r="B64" s="14" t="s">
        <v>355</v>
      </c>
      <c r="C64" s="20">
        <f>SUM(C65:C69)</f>
        <v>1</v>
      </c>
      <c r="D64" s="20">
        <f t="shared" ref="D64:I64" si="17">SUM(D65:D69)</f>
        <v>0</v>
      </c>
      <c r="E64" s="20">
        <f t="shared" si="17"/>
        <v>0</v>
      </c>
      <c r="F64" s="20">
        <v>0</v>
      </c>
      <c r="G64" s="20">
        <v>0</v>
      </c>
      <c r="H64" s="20">
        <v>0</v>
      </c>
      <c r="I64" s="20">
        <f t="shared" si="17"/>
        <v>0</v>
      </c>
      <c r="J64" s="20">
        <v>2</v>
      </c>
      <c r="K64" s="20">
        <f t="shared" ref="K64:V64" si="18">SUM(K65:K69)</f>
        <v>0</v>
      </c>
      <c r="L64" s="20">
        <f t="shared" si="18"/>
        <v>0</v>
      </c>
      <c r="M64" s="20">
        <f t="shared" si="18"/>
        <v>0</v>
      </c>
      <c r="N64" s="20">
        <f t="shared" si="18"/>
        <v>5</v>
      </c>
      <c r="O64" s="20">
        <f t="shared" si="18"/>
        <v>0</v>
      </c>
      <c r="P64" s="20">
        <f t="shared" si="18"/>
        <v>0</v>
      </c>
      <c r="Q64" s="20">
        <f t="shared" si="18"/>
        <v>0</v>
      </c>
      <c r="R64" s="20">
        <f t="shared" si="18"/>
        <v>0</v>
      </c>
      <c r="S64" s="20">
        <f t="shared" si="18"/>
        <v>0</v>
      </c>
      <c r="T64" s="20">
        <f t="shared" si="18"/>
        <v>2</v>
      </c>
      <c r="U64" s="20">
        <f t="shared" si="18"/>
        <v>0</v>
      </c>
      <c r="V64" s="20">
        <f t="shared" si="18"/>
        <v>1.9</v>
      </c>
      <c r="W64" s="20">
        <v>1</v>
      </c>
      <c r="X64" s="20">
        <v>1</v>
      </c>
      <c r="Y64" s="33" t="s">
        <v>222</v>
      </c>
      <c r="Z64" s="20" t="s">
        <v>225</v>
      </c>
      <c r="AA64" s="20">
        <v>1</v>
      </c>
      <c r="AB64" s="20">
        <f t="shared" ref="AB64:AI64" si="19">SUM(AB65:AB69)</f>
        <v>3877</v>
      </c>
      <c r="AC64" s="20">
        <f t="shared" si="19"/>
        <v>0</v>
      </c>
      <c r="AD64" s="20">
        <f t="shared" si="19"/>
        <v>0</v>
      </c>
      <c r="AE64" s="20">
        <f t="shared" si="19"/>
        <v>0</v>
      </c>
      <c r="AF64" s="20">
        <f t="shared" si="19"/>
        <v>0</v>
      </c>
      <c r="AG64" s="20">
        <f t="shared" si="19"/>
        <v>6.97</v>
      </c>
      <c r="AH64" s="20">
        <f t="shared" si="19"/>
        <v>0</v>
      </c>
      <c r="AI64" s="20">
        <f t="shared" si="19"/>
        <v>0</v>
      </c>
      <c r="AJ64" s="20"/>
      <c r="AK64" s="20">
        <v>18</v>
      </c>
      <c r="AL64" s="36">
        <f>SUM(AL65:AL69)</f>
        <v>0</v>
      </c>
      <c r="AM64" s="35" t="s">
        <v>276</v>
      </c>
      <c r="AN64" s="35" t="s">
        <v>276</v>
      </c>
      <c r="AO64" s="18" t="s">
        <v>287</v>
      </c>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38"/>
      <c r="FN64" s="38"/>
      <c r="FO64" s="38"/>
      <c r="FP64" s="38"/>
      <c r="FQ64" s="38"/>
      <c r="FR64" s="38"/>
      <c r="FS64" s="38"/>
      <c r="FT64" s="38"/>
      <c r="FU64" s="38"/>
      <c r="FV64" s="38"/>
      <c r="FW64" s="38"/>
      <c r="FX64" s="38"/>
      <c r="FY64" s="38"/>
      <c r="FZ64" s="38"/>
      <c r="GA64" s="38"/>
      <c r="GB64" s="38"/>
      <c r="GC64" s="38"/>
      <c r="GD64" s="38"/>
      <c r="GE64" s="38"/>
      <c r="GF64" s="38"/>
      <c r="GG64" s="38"/>
      <c r="GH64" s="38"/>
      <c r="GI64" s="38"/>
      <c r="GJ64" s="38"/>
      <c r="GK64" s="38"/>
      <c r="GL64" s="38"/>
      <c r="GM64" s="38"/>
      <c r="GN64" s="38"/>
      <c r="GO64" s="38"/>
      <c r="GP64" s="38"/>
      <c r="GQ64" s="38"/>
      <c r="GR64" s="38"/>
      <c r="GS64" s="38"/>
      <c r="GT64" s="38"/>
      <c r="GU64" s="39"/>
      <c r="GV64" s="39"/>
      <c r="GW64" s="39"/>
      <c r="GX64" s="39"/>
      <c r="GY64" s="38"/>
      <c r="GZ64" s="38"/>
      <c r="HA64" s="38"/>
      <c r="HB64" s="38"/>
      <c r="HC64" s="38"/>
      <c r="HD64" s="38"/>
      <c r="HE64" s="38"/>
      <c r="HF64" s="39"/>
      <c r="HG64" s="39"/>
      <c r="HH64" s="39"/>
      <c r="HI64" s="39"/>
      <c r="HJ64" s="39"/>
      <c r="HK64" s="39"/>
      <c r="HL64" s="39"/>
      <c r="HM64" s="39"/>
      <c r="HN64" s="39"/>
      <c r="HO64" s="39"/>
      <c r="HP64" s="39"/>
      <c r="HQ64" s="39"/>
      <c r="HR64" s="39"/>
      <c r="HS64" s="39"/>
      <c r="HT64" s="39"/>
      <c r="HU64" s="39"/>
      <c r="HV64" s="39"/>
      <c r="HW64" s="39"/>
      <c r="HX64" s="39"/>
      <c r="HY64" s="39"/>
      <c r="HZ64" s="39"/>
      <c r="IA64" s="39"/>
      <c r="IB64" s="39"/>
      <c r="IC64" s="39"/>
      <c r="ID64" s="39"/>
      <c r="IE64" s="39"/>
      <c r="IF64" s="39"/>
      <c r="IG64" s="39"/>
      <c r="IH64" s="39"/>
      <c r="II64" s="39"/>
      <c r="IJ64" s="39"/>
      <c r="IK64" s="39"/>
      <c r="IL64" s="39"/>
      <c r="IM64" s="39"/>
      <c r="IN64" s="39"/>
      <c r="IO64" s="39"/>
      <c r="IP64" s="39"/>
      <c r="IQ64" s="39"/>
      <c r="IR64" s="39"/>
      <c r="IS64" s="39"/>
      <c r="IT64" s="39"/>
      <c r="IU64" s="39"/>
      <c r="IV64" s="39"/>
      <c r="IW64" s="39"/>
      <c r="IX64" s="39"/>
      <c r="IY64" s="39"/>
      <c r="IZ64" s="39"/>
      <c r="JA64" s="39"/>
      <c r="JB64" s="41"/>
      <c r="JC64" s="41"/>
      <c r="JD64" s="41"/>
      <c r="JE64" s="41"/>
      <c r="JF64" s="41"/>
      <c r="JG64" s="41"/>
      <c r="JH64" s="41"/>
      <c r="JI64" s="41"/>
      <c r="JJ64" s="41"/>
      <c r="JK64" s="41"/>
      <c r="JL64" s="41"/>
      <c r="JM64" s="41"/>
    </row>
    <row r="65" s="4" customFormat="1" ht="33" customHeight="1" spans="1:273">
      <c r="A65" s="21">
        <v>1</v>
      </c>
      <c r="B65" s="22" t="s">
        <v>346</v>
      </c>
      <c r="C65" s="23">
        <v>1</v>
      </c>
      <c r="D65" s="23"/>
      <c r="E65" s="24"/>
      <c r="F65" s="25"/>
      <c r="G65" s="25"/>
      <c r="H65" s="24"/>
      <c r="I65" s="24"/>
      <c r="J65" s="24"/>
      <c r="K65" s="24"/>
      <c r="L65" s="24"/>
      <c r="M65" s="24"/>
      <c r="N65" s="24">
        <v>1</v>
      </c>
      <c r="O65" s="24"/>
      <c r="P65" s="24"/>
      <c r="Q65" s="24"/>
      <c r="R65" s="24"/>
      <c r="S65" s="24"/>
      <c r="T65" s="24">
        <v>1</v>
      </c>
      <c r="U65" s="24"/>
      <c r="V65" s="24"/>
      <c r="W65" s="23">
        <v>1</v>
      </c>
      <c r="X65" s="23">
        <v>1</v>
      </c>
      <c r="Y65" s="34" t="s">
        <v>222</v>
      </c>
      <c r="Z65" s="23" t="s">
        <v>225</v>
      </c>
      <c r="AA65" s="23">
        <v>1</v>
      </c>
      <c r="AB65" s="24">
        <v>3114</v>
      </c>
      <c r="AC65" s="23"/>
      <c r="AD65" s="23"/>
      <c r="AE65" s="23"/>
      <c r="AF65" s="25"/>
      <c r="AG65" s="25"/>
      <c r="AH65" s="25"/>
      <c r="AI65" s="25"/>
      <c r="AJ65" s="23"/>
      <c r="AK65" s="23"/>
      <c r="AL65" s="23"/>
      <c r="AM65" s="37" t="s">
        <v>276</v>
      </c>
      <c r="AN65" s="37" t="s">
        <v>276</v>
      </c>
      <c r="AO65" s="24" t="s">
        <v>287</v>
      </c>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2"/>
      <c r="GV65" s="2"/>
      <c r="GW65" s="2"/>
      <c r="GX65" s="2"/>
      <c r="GY65" s="8"/>
      <c r="GZ65" s="8"/>
      <c r="HA65" s="8"/>
      <c r="HB65" s="8"/>
      <c r="HC65" s="8"/>
      <c r="HD65" s="8"/>
      <c r="HE65" s="8"/>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1"/>
      <c r="JC65" s="1"/>
      <c r="JD65" s="1"/>
      <c r="JE65" s="1"/>
      <c r="JF65" s="1"/>
      <c r="JG65" s="1"/>
      <c r="JH65" s="1"/>
      <c r="JI65" s="1"/>
      <c r="JJ65" s="1"/>
      <c r="JK65" s="1"/>
      <c r="JL65" s="1"/>
      <c r="JM65" s="1"/>
    </row>
    <row r="66" s="4" customFormat="1" ht="33" customHeight="1" spans="1:273">
      <c r="A66" s="21">
        <v>2</v>
      </c>
      <c r="B66" s="22" t="s">
        <v>91</v>
      </c>
      <c r="C66" s="23"/>
      <c r="D66" s="23"/>
      <c r="E66" s="24"/>
      <c r="F66" s="25"/>
      <c r="G66" s="25"/>
      <c r="H66" s="24"/>
      <c r="I66" s="24"/>
      <c r="J66" s="24"/>
      <c r="K66" s="24"/>
      <c r="L66" s="24"/>
      <c r="M66" s="24"/>
      <c r="N66" s="24">
        <v>1</v>
      </c>
      <c r="O66" s="24"/>
      <c r="P66" s="24"/>
      <c r="Q66" s="24"/>
      <c r="R66" s="24"/>
      <c r="S66" s="24"/>
      <c r="T66" s="24"/>
      <c r="U66" s="24"/>
      <c r="V66" s="24"/>
      <c r="W66" s="23">
        <v>1</v>
      </c>
      <c r="X66" s="23">
        <v>1</v>
      </c>
      <c r="Y66" s="34" t="s">
        <v>222</v>
      </c>
      <c r="Z66" s="23" t="s">
        <v>225</v>
      </c>
      <c r="AA66" s="23">
        <v>1</v>
      </c>
      <c r="AB66" s="23">
        <v>27</v>
      </c>
      <c r="AC66" s="23"/>
      <c r="AD66" s="23"/>
      <c r="AE66" s="23"/>
      <c r="AF66" s="25"/>
      <c r="AG66" s="25">
        <v>0.02</v>
      </c>
      <c r="AH66" s="25"/>
      <c r="AI66" s="25"/>
      <c r="AJ66" s="23"/>
      <c r="AK66" s="23"/>
      <c r="AL66" s="23"/>
      <c r="AM66" s="37" t="s">
        <v>276</v>
      </c>
      <c r="AN66" s="37" t="s">
        <v>276</v>
      </c>
      <c r="AO66" s="24" t="s">
        <v>287</v>
      </c>
      <c r="GU66" s="2"/>
      <c r="GV66" s="2"/>
      <c r="GW66" s="2"/>
      <c r="GX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1"/>
      <c r="JC66" s="1"/>
      <c r="JD66" s="1"/>
      <c r="JE66" s="1"/>
      <c r="JF66" s="1"/>
      <c r="JG66" s="1"/>
      <c r="JH66" s="1"/>
      <c r="JI66" s="1"/>
      <c r="JJ66" s="1"/>
      <c r="JK66" s="1"/>
      <c r="JL66" s="1"/>
      <c r="JM66" s="1"/>
    </row>
    <row r="67" s="4" customFormat="1" ht="33" customHeight="1" spans="1:273">
      <c r="A67" s="21">
        <v>3</v>
      </c>
      <c r="B67" s="22" t="s">
        <v>92</v>
      </c>
      <c r="C67" s="23"/>
      <c r="D67" s="23"/>
      <c r="E67" s="24"/>
      <c r="F67" s="25"/>
      <c r="G67" s="25"/>
      <c r="H67" s="24"/>
      <c r="I67" s="24"/>
      <c r="J67" s="24">
        <v>2</v>
      </c>
      <c r="K67" s="24"/>
      <c r="L67" s="24"/>
      <c r="M67" s="24"/>
      <c r="N67" s="24">
        <v>1</v>
      </c>
      <c r="O67" s="24"/>
      <c r="P67" s="24"/>
      <c r="Q67" s="24"/>
      <c r="R67" s="24"/>
      <c r="S67" s="24"/>
      <c r="T67" s="24"/>
      <c r="U67" s="24"/>
      <c r="V67" s="24">
        <v>1.9</v>
      </c>
      <c r="W67" s="23">
        <v>1</v>
      </c>
      <c r="X67" s="23">
        <v>1</v>
      </c>
      <c r="Y67" s="34" t="s">
        <v>222</v>
      </c>
      <c r="Z67" s="23" t="s">
        <v>225</v>
      </c>
      <c r="AA67" s="23">
        <v>1</v>
      </c>
      <c r="AB67" s="23">
        <v>619</v>
      </c>
      <c r="AC67" s="23"/>
      <c r="AD67" s="23"/>
      <c r="AE67" s="23"/>
      <c r="AF67" s="25"/>
      <c r="AG67" s="25">
        <v>2.23</v>
      </c>
      <c r="AH67" s="25"/>
      <c r="AI67" s="25"/>
      <c r="AJ67" s="23"/>
      <c r="AK67" s="23">
        <v>18</v>
      </c>
      <c r="AL67" s="23"/>
      <c r="AM67" s="37" t="s">
        <v>276</v>
      </c>
      <c r="AN67" s="37" t="s">
        <v>276</v>
      </c>
      <c r="AO67" s="24" t="s">
        <v>287</v>
      </c>
      <c r="GU67" s="2"/>
      <c r="GV67" s="2"/>
      <c r="GW67" s="2"/>
      <c r="GX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1"/>
      <c r="JC67" s="1"/>
      <c r="JD67" s="1"/>
      <c r="JE67" s="1"/>
      <c r="JF67" s="1"/>
      <c r="JG67" s="1"/>
      <c r="JH67" s="1"/>
      <c r="JI67" s="1"/>
      <c r="JJ67" s="1"/>
      <c r="JK67" s="1"/>
      <c r="JL67" s="1"/>
      <c r="JM67" s="1"/>
    </row>
    <row r="68" s="4" customFormat="1" ht="33" customHeight="1" spans="1:273">
      <c r="A68" s="21">
        <v>4</v>
      </c>
      <c r="B68" s="22" t="s">
        <v>93</v>
      </c>
      <c r="C68" s="23"/>
      <c r="D68" s="23"/>
      <c r="E68" s="24"/>
      <c r="F68" s="25"/>
      <c r="G68" s="25"/>
      <c r="H68" s="24"/>
      <c r="I68" s="24"/>
      <c r="J68" s="24"/>
      <c r="K68" s="24"/>
      <c r="L68" s="24"/>
      <c r="M68" s="24"/>
      <c r="N68" s="24">
        <v>1</v>
      </c>
      <c r="O68" s="24"/>
      <c r="P68" s="24"/>
      <c r="Q68" s="24"/>
      <c r="R68" s="24"/>
      <c r="S68" s="24"/>
      <c r="T68" s="24"/>
      <c r="U68" s="24"/>
      <c r="V68" s="24"/>
      <c r="W68" s="23">
        <v>1</v>
      </c>
      <c r="X68" s="23">
        <v>1</v>
      </c>
      <c r="Y68" s="34" t="s">
        <v>222</v>
      </c>
      <c r="Z68" s="23" t="s">
        <v>225</v>
      </c>
      <c r="AA68" s="23">
        <v>1</v>
      </c>
      <c r="AB68" s="23">
        <v>11</v>
      </c>
      <c r="AC68" s="23"/>
      <c r="AD68" s="23"/>
      <c r="AE68" s="23"/>
      <c r="AF68" s="25"/>
      <c r="AG68" s="25">
        <v>3.6</v>
      </c>
      <c r="AH68" s="25"/>
      <c r="AI68" s="25"/>
      <c r="AJ68" s="23"/>
      <c r="AK68" s="23"/>
      <c r="AL68" s="23"/>
      <c r="AM68" s="37" t="s">
        <v>276</v>
      </c>
      <c r="AN68" s="37" t="s">
        <v>276</v>
      </c>
      <c r="AO68" s="24" t="s">
        <v>287</v>
      </c>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2"/>
      <c r="GV68" s="2"/>
      <c r="GW68" s="2"/>
      <c r="GX68" s="2"/>
      <c r="GY68" s="8"/>
      <c r="GZ68" s="8"/>
      <c r="HA68" s="8"/>
      <c r="HB68" s="8"/>
      <c r="HC68" s="8"/>
      <c r="HD68" s="8"/>
      <c r="HE68" s="8"/>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1"/>
      <c r="JC68" s="1"/>
      <c r="JD68" s="1"/>
      <c r="JE68" s="1"/>
      <c r="JF68" s="1"/>
      <c r="JG68" s="1"/>
      <c r="JH68" s="1"/>
      <c r="JI68" s="1"/>
      <c r="JJ68" s="1"/>
      <c r="JK68" s="1"/>
      <c r="JL68" s="1"/>
      <c r="JM68" s="1"/>
    </row>
    <row r="69" s="4" customFormat="1" ht="33" customHeight="1" spans="1:273">
      <c r="A69" s="21">
        <v>5</v>
      </c>
      <c r="B69" s="22" t="s">
        <v>94</v>
      </c>
      <c r="C69" s="23"/>
      <c r="D69" s="23"/>
      <c r="E69" s="24"/>
      <c r="F69" s="25"/>
      <c r="G69" s="25"/>
      <c r="H69" s="24"/>
      <c r="I69" s="24"/>
      <c r="J69" s="24"/>
      <c r="K69" s="24"/>
      <c r="L69" s="24"/>
      <c r="M69" s="24"/>
      <c r="N69" s="24">
        <v>1</v>
      </c>
      <c r="O69" s="24"/>
      <c r="P69" s="24"/>
      <c r="Q69" s="24"/>
      <c r="R69" s="24"/>
      <c r="S69" s="24"/>
      <c r="T69" s="24">
        <v>1</v>
      </c>
      <c r="U69" s="24"/>
      <c r="V69" s="24"/>
      <c r="W69" s="23">
        <v>1</v>
      </c>
      <c r="X69" s="23">
        <v>1</v>
      </c>
      <c r="Y69" s="34" t="s">
        <v>222</v>
      </c>
      <c r="Z69" s="23" t="s">
        <v>225</v>
      </c>
      <c r="AA69" s="23">
        <v>1</v>
      </c>
      <c r="AB69" s="23">
        <v>106</v>
      </c>
      <c r="AC69" s="23"/>
      <c r="AD69" s="23"/>
      <c r="AE69" s="23"/>
      <c r="AF69" s="25"/>
      <c r="AG69" s="25">
        <v>1.12</v>
      </c>
      <c r="AH69" s="25"/>
      <c r="AI69" s="25"/>
      <c r="AJ69" s="23"/>
      <c r="AK69" s="23"/>
      <c r="AL69" s="23"/>
      <c r="AM69" s="37" t="s">
        <v>276</v>
      </c>
      <c r="AN69" s="37" t="s">
        <v>276</v>
      </c>
      <c r="AO69" s="24" t="s">
        <v>287</v>
      </c>
      <c r="GU69" s="2"/>
      <c r="GV69" s="2"/>
      <c r="GW69" s="2"/>
      <c r="GX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1"/>
      <c r="JC69" s="1"/>
      <c r="JD69" s="1"/>
      <c r="JE69" s="1"/>
      <c r="JF69" s="1"/>
      <c r="JG69" s="1"/>
      <c r="JH69" s="1"/>
      <c r="JI69" s="1"/>
      <c r="JJ69" s="1"/>
      <c r="JK69" s="1"/>
      <c r="JL69" s="1"/>
      <c r="JM69" s="1"/>
    </row>
    <row r="70" s="3" customFormat="1" ht="33" customHeight="1" spans="1:273">
      <c r="A70" s="14" t="s">
        <v>356</v>
      </c>
      <c r="B70" s="14" t="s">
        <v>357</v>
      </c>
      <c r="C70" s="20">
        <f t="shared" ref="C70:I70" si="20">SUM(C71:C75)</f>
        <v>0</v>
      </c>
      <c r="D70" s="20">
        <f t="shared" si="20"/>
        <v>0</v>
      </c>
      <c r="E70" s="20">
        <f t="shared" si="20"/>
        <v>14</v>
      </c>
      <c r="F70" s="20">
        <f t="shared" si="20"/>
        <v>0</v>
      </c>
      <c r="G70" s="20">
        <f t="shared" si="20"/>
        <v>0</v>
      </c>
      <c r="H70" s="20">
        <f t="shared" si="20"/>
        <v>29</v>
      </c>
      <c r="I70" s="20">
        <f t="shared" si="20"/>
        <v>0</v>
      </c>
      <c r="J70" s="20">
        <v>1</v>
      </c>
      <c r="K70" s="20">
        <f t="shared" ref="K70:V70" si="21">SUM(K71:K75)</f>
        <v>0</v>
      </c>
      <c r="L70" s="20">
        <f t="shared" si="21"/>
        <v>0</v>
      </c>
      <c r="M70" s="20">
        <f t="shared" si="21"/>
        <v>0</v>
      </c>
      <c r="N70" s="20">
        <f t="shared" si="21"/>
        <v>5</v>
      </c>
      <c r="O70" s="20">
        <f t="shared" si="21"/>
        <v>0</v>
      </c>
      <c r="P70" s="20">
        <f t="shared" si="21"/>
        <v>0</v>
      </c>
      <c r="Q70" s="20">
        <f t="shared" si="21"/>
        <v>0</v>
      </c>
      <c r="R70" s="20">
        <f t="shared" si="21"/>
        <v>1</v>
      </c>
      <c r="S70" s="20">
        <f t="shared" si="21"/>
        <v>0</v>
      </c>
      <c r="T70" s="20">
        <f t="shared" si="21"/>
        <v>3</v>
      </c>
      <c r="U70" s="20">
        <f t="shared" si="21"/>
        <v>1</v>
      </c>
      <c r="V70" s="20">
        <f t="shared" si="21"/>
        <v>0.75</v>
      </c>
      <c r="W70" s="20">
        <v>1</v>
      </c>
      <c r="X70" s="20">
        <v>1</v>
      </c>
      <c r="Y70" s="33" t="s">
        <v>222</v>
      </c>
      <c r="Z70" s="20" t="s">
        <v>225</v>
      </c>
      <c r="AA70" s="20">
        <v>1</v>
      </c>
      <c r="AB70" s="20">
        <f t="shared" ref="AB70:AI70" si="22">SUM(AB71:AB75)</f>
        <v>7871</v>
      </c>
      <c r="AC70" s="20">
        <f t="shared" si="22"/>
        <v>0.62</v>
      </c>
      <c r="AD70" s="20">
        <f t="shared" si="22"/>
        <v>0.46</v>
      </c>
      <c r="AE70" s="20">
        <f t="shared" si="22"/>
        <v>0</v>
      </c>
      <c r="AF70" s="20">
        <f t="shared" si="22"/>
        <v>0</v>
      </c>
      <c r="AG70" s="20">
        <f t="shared" si="22"/>
        <v>12.36</v>
      </c>
      <c r="AH70" s="20">
        <f t="shared" si="22"/>
        <v>0</v>
      </c>
      <c r="AI70" s="20">
        <f t="shared" si="22"/>
        <v>3.794</v>
      </c>
      <c r="AJ70" s="20"/>
      <c r="AK70" s="20">
        <v>4</v>
      </c>
      <c r="AL70" s="36">
        <f>AL71+AL72+AL73+AL74+AL75</f>
        <v>340.08</v>
      </c>
      <c r="AM70" s="35" t="s">
        <v>276</v>
      </c>
      <c r="AN70" s="35" t="s">
        <v>276</v>
      </c>
      <c r="AO70" s="18" t="s">
        <v>287</v>
      </c>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9"/>
      <c r="GV70" s="39"/>
      <c r="GW70" s="39"/>
      <c r="GX70" s="39"/>
      <c r="GY70" s="38"/>
      <c r="GZ70" s="38"/>
      <c r="HA70" s="38"/>
      <c r="HB70" s="38"/>
      <c r="HC70" s="38"/>
      <c r="HD70" s="38"/>
      <c r="HE70" s="38"/>
      <c r="HF70" s="39"/>
      <c r="HG70" s="39"/>
      <c r="HH70" s="39"/>
      <c r="HI70" s="39"/>
      <c r="HJ70" s="39"/>
      <c r="HK70" s="39"/>
      <c r="HL70" s="39"/>
      <c r="HM70" s="39"/>
      <c r="HN70" s="39"/>
      <c r="HO70" s="39"/>
      <c r="HP70" s="39"/>
      <c r="HQ70" s="39"/>
      <c r="HR70" s="39"/>
      <c r="HS70" s="39"/>
      <c r="HT70" s="39"/>
      <c r="HU70" s="39"/>
      <c r="HV70" s="39"/>
      <c r="HW70" s="39"/>
      <c r="HX70" s="39"/>
      <c r="HY70" s="39"/>
      <c r="HZ70" s="39"/>
      <c r="IA70" s="39"/>
      <c r="IB70" s="39"/>
      <c r="IC70" s="39"/>
      <c r="ID70" s="39"/>
      <c r="IE70" s="39"/>
      <c r="IF70" s="39"/>
      <c r="IG70" s="39"/>
      <c r="IH70" s="39"/>
      <c r="II70" s="39"/>
      <c r="IJ70" s="39"/>
      <c r="IK70" s="39"/>
      <c r="IL70" s="39"/>
      <c r="IM70" s="39"/>
      <c r="IN70" s="39"/>
      <c r="IO70" s="39"/>
      <c r="IP70" s="39"/>
      <c r="IQ70" s="39"/>
      <c r="IR70" s="39"/>
      <c r="IS70" s="39"/>
      <c r="IT70" s="39"/>
      <c r="IU70" s="39"/>
      <c r="IV70" s="39"/>
      <c r="IW70" s="39"/>
      <c r="IX70" s="39"/>
      <c r="IY70" s="39"/>
      <c r="IZ70" s="39"/>
      <c r="JA70" s="39"/>
      <c r="JB70" s="41"/>
      <c r="JC70" s="41"/>
      <c r="JD70" s="41"/>
      <c r="JE70" s="41"/>
      <c r="JF70" s="41"/>
      <c r="JG70" s="41"/>
      <c r="JH70" s="41"/>
      <c r="JI70" s="41"/>
      <c r="JJ70" s="41"/>
      <c r="JK70" s="41"/>
      <c r="JL70" s="41"/>
      <c r="JM70" s="41"/>
    </row>
    <row r="71" s="4" customFormat="1" ht="33" customHeight="1" spans="1:273">
      <c r="A71" s="21">
        <v>1</v>
      </c>
      <c r="B71" s="22" t="s">
        <v>346</v>
      </c>
      <c r="C71" s="23"/>
      <c r="D71" s="23"/>
      <c r="E71" s="24"/>
      <c r="F71" s="25"/>
      <c r="G71" s="25"/>
      <c r="H71" s="24">
        <v>29</v>
      </c>
      <c r="I71" s="24"/>
      <c r="J71" s="24"/>
      <c r="K71" s="24"/>
      <c r="L71" s="24"/>
      <c r="M71" s="24"/>
      <c r="N71" s="24">
        <v>1</v>
      </c>
      <c r="O71" s="24"/>
      <c r="P71" s="24"/>
      <c r="Q71" s="24"/>
      <c r="R71" s="24"/>
      <c r="S71" s="24"/>
      <c r="T71" s="24">
        <v>2</v>
      </c>
      <c r="U71" s="24">
        <v>1</v>
      </c>
      <c r="V71" s="24"/>
      <c r="W71" s="23">
        <v>1</v>
      </c>
      <c r="X71" s="23">
        <v>1</v>
      </c>
      <c r="Y71" s="34" t="s">
        <v>222</v>
      </c>
      <c r="Z71" s="23" t="s">
        <v>225</v>
      </c>
      <c r="AA71" s="23">
        <v>1</v>
      </c>
      <c r="AB71" s="23">
        <v>6135</v>
      </c>
      <c r="AC71" s="23">
        <v>0.62</v>
      </c>
      <c r="AD71" s="23">
        <v>0.46</v>
      </c>
      <c r="AE71" s="23"/>
      <c r="AF71" s="25"/>
      <c r="AG71" s="25"/>
      <c r="AH71" s="25"/>
      <c r="AI71" s="25"/>
      <c r="AJ71" s="23"/>
      <c r="AK71" s="23"/>
      <c r="AL71" s="23">
        <v>332</v>
      </c>
      <c r="AM71" s="37" t="s">
        <v>276</v>
      </c>
      <c r="AN71" s="37" t="s">
        <v>276</v>
      </c>
      <c r="AO71" s="24" t="s">
        <v>287</v>
      </c>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2"/>
      <c r="GV71" s="2"/>
      <c r="GW71" s="2"/>
      <c r="GX71" s="2"/>
      <c r="GY71" s="8"/>
      <c r="GZ71" s="8"/>
      <c r="HA71" s="8"/>
      <c r="HB71" s="8"/>
      <c r="HC71" s="8"/>
      <c r="HD71" s="8"/>
      <c r="HE71" s="8"/>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1"/>
      <c r="JC71" s="1"/>
      <c r="JD71" s="1"/>
      <c r="JE71" s="1"/>
      <c r="JF71" s="1"/>
      <c r="JG71" s="1"/>
      <c r="JH71" s="1"/>
      <c r="JI71" s="1"/>
      <c r="JJ71" s="1"/>
      <c r="JK71" s="1"/>
      <c r="JL71" s="1"/>
      <c r="JM71" s="1"/>
    </row>
    <row r="72" s="4" customFormat="1" ht="33" customHeight="1" spans="1:273">
      <c r="A72" s="21">
        <v>2</v>
      </c>
      <c r="B72" s="22" t="s">
        <v>97</v>
      </c>
      <c r="C72" s="23"/>
      <c r="D72" s="23"/>
      <c r="E72" s="24">
        <v>4</v>
      </c>
      <c r="F72" s="25"/>
      <c r="G72" s="25"/>
      <c r="H72" s="24"/>
      <c r="I72" s="24"/>
      <c r="J72" s="24"/>
      <c r="K72" s="24"/>
      <c r="L72" s="24"/>
      <c r="M72" s="24"/>
      <c r="N72" s="24">
        <v>1</v>
      </c>
      <c r="O72" s="24"/>
      <c r="P72" s="24"/>
      <c r="Q72" s="24"/>
      <c r="R72" s="24"/>
      <c r="S72" s="24"/>
      <c r="T72" s="24"/>
      <c r="U72" s="24"/>
      <c r="V72" s="24"/>
      <c r="W72" s="23">
        <v>1</v>
      </c>
      <c r="X72" s="23">
        <v>1</v>
      </c>
      <c r="Y72" s="34" t="s">
        <v>222</v>
      </c>
      <c r="Z72" s="23" t="s">
        <v>225</v>
      </c>
      <c r="AA72" s="23">
        <v>1</v>
      </c>
      <c r="AB72" s="23">
        <v>574</v>
      </c>
      <c r="AC72" s="23"/>
      <c r="AD72" s="23"/>
      <c r="AE72" s="23"/>
      <c r="AF72" s="25"/>
      <c r="AG72" s="25">
        <v>2.37</v>
      </c>
      <c r="AH72" s="25"/>
      <c r="AI72" s="25">
        <v>0.404</v>
      </c>
      <c r="AJ72" s="23"/>
      <c r="AK72" s="23"/>
      <c r="AL72" s="23">
        <v>8.08</v>
      </c>
      <c r="AM72" s="37" t="s">
        <v>276</v>
      </c>
      <c r="AN72" s="37" t="s">
        <v>276</v>
      </c>
      <c r="AO72" s="24" t="s">
        <v>287</v>
      </c>
      <c r="GU72" s="2"/>
      <c r="GV72" s="2"/>
      <c r="GW72" s="2"/>
      <c r="GX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1"/>
      <c r="JC72" s="1"/>
      <c r="JD72" s="1"/>
      <c r="JE72" s="1"/>
      <c r="JF72" s="1"/>
      <c r="JG72" s="1"/>
      <c r="JH72" s="1"/>
      <c r="JI72" s="1"/>
      <c r="JJ72" s="1"/>
      <c r="JK72" s="1"/>
      <c r="JL72" s="1"/>
      <c r="JM72" s="1"/>
    </row>
    <row r="73" s="4" customFormat="1" ht="33" customHeight="1" spans="1:273">
      <c r="A73" s="21">
        <v>3</v>
      </c>
      <c r="B73" s="22" t="s">
        <v>98</v>
      </c>
      <c r="C73" s="23"/>
      <c r="D73" s="23"/>
      <c r="E73" s="24">
        <v>1</v>
      </c>
      <c r="F73" s="25"/>
      <c r="G73" s="25"/>
      <c r="H73" s="24"/>
      <c r="I73" s="24"/>
      <c r="J73" s="24"/>
      <c r="K73" s="24"/>
      <c r="L73" s="24"/>
      <c r="M73" s="24"/>
      <c r="N73" s="24">
        <v>1</v>
      </c>
      <c r="O73" s="24"/>
      <c r="P73" s="24"/>
      <c r="Q73" s="24"/>
      <c r="R73" s="24"/>
      <c r="S73" s="24"/>
      <c r="T73" s="24"/>
      <c r="U73" s="24"/>
      <c r="V73" s="24">
        <v>0.75</v>
      </c>
      <c r="W73" s="23">
        <v>1</v>
      </c>
      <c r="X73" s="23">
        <v>1</v>
      </c>
      <c r="Y73" s="34" t="s">
        <v>222</v>
      </c>
      <c r="Z73" s="23" t="s">
        <v>225</v>
      </c>
      <c r="AA73" s="23">
        <v>1</v>
      </c>
      <c r="AB73" s="23">
        <v>227</v>
      </c>
      <c r="AC73" s="23"/>
      <c r="AD73" s="23"/>
      <c r="AE73" s="23"/>
      <c r="AF73" s="25"/>
      <c r="AG73" s="25">
        <v>4.05</v>
      </c>
      <c r="AH73" s="25"/>
      <c r="AI73" s="25">
        <v>0.13</v>
      </c>
      <c r="AJ73" s="23"/>
      <c r="AK73" s="23"/>
      <c r="AL73" s="23"/>
      <c r="AM73" s="37" t="s">
        <v>276</v>
      </c>
      <c r="AN73" s="37" t="s">
        <v>276</v>
      </c>
      <c r="AO73" s="24" t="s">
        <v>287</v>
      </c>
      <c r="GU73" s="2"/>
      <c r="GV73" s="2"/>
      <c r="GW73" s="2"/>
      <c r="GX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1"/>
      <c r="JC73" s="1"/>
      <c r="JD73" s="1"/>
      <c r="JE73" s="1"/>
      <c r="JF73" s="1"/>
      <c r="JG73" s="1"/>
      <c r="JH73" s="1"/>
      <c r="JI73" s="1"/>
      <c r="JJ73" s="1"/>
      <c r="JK73" s="1"/>
      <c r="JL73" s="1"/>
      <c r="JM73" s="1"/>
    </row>
    <row r="74" s="4" customFormat="1" ht="33" customHeight="1" spans="1:273">
      <c r="A74" s="21">
        <v>4</v>
      </c>
      <c r="B74" s="22" t="s">
        <v>99</v>
      </c>
      <c r="C74" s="23"/>
      <c r="D74" s="23"/>
      <c r="E74" s="24">
        <v>5</v>
      </c>
      <c r="F74" s="25"/>
      <c r="G74" s="25"/>
      <c r="H74" s="24"/>
      <c r="I74" s="24"/>
      <c r="J74" s="24">
        <v>1</v>
      </c>
      <c r="K74" s="24"/>
      <c r="L74" s="24"/>
      <c r="M74" s="24"/>
      <c r="N74" s="24">
        <v>1</v>
      </c>
      <c r="O74" s="24"/>
      <c r="P74" s="24"/>
      <c r="Q74" s="24"/>
      <c r="R74" s="24"/>
      <c r="S74" s="24"/>
      <c r="T74" s="24">
        <v>1</v>
      </c>
      <c r="U74" s="24"/>
      <c r="V74" s="24"/>
      <c r="W74" s="23">
        <v>1</v>
      </c>
      <c r="X74" s="23">
        <v>1</v>
      </c>
      <c r="Y74" s="34" t="s">
        <v>222</v>
      </c>
      <c r="Z74" s="23" t="s">
        <v>225</v>
      </c>
      <c r="AA74" s="23">
        <v>1</v>
      </c>
      <c r="AB74" s="23">
        <v>525</v>
      </c>
      <c r="AC74" s="23"/>
      <c r="AD74" s="23"/>
      <c r="AE74" s="23"/>
      <c r="AF74" s="25"/>
      <c r="AG74" s="25">
        <v>2.98</v>
      </c>
      <c r="AH74" s="25"/>
      <c r="AI74" s="25">
        <v>1.01</v>
      </c>
      <c r="AJ74" s="23"/>
      <c r="AK74" s="23">
        <v>4</v>
      </c>
      <c r="AL74" s="23"/>
      <c r="AM74" s="37" t="s">
        <v>276</v>
      </c>
      <c r="AN74" s="37" t="s">
        <v>276</v>
      </c>
      <c r="AO74" s="24" t="s">
        <v>287</v>
      </c>
      <c r="GU74" s="2"/>
      <c r="GV74" s="2"/>
      <c r="GW74" s="2"/>
      <c r="GX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1"/>
      <c r="JC74" s="1"/>
      <c r="JD74" s="1"/>
      <c r="JE74" s="1"/>
      <c r="JF74" s="1"/>
      <c r="JG74" s="1"/>
      <c r="JH74" s="1"/>
      <c r="JI74" s="1"/>
      <c r="JJ74" s="1"/>
      <c r="JK74" s="1"/>
      <c r="JL74" s="1"/>
      <c r="JM74" s="1"/>
    </row>
    <row r="75" s="4" customFormat="1" ht="33" customHeight="1" spans="1:273">
      <c r="A75" s="21">
        <v>5</v>
      </c>
      <c r="B75" s="22" t="s">
        <v>100</v>
      </c>
      <c r="C75" s="23"/>
      <c r="D75" s="23"/>
      <c r="E75" s="24">
        <v>4</v>
      </c>
      <c r="F75" s="25"/>
      <c r="G75" s="25"/>
      <c r="H75" s="24"/>
      <c r="I75" s="24"/>
      <c r="J75" s="24"/>
      <c r="K75" s="24"/>
      <c r="L75" s="24"/>
      <c r="M75" s="24"/>
      <c r="N75" s="24">
        <v>1</v>
      </c>
      <c r="O75" s="24"/>
      <c r="P75" s="24"/>
      <c r="Q75" s="24"/>
      <c r="R75" s="24">
        <v>1</v>
      </c>
      <c r="S75" s="24"/>
      <c r="T75" s="24"/>
      <c r="U75" s="24"/>
      <c r="V75" s="24"/>
      <c r="W75" s="23">
        <v>1</v>
      </c>
      <c r="X75" s="23">
        <v>1</v>
      </c>
      <c r="Y75" s="34" t="s">
        <v>222</v>
      </c>
      <c r="Z75" s="23" t="s">
        <v>225</v>
      </c>
      <c r="AA75" s="23">
        <v>1</v>
      </c>
      <c r="AB75" s="23">
        <v>410</v>
      </c>
      <c r="AC75" s="23"/>
      <c r="AD75" s="23"/>
      <c r="AE75" s="23"/>
      <c r="AF75" s="25"/>
      <c r="AG75" s="25">
        <v>2.96</v>
      </c>
      <c r="AH75" s="25"/>
      <c r="AI75" s="25">
        <v>2.25</v>
      </c>
      <c r="AJ75" s="23"/>
      <c r="AK75" s="23"/>
      <c r="AL75" s="23"/>
      <c r="AM75" s="37" t="s">
        <v>276</v>
      </c>
      <c r="AN75" s="37" t="s">
        <v>276</v>
      </c>
      <c r="AO75" s="24" t="s">
        <v>287</v>
      </c>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2"/>
      <c r="GV75" s="2"/>
      <c r="GW75" s="2"/>
      <c r="GX75" s="2"/>
      <c r="GY75" s="8"/>
      <c r="GZ75" s="8"/>
      <c r="HA75" s="8"/>
      <c r="HB75" s="8"/>
      <c r="HC75" s="8"/>
      <c r="HD75" s="8"/>
      <c r="HE75" s="8"/>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1"/>
      <c r="JC75" s="1"/>
      <c r="JD75" s="1"/>
      <c r="JE75" s="1"/>
      <c r="JF75" s="1"/>
      <c r="JG75" s="1"/>
      <c r="JH75" s="1"/>
      <c r="JI75" s="1"/>
      <c r="JJ75" s="1"/>
      <c r="JK75" s="1"/>
      <c r="JL75" s="1"/>
      <c r="JM75" s="1"/>
    </row>
    <row r="76" s="3" customFormat="1" ht="33" customHeight="1" spans="1:273">
      <c r="A76" s="14" t="s">
        <v>358</v>
      </c>
      <c r="B76" s="14" t="s">
        <v>359</v>
      </c>
      <c r="C76" s="20">
        <f t="shared" ref="C76:G76" si="23">SUM(C77:C82)</f>
        <v>0</v>
      </c>
      <c r="D76" s="20">
        <f t="shared" si="23"/>
        <v>0</v>
      </c>
      <c r="E76" s="20">
        <f t="shared" si="23"/>
        <v>4</v>
      </c>
      <c r="F76" s="20">
        <f t="shared" si="23"/>
        <v>0</v>
      </c>
      <c r="G76" s="20">
        <f t="shared" si="23"/>
        <v>0</v>
      </c>
      <c r="H76" s="20">
        <v>0</v>
      </c>
      <c r="I76" s="20">
        <f t="shared" ref="I76:O76" si="24">SUM(I77:I82)</f>
        <v>0</v>
      </c>
      <c r="J76" s="20">
        <v>2</v>
      </c>
      <c r="K76" s="20">
        <f t="shared" si="24"/>
        <v>23</v>
      </c>
      <c r="L76" s="20">
        <f t="shared" si="24"/>
        <v>3.2</v>
      </c>
      <c r="M76" s="20">
        <f t="shared" si="24"/>
        <v>0</v>
      </c>
      <c r="N76" s="20">
        <f t="shared" si="24"/>
        <v>6</v>
      </c>
      <c r="O76" s="20">
        <f t="shared" si="24"/>
        <v>0.37</v>
      </c>
      <c r="P76" s="20">
        <v>0</v>
      </c>
      <c r="Q76" s="20">
        <f t="shared" ref="Q76:V76" si="25">SUM(Q77:Q82)</f>
        <v>1</v>
      </c>
      <c r="R76" s="20">
        <f t="shared" si="25"/>
        <v>1</v>
      </c>
      <c r="S76" s="20">
        <f t="shared" si="25"/>
        <v>0</v>
      </c>
      <c r="T76" s="20">
        <f t="shared" si="25"/>
        <v>3</v>
      </c>
      <c r="U76" s="20">
        <f t="shared" si="25"/>
        <v>1</v>
      </c>
      <c r="V76" s="20">
        <f t="shared" si="25"/>
        <v>1.9</v>
      </c>
      <c r="W76" s="20">
        <v>1</v>
      </c>
      <c r="X76" s="20">
        <v>1</v>
      </c>
      <c r="Y76" s="33" t="s">
        <v>222</v>
      </c>
      <c r="Z76" s="20" t="s">
        <v>225</v>
      </c>
      <c r="AA76" s="20">
        <v>1</v>
      </c>
      <c r="AB76" s="20">
        <f t="shared" ref="AB76:AI76" si="26">SUM(AB77:AB82)</f>
        <v>4998</v>
      </c>
      <c r="AC76" s="20">
        <f t="shared" si="26"/>
        <v>0.08</v>
      </c>
      <c r="AD76" s="20">
        <f t="shared" si="26"/>
        <v>0.261</v>
      </c>
      <c r="AE76" s="20">
        <f t="shared" si="26"/>
        <v>0.58</v>
      </c>
      <c r="AF76" s="20">
        <f t="shared" si="26"/>
        <v>0.54</v>
      </c>
      <c r="AG76" s="20">
        <f t="shared" si="26"/>
        <v>11.59</v>
      </c>
      <c r="AH76" s="20">
        <f t="shared" si="26"/>
        <v>1.15</v>
      </c>
      <c r="AI76" s="20">
        <f t="shared" si="26"/>
        <v>2.5885</v>
      </c>
      <c r="AJ76" s="33" t="s">
        <v>276</v>
      </c>
      <c r="AK76" s="20">
        <v>29</v>
      </c>
      <c r="AL76" s="36">
        <f>SUM(AL77:AL82)</f>
        <v>49.68</v>
      </c>
      <c r="AM76" s="35" t="s">
        <v>276</v>
      </c>
      <c r="AN76" s="35" t="s">
        <v>276</v>
      </c>
      <c r="AO76" s="18" t="s">
        <v>287</v>
      </c>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38"/>
      <c r="GB76" s="38"/>
      <c r="GC76" s="38"/>
      <c r="GD76" s="38"/>
      <c r="GE76" s="38"/>
      <c r="GF76" s="38"/>
      <c r="GG76" s="38"/>
      <c r="GH76" s="38"/>
      <c r="GI76" s="38"/>
      <c r="GJ76" s="38"/>
      <c r="GK76" s="38"/>
      <c r="GL76" s="38"/>
      <c r="GM76" s="38"/>
      <c r="GN76" s="38"/>
      <c r="GO76" s="38"/>
      <c r="GP76" s="38"/>
      <c r="GQ76" s="38"/>
      <c r="GR76" s="38"/>
      <c r="GS76" s="38"/>
      <c r="GT76" s="38"/>
      <c r="GU76" s="39"/>
      <c r="GV76" s="39"/>
      <c r="GW76" s="39"/>
      <c r="GX76" s="39"/>
      <c r="GY76" s="38"/>
      <c r="GZ76" s="38"/>
      <c r="HA76" s="38"/>
      <c r="HB76" s="38"/>
      <c r="HC76" s="38"/>
      <c r="HD76" s="38"/>
      <c r="HE76" s="38"/>
      <c r="HF76" s="39"/>
      <c r="HG76" s="39"/>
      <c r="HH76" s="39"/>
      <c r="HI76" s="39"/>
      <c r="HJ76" s="39"/>
      <c r="HK76" s="39"/>
      <c r="HL76" s="39"/>
      <c r="HM76" s="39"/>
      <c r="HN76" s="39"/>
      <c r="HO76" s="39"/>
      <c r="HP76" s="39"/>
      <c r="HQ76" s="39"/>
      <c r="HR76" s="39"/>
      <c r="HS76" s="39"/>
      <c r="HT76" s="39"/>
      <c r="HU76" s="39"/>
      <c r="HV76" s="39"/>
      <c r="HW76" s="39"/>
      <c r="HX76" s="39"/>
      <c r="HY76" s="39"/>
      <c r="HZ76" s="39"/>
      <c r="IA76" s="39"/>
      <c r="IB76" s="39"/>
      <c r="IC76" s="39"/>
      <c r="ID76" s="39"/>
      <c r="IE76" s="39"/>
      <c r="IF76" s="39"/>
      <c r="IG76" s="39"/>
      <c r="IH76" s="39"/>
      <c r="II76" s="39"/>
      <c r="IJ76" s="39"/>
      <c r="IK76" s="39"/>
      <c r="IL76" s="39"/>
      <c r="IM76" s="39"/>
      <c r="IN76" s="39"/>
      <c r="IO76" s="39"/>
      <c r="IP76" s="39"/>
      <c r="IQ76" s="39"/>
      <c r="IR76" s="39"/>
      <c r="IS76" s="39"/>
      <c r="IT76" s="39"/>
      <c r="IU76" s="39"/>
      <c r="IV76" s="39"/>
      <c r="IW76" s="39"/>
      <c r="IX76" s="39"/>
      <c r="IY76" s="39"/>
      <c r="IZ76" s="39"/>
      <c r="JA76" s="39"/>
      <c r="JB76" s="41"/>
      <c r="JC76" s="41"/>
      <c r="JD76" s="41"/>
      <c r="JE76" s="41"/>
      <c r="JF76" s="41"/>
      <c r="JG76" s="41"/>
      <c r="JH76" s="41"/>
      <c r="JI76" s="41"/>
      <c r="JJ76" s="41"/>
      <c r="JK76" s="41"/>
      <c r="JL76" s="41"/>
      <c r="JM76" s="41"/>
    </row>
    <row r="77" s="4" customFormat="1" ht="33" customHeight="1" spans="1:273">
      <c r="A77" s="21">
        <v>1</v>
      </c>
      <c r="B77" s="22" t="s">
        <v>346</v>
      </c>
      <c r="C77" s="23"/>
      <c r="D77" s="23"/>
      <c r="E77" s="24"/>
      <c r="F77" s="25"/>
      <c r="G77" s="25"/>
      <c r="H77" s="24"/>
      <c r="I77" s="24"/>
      <c r="J77" s="24"/>
      <c r="K77" s="24"/>
      <c r="L77" s="24"/>
      <c r="M77" s="24"/>
      <c r="N77" s="24">
        <v>1</v>
      </c>
      <c r="O77" s="24"/>
      <c r="P77" s="24"/>
      <c r="Q77" s="24">
        <v>1</v>
      </c>
      <c r="R77" s="24">
        <v>1</v>
      </c>
      <c r="S77" s="24"/>
      <c r="T77" s="24">
        <v>1</v>
      </c>
      <c r="U77" s="24">
        <v>1</v>
      </c>
      <c r="V77" s="24"/>
      <c r="W77" s="23">
        <v>1</v>
      </c>
      <c r="X77" s="23">
        <v>1</v>
      </c>
      <c r="Y77" s="34" t="s">
        <v>222</v>
      </c>
      <c r="Z77" s="23" t="s">
        <v>225</v>
      </c>
      <c r="AA77" s="23">
        <v>1</v>
      </c>
      <c r="AB77" s="23">
        <v>775</v>
      </c>
      <c r="AC77" s="23"/>
      <c r="AD77" s="23"/>
      <c r="AE77" s="23"/>
      <c r="AF77" s="25"/>
      <c r="AG77" s="25"/>
      <c r="AH77" s="25"/>
      <c r="AI77" s="25"/>
      <c r="AJ77" s="34" t="s">
        <v>276</v>
      </c>
      <c r="AK77" s="23"/>
      <c r="AL77" s="23">
        <v>0.6</v>
      </c>
      <c r="AM77" s="37" t="s">
        <v>276</v>
      </c>
      <c r="AN77" s="37" t="s">
        <v>276</v>
      </c>
      <c r="AO77" s="24" t="s">
        <v>287</v>
      </c>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2"/>
      <c r="GV77" s="2"/>
      <c r="GW77" s="2"/>
      <c r="GX77" s="2"/>
      <c r="GY77" s="8"/>
      <c r="GZ77" s="8"/>
      <c r="HA77" s="8"/>
      <c r="HB77" s="8"/>
      <c r="HC77" s="8"/>
      <c r="HD77" s="8"/>
      <c r="HE77" s="8"/>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1"/>
      <c r="JC77" s="1"/>
      <c r="JD77" s="1"/>
      <c r="JE77" s="1"/>
      <c r="JF77" s="1"/>
      <c r="JG77" s="1"/>
      <c r="JH77" s="1"/>
      <c r="JI77" s="1"/>
      <c r="JJ77" s="1"/>
      <c r="JK77" s="1"/>
      <c r="JL77" s="1"/>
      <c r="JM77" s="1"/>
    </row>
    <row r="78" s="4" customFormat="1" ht="33" customHeight="1" spans="1:273">
      <c r="A78" s="21">
        <v>2</v>
      </c>
      <c r="B78" s="22" t="s">
        <v>103</v>
      </c>
      <c r="C78" s="23"/>
      <c r="D78" s="23"/>
      <c r="E78" s="24"/>
      <c r="F78" s="25"/>
      <c r="G78" s="25"/>
      <c r="H78" s="24"/>
      <c r="I78" s="24"/>
      <c r="J78" s="24">
        <v>1</v>
      </c>
      <c r="K78" s="24">
        <v>23</v>
      </c>
      <c r="L78" s="24"/>
      <c r="M78" s="24"/>
      <c r="N78" s="24">
        <v>1</v>
      </c>
      <c r="O78" s="24"/>
      <c r="P78" s="24"/>
      <c r="Q78" s="24"/>
      <c r="R78" s="24"/>
      <c r="S78" s="24"/>
      <c r="T78" s="24"/>
      <c r="U78" s="24"/>
      <c r="V78" s="24"/>
      <c r="W78" s="23">
        <v>1</v>
      </c>
      <c r="X78" s="23">
        <v>1</v>
      </c>
      <c r="Y78" s="34" t="s">
        <v>222</v>
      </c>
      <c r="Z78" s="23" t="s">
        <v>225</v>
      </c>
      <c r="AA78" s="23">
        <v>1</v>
      </c>
      <c r="AB78" s="23">
        <v>707</v>
      </c>
      <c r="AC78" s="23"/>
      <c r="AD78" s="23"/>
      <c r="AE78" s="23"/>
      <c r="AF78" s="25"/>
      <c r="AG78" s="25">
        <v>1.52</v>
      </c>
      <c r="AH78" s="25"/>
      <c r="AI78" s="25"/>
      <c r="AJ78" s="23"/>
      <c r="AK78" s="23">
        <v>19</v>
      </c>
      <c r="AL78" s="23"/>
      <c r="AM78" s="37" t="s">
        <v>276</v>
      </c>
      <c r="AN78" s="37" t="s">
        <v>276</v>
      </c>
      <c r="AO78" s="24" t="s">
        <v>287</v>
      </c>
      <c r="GU78" s="2"/>
      <c r="GV78" s="2"/>
      <c r="GW78" s="2"/>
      <c r="GX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1"/>
      <c r="JC78" s="1"/>
      <c r="JD78" s="1"/>
      <c r="JE78" s="1"/>
      <c r="JF78" s="1"/>
      <c r="JG78" s="1"/>
      <c r="JH78" s="1"/>
      <c r="JI78" s="1"/>
      <c r="JJ78" s="1"/>
      <c r="JK78" s="1"/>
      <c r="JL78" s="1"/>
      <c r="JM78" s="1"/>
    </row>
    <row r="79" s="4" customFormat="1" ht="33" customHeight="1" spans="1:273">
      <c r="A79" s="21">
        <v>3</v>
      </c>
      <c r="B79" s="22" t="s">
        <v>104</v>
      </c>
      <c r="C79" s="23"/>
      <c r="D79" s="23"/>
      <c r="E79" s="24"/>
      <c r="F79" s="25"/>
      <c r="G79" s="25"/>
      <c r="H79" s="24"/>
      <c r="I79" s="24"/>
      <c r="J79" s="24">
        <v>1</v>
      </c>
      <c r="K79" s="24"/>
      <c r="L79" s="24"/>
      <c r="M79" s="24"/>
      <c r="N79" s="24">
        <v>1</v>
      </c>
      <c r="O79" s="24">
        <v>0.37</v>
      </c>
      <c r="P79" s="24"/>
      <c r="Q79" s="24"/>
      <c r="R79" s="24"/>
      <c r="S79" s="24"/>
      <c r="T79" s="24"/>
      <c r="U79" s="24"/>
      <c r="V79" s="24">
        <v>0.9</v>
      </c>
      <c r="W79" s="23">
        <v>1</v>
      </c>
      <c r="X79" s="23">
        <v>1</v>
      </c>
      <c r="Y79" s="34" t="s">
        <v>222</v>
      </c>
      <c r="Z79" s="23" t="s">
        <v>225</v>
      </c>
      <c r="AA79" s="23">
        <v>1</v>
      </c>
      <c r="AB79" s="23">
        <v>1386</v>
      </c>
      <c r="AC79" s="23"/>
      <c r="AD79" s="23"/>
      <c r="AE79" s="23">
        <v>0.58</v>
      </c>
      <c r="AF79" s="25">
        <v>0.54</v>
      </c>
      <c r="AG79" s="25">
        <v>1.7</v>
      </c>
      <c r="AH79" s="25">
        <v>1.15</v>
      </c>
      <c r="AI79" s="25"/>
      <c r="AJ79" s="23"/>
      <c r="AK79" s="23">
        <v>10</v>
      </c>
      <c r="AL79" s="23">
        <v>0.5</v>
      </c>
      <c r="AM79" s="37" t="s">
        <v>276</v>
      </c>
      <c r="AN79" s="37" t="s">
        <v>276</v>
      </c>
      <c r="AO79" s="24" t="s">
        <v>287</v>
      </c>
      <c r="GU79" s="2"/>
      <c r="GV79" s="2"/>
      <c r="GW79" s="2"/>
      <c r="GX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1"/>
      <c r="JC79" s="1"/>
      <c r="JD79" s="1"/>
      <c r="JE79" s="1"/>
      <c r="JF79" s="1"/>
      <c r="JG79" s="1"/>
      <c r="JH79" s="1"/>
      <c r="JI79" s="1"/>
      <c r="JJ79" s="1"/>
      <c r="JK79" s="1"/>
      <c r="JL79" s="1"/>
      <c r="JM79" s="1"/>
    </row>
    <row r="80" s="4" customFormat="1" ht="33" customHeight="1" spans="1:273">
      <c r="A80" s="21">
        <v>4</v>
      </c>
      <c r="B80" s="22" t="s">
        <v>105</v>
      </c>
      <c r="C80" s="23"/>
      <c r="D80" s="23"/>
      <c r="E80" s="24">
        <v>2</v>
      </c>
      <c r="F80" s="25"/>
      <c r="G80" s="25"/>
      <c r="H80" s="24"/>
      <c r="I80" s="24"/>
      <c r="J80" s="24"/>
      <c r="K80" s="24"/>
      <c r="L80" s="24"/>
      <c r="M80" s="24"/>
      <c r="N80" s="24">
        <v>1</v>
      </c>
      <c r="O80" s="24"/>
      <c r="P80" s="24"/>
      <c r="Q80" s="24"/>
      <c r="R80" s="24"/>
      <c r="S80" s="24"/>
      <c r="T80" s="24">
        <v>1</v>
      </c>
      <c r="U80" s="24"/>
      <c r="V80" s="24">
        <v>1</v>
      </c>
      <c r="W80" s="23">
        <v>1</v>
      </c>
      <c r="X80" s="23">
        <v>1</v>
      </c>
      <c r="Y80" s="34" t="s">
        <v>222</v>
      </c>
      <c r="Z80" s="23" t="s">
        <v>225</v>
      </c>
      <c r="AA80" s="23">
        <v>1</v>
      </c>
      <c r="AB80" s="23">
        <v>886</v>
      </c>
      <c r="AC80" s="23"/>
      <c r="AD80" s="23"/>
      <c r="AE80" s="23"/>
      <c r="AF80" s="25"/>
      <c r="AG80" s="25">
        <v>1.19</v>
      </c>
      <c r="AH80" s="25"/>
      <c r="AI80" s="25">
        <v>1.16</v>
      </c>
      <c r="AJ80" s="23"/>
      <c r="AK80" s="23"/>
      <c r="AL80" s="23">
        <v>0.58</v>
      </c>
      <c r="AM80" s="37" t="s">
        <v>276</v>
      </c>
      <c r="AN80" s="37" t="s">
        <v>276</v>
      </c>
      <c r="AO80" s="24" t="s">
        <v>287</v>
      </c>
      <c r="GU80" s="2"/>
      <c r="GV80" s="2"/>
      <c r="GW80" s="2"/>
      <c r="GX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1"/>
      <c r="JC80" s="1"/>
      <c r="JD80" s="1"/>
      <c r="JE80" s="1"/>
      <c r="JF80" s="1"/>
      <c r="JG80" s="1"/>
      <c r="JH80" s="1"/>
      <c r="JI80" s="1"/>
      <c r="JJ80" s="1"/>
      <c r="JK80" s="1"/>
      <c r="JL80" s="1"/>
      <c r="JM80" s="1"/>
    </row>
    <row r="81" s="4" customFormat="1" ht="33" customHeight="1" spans="1:273">
      <c r="A81" s="21">
        <v>5</v>
      </c>
      <c r="B81" s="22" t="s">
        <v>106</v>
      </c>
      <c r="C81" s="23"/>
      <c r="D81" s="23"/>
      <c r="E81" s="24">
        <v>1</v>
      </c>
      <c r="F81" s="25"/>
      <c r="G81" s="25"/>
      <c r="H81" s="24"/>
      <c r="I81" s="24"/>
      <c r="J81" s="24"/>
      <c r="K81" s="24"/>
      <c r="L81" s="24">
        <v>3</v>
      </c>
      <c r="M81" s="24"/>
      <c r="N81" s="24">
        <v>1</v>
      </c>
      <c r="O81" s="24"/>
      <c r="P81" s="24"/>
      <c r="Q81" s="24"/>
      <c r="R81" s="24"/>
      <c r="S81" s="24"/>
      <c r="T81" s="24"/>
      <c r="U81" s="24"/>
      <c r="V81" s="24"/>
      <c r="W81" s="23">
        <v>1</v>
      </c>
      <c r="X81" s="23">
        <v>1</v>
      </c>
      <c r="Y81" s="34" t="s">
        <v>222</v>
      </c>
      <c r="Z81" s="23" t="s">
        <v>225</v>
      </c>
      <c r="AA81" s="23">
        <v>1</v>
      </c>
      <c r="AB81" s="23">
        <v>411</v>
      </c>
      <c r="AC81" s="23">
        <v>0.05</v>
      </c>
      <c r="AD81" s="23">
        <v>0.2</v>
      </c>
      <c r="AE81" s="23"/>
      <c r="AF81" s="25"/>
      <c r="AG81" s="25">
        <v>4.68</v>
      </c>
      <c r="AH81" s="25"/>
      <c r="AI81" s="25">
        <v>0.0285</v>
      </c>
      <c r="AJ81" s="23"/>
      <c r="AK81" s="23"/>
      <c r="AL81" s="23">
        <v>38</v>
      </c>
      <c r="AM81" s="37" t="s">
        <v>276</v>
      </c>
      <c r="AN81" s="37" t="s">
        <v>276</v>
      </c>
      <c r="AO81" s="24" t="s">
        <v>287</v>
      </c>
      <c r="GU81" s="2"/>
      <c r="GV81" s="2"/>
      <c r="GW81" s="2"/>
      <c r="GX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1"/>
      <c r="JC81" s="1"/>
      <c r="JD81" s="1"/>
      <c r="JE81" s="1"/>
      <c r="JF81" s="1"/>
      <c r="JG81" s="1"/>
      <c r="JH81" s="1"/>
      <c r="JI81" s="1"/>
      <c r="JJ81" s="1"/>
      <c r="JK81" s="1"/>
      <c r="JL81" s="1"/>
      <c r="JM81" s="1"/>
    </row>
    <row r="82" s="4" customFormat="1" ht="33" customHeight="1" spans="1:273">
      <c r="A82" s="21">
        <v>6</v>
      </c>
      <c r="B82" s="22" t="s">
        <v>107</v>
      </c>
      <c r="C82" s="23"/>
      <c r="D82" s="23"/>
      <c r="E82" s="24">
        <v>1</v>
      </c>
      <c r="F82" s="25"/>
      <c r="G82" s="25"/>
      <c r="H82" s="24"/>
      <c r="I82" s="24"/>
      <c r="J82" s="24"/>
      <c r="K82" s="24"/>
      <c r="L82" s="24">
        <v>0.2</v>
      </c>
      <c r="M82" s="24"/>
      <c r="N82" s="24">
        <v>1</v>
      </c>
      <c r="O82" s="24"/>
      <c r="P82" s="24"/>
      <c r="Q82" s="24"/>
      <c r="R82" s="24"/>
      <c r="S82" s="24"/>
      <c r="T82" s="24">
        <v>1</v>
      </c>
      <c r="U82" s="24"/>
      <c r="V82" s="24"/>
      <c r="W82" s="23">
        <v>1</v>
      </c>
      <c r="X82" s="23">
        <v>1</v>
      </c>
      <c r="Y82" s="34" t="s">
        <v>222</v>
      </c>
      <c r="Z82" s="23" t="s">
        <v>225</v>
      </c>
      <c r="AA82" s="23">
        <v>1</v>
      </c>
      <c r="AB82" s="23">
        <v>833</v>
      </c>
      <c r="AC82" s="23">
        <v>0.03</v>
      </c>
      <c r="AD82" s="23">
        <v>0.061</v>
      </c>
      <c r="AE82" s="23"/>
      <c r="AF82" s="25"/>
      <c r="AG82" s="25">
        <v>2.5</v>
      </c>
      <c r="AH82" s="25"/>
      <c r="AI82" s="25">
        <v>1.4</v>
      </c>
      <c r="AJ82" s="23"/>
      <c r="AK82" s="23"/>
      <c r="AL82" s="23">
        <v>10</v>
      </c>
      <c r="AM82" s="37" t="s">
        <v>276</v>
      </c>
      <c r="AN82" s="37" t="s">
        <v>276</v>
      </c>
      <c r="AO82" s="24" t="s">
        <v>287</v>
      </c>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c r="GL82" s="8"/>
      <c r="GM82" s="8"/>
      <c r="GN82" s="8"/>
      <c r="GO82" s="8"/>
      <c r="GP82" s="8"/>
      <c r="GQ82" s="8"/>
      <c r="GR82" s="8"/>
      <c r="GS82" s="8"/>
      <c r="GT82" s="8"/>
      <c r="GU82" s="2"/>
      <c r="GV82" s="2"/>
      <c r="GW82" s="2"/>
      <c r="GX82" s="2"/>
      <c r="GY82" s="8"/>
      <c r="GZ82" s="8"/>
      <c r="HA82" s="8"/>
      <c r="HB82" s="8"/>
      <c r="HC82" s="8"/>
      <c r="HD82" s="8"/>
      <c r="HE82" s="8"/>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1"/>
      <c r="JC82" s="1"/>
      <c r="JD82" s="1"/>
      <c r="JE82" s="1"/>
      <c r="JF82" s="1"/>
      <c r="JG82" s="1"/>
      <c r="JH82" s="1"/>
      <c r="JI82" s="1"/>
      <c r="JJ82" s="1"/>
      <c r="JK82" s="1"/>
      <c r="JL82" s="1"/>
      <c r="JM82" s="1"/>
    </row>
    <row r="83" s="3" customFormat="1" ht="33" customHeight="1" spans="1:273">
      <c r="A83" s="14" t="s">
        <v>360</v>
      </c>
      <c r="B83" s="14" t="s">
        <v>361</v>
      </c>
      <c r="C83" s="20">
        <f t="shared" ref="C83:G83" si="27">SUM(C84:C91)</f>
        <v>0</v>
      </c>
      <c r="D83" s="20">
        <f t="shared" si="27"/>
        <v>1</v>
      </c>
      <c r="E83" s="20">
        <f t="shared" si="27"/>
        <v>13</v>
      </c>
      <c r="F83" s="20">
        <f t="shared" si="27"/>
        <v>0</v>
      </c>
      <c r="G83" s="20">
        <f t="shared" si="27"/>
        <v>0.5</v>
      </c>
      <c r="H83" s="20">
        <v>0</v>
      </c>
      <c r="I83" s="20">
        <f t="shared" ref="I83:V83" si="28">SUM(I84:I91)</f>
        <v>0.5</v>
      </c>
      <c r="J83" s="20">
        <v>4</v>
      </c>
      <c r="K83" s="20">
        <f t="shared" si="28"/>
        <v>0</v>
      </c>
      <c r="L83" s="20">
        <f t="shared" si="28"/>
        <v>6.59</v>
      </c>
      <c r="M83" s="20">
        <f t="shared" si="28"/>
        <v>0</v>
      </c>
      <c r="N83" s="20">
        <f t="shared" si="28"/>
        <v>8</v>
      </c>
      <c r="O83" s="20">
        <f t="shared" si="28"/>
        <v>1.76</v>
      </c>
      <c r="P83" s="20">
        <f t="shared" si="28"/>
        <v>0</v>
      </c>
      <c r="Q83" s="20">
        <f t="shared" si="28"/>
        <v>1</v>
      </c>
      <c r="R83" s="20">
        <f t="shared" si="28"/>
        <v>0</v>
      </c>
      <c r="S83" s="20">
        <f t="shared" si="28"/>
        <v>3</v>
      </c>
      <c r="T83" s="20">
        <f t="shared" si="28"/>
        <v>5</v>
      </c>
      <c r="U83" s="20">
        <f t="shared" si="28"/>
        <v>3</v>
      </c>
      <c r="V83" s="20">
        <f t="shared" si="28"/>
        <v>0.8</v>
      </c>
      <c r="W83" s="20">
        <v>1</v>
      </c>
      <c r="X83" s="20">
        <v>1</v>
      </c>
      <c r="Y83" s="33" t="s">
        <v>222</v>
      </c>
      <c r="Z83" s="20" t="s">
        <v>225</v>
      </c>
      <c r="AA83" s="20">
        <v>1</v>
      </c>
      <c r="AB83" s="20">
        <f t="shared" ref="AB83:AI83" si="29">SUM(AB84:AB91)</f>
        <v>14233</v>
      </c>
      <c r="AC83" s="20">
        <f t="shared" si="29"/>
        <v>0.29</v>
      </c>
      <c r="AD83" s="20">
        <f t="shared" si="29"/>
        <v>0.41</v>
      </c>
      <c r="AE83" s="20">
        <f t="shared" si="29"/>
        <v>0.05</v>
      </c>
      <c r="AF83" s="20">
        <f t="shared" si="29"/>
        <v>0.3</v>
      </c>
      <c r="AG83" s="20">
        <f t="shared" si="29"/>
        <v>10.42</v>
      </c>
      <c r="AH83" s="20">
        <f t="shared" si="29"/>
        <v>2.45</v>
      </c>
      <c r="AI83" s="20">
        <f t="shared" si="29"/>
        <v>4.352</v>
      </c>
      <c r="AJ83" s="33" t="s">
        <v>276</v>
      </c>
      <c r="AK83" s="20">
        <v>23</v>
      </c>
      <c r="AL83" s="36">
        <f>SUM(AL84:AL91)</f>
        <v>51.33</v>
      </c>
      <c r="AM83" s="35" t="s">
        <v>276</v>
      </c>
      <c r="AN83" s="35" t="s">
        <v>276</v>
      </c>
      <c r="AO83" s="18" t="s">
        <v>287</v>
      </c>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8"/>
      <c r="FM83" s="38"/>
      <c r="FN83" s="38"/>
      <c r="FO83" s="38"/>
      <c r="FP83" s="38"/>
      <c r="FQ83" s="38"/>
      <c r="FR83" s="38"/>
      <c r="FS83" s="38"/>
      <c r="FT83" s="38"/>
      <c r="FU83" s="38"/>
      <c r="FV83" s="38"/>
      <c r="FW83" s="38"/>
      <c r="FX83" s="38"/>
      <c r="FY83" s="38"/>
      <c r="FZ83" s="38"/>
      <c r="GA83" s="38"/>
      <c r="GB83" s="38"/>
      <c r="GC83" s="38"/>
      <c r="GD83" s="38"/>
      <c r="GE83" s="38"/>
      <c r="GF83" s="38"/>
      <c r="GG83" s="38"/>
      <c r="GH83" s="38"/>
      <c r="GI83" s="38"/>
      <c r="GJ83" s="38"/>
      <c r="GK83" s="38"/>
      <c r="GL83" s="38"/>
      <c r="GM83" s="38"/>
      <c r="GN83" s="38"/>
      <c r="GO83" s="38"/>
      <c r="GP83" s="38"/>
      <c r="GQ83" s="38"/>
      <c r="GR83" s="38"/>
      <c r="GS83" s="38"/>
      <c r="GT83" s="38"/>
      <c r="GU83" s="39"/>
      <c r="GV83" s="39"/>
      <c r="GW83" s="39"/>
      <c r="GX83" s="39"/>
      <c r="GY83" s="38"/>
      <c r="GZ83" s="38"/>
      <c r="HA83" s="38"/>
      <c r="HB83" s="38"/>
      <c r="HC83" s="38"/>
      <c r="HD83" s="38"/>
      <c r="HE83" s="38"/>
      <c r="HF83" s="39"/>
      <c r="HG83" s="39"/>
      <c r="HH83" s="39"/>
      <c r="HI83" s="39"/>
      <c r="HJ83" s="39"/>
      <c r="HK83" s="39"/>
      <c r="HL83" s="39"/>
      <c r="HM83" s="39"/>
      <c r="HN83" s="39"/>
      <c r="HO83" s="39"/>
      <c r="HP83" s="39"/>
      <c r="HQ83" s="39"/>
      <c r="HR83" s="39"/>
      <c r="HS83" s="39"/>
      <c r="HT83" s="39"/>
      <c r="HU83" s="39"/>
      <c r="HV83" s="39"/>
      <c r="HW83" s="39"/>
      <c r="HX83" s="39"/>
      <c r="HY83" s="39"/>
      <c r="HZ83" s="39"/>
      <c r="IA83" s="39"/>
      <c r="IB83" s="39"/>
      <c r="IC83" s="39"/>
      <c r="ID83" s="39"/>
      <c r="IE83" s="39"/>
      <c r="IF83" s="39"/>
      <c r="IG83" s="39"/>
      <c r="IH83" s="39"/>
      <c r="II83" s="39"/>
      <c r="IJ83" s="39"/>
      <c r="IK83" s="39"/>
      <c r="IL83" s="39"/>
      <c r="IM83" s="39"/>
      <c r="IN83" s="39"/>
      <c r="IO83" s="39"/>
      <c r="IP83" s="39"/>
      <c r="IQ83" s="39"/>
      <c r="IR83" s="39"/>
      <c r="IS83" s="39"/>
      <c r="IT83" s="39"/>
      <c r="IU83" s="39"/>
      <c r="IV83" s="39"/>
      <c r="IW83" s="39"/>
      <c r="IX83" s="39"/>
      <c r="IY83" s="39"/>
      <c r="IZ83" s="39"/>
      <c r="JA83" s="39"/>
      <c r="JB83" s="41"/>
      <c r="JC83" s="41"/>
      <c r="JD83" s="41"/>
      <c r="JE83" s="41"/>
      <c r="JF83" s="41"/>
      <c r="JG83" s="41"/>
      <c r="JH83" s="41"/>
      <c r="JI83" s="41"/>
      <c r="JJ83" s="41"/>
      <c r="JK83" s="41"/>
      <c r="JL83" s="41"/>
      <c r="JM83" s="41"/>
    </row>
    <row r="84" s="4" customFormat="1" ht="33" customHeight="1" spans="1:273">
      <c r="A84" s="21">
        <v>1</v>
      </c>
      <c r="B84" s="22" t="s">
        <v>346</v>
      </c>
      <c r="C84" s="23"/>
      <c r="D84" s="23">
        <v>1</v>
      </c>
      <c r="E84" s="24"/>
      <c r="F84" s="25"/>
      <c r="G84" s="25"/>
      <c r="H84" s="24"/>
      <c r="I84" s="24"/>
      <c r="J84" s="24"/>
      <c r="K84" s="24"/>
      <c r="L84" s="24"/>
      <c r="M84" s="24"/>
      <c r="N84" s="24">
        <v>1</v>
      </c>
      <c r="O84" s="24"/>
      <c r="P84" s="24"/>
      <c r="Q84" s="24">
        <v>1</v>
      </c>
      <c r="R84" s="24"/>
      <c r="S84" s="24"/>
      <c r="T84" s="24">
        <v>1</v>
      </c>
      <c r="U84" s="24">
        <v>3</v>
      </c>
      <c r="V84" s="24"/>
      <c r="W84" s="23">
        <v>1</v>
      </c>
      <c r="X84" s="23">
        <v>1</v>
      </c>
      <c r="Y84" s="34" t="s">
        <v>222</v>
      </c>
      <c r="Z84" s="23" t="s">
        <v>225</v>
      </c>
      <c r="AA84" s="23">
        <v>1</v>
      </c>
      <c r="AB84" s="23">
        <v>3660</v>
      </c>
      <c r="AC84" s="23"/>
      <c r="AD84" s="23"/>
      <c r="AE84" s="23"/>
      <c r="AF84" s="25"/>
      <c r="AG84" s="25"/>
      <c r="AH84" s="25"/>
      <c r="AI84" s="25"/>
      <c r="AJ84" s="34" t="s">
        <v>276</v>
      </c>
      <c r="AK84" s="23"/>
      <c r="AL84" s="23"/>
      <c r="AM84" s="37" t="s">
        <v>276</v>
      </c>
      <c r="AN84" s="37" t="s">
        <v>276</v>
      </c>
      <c r="AO84" s="24" t="s">
        <v>287</v>
      </c>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c r="GL84" s="8"/>
      <c r="GM84" s="8"/>
      <c r="GN84" s="8"/>
      <c r="GO84" s="8"/>
      <c r="GP84" s="8"/>
      <c r="GQ84" s="8"/>
      <c r="GR84" s="8"/>
      <c r="GS84" s="8"/>
      <c r="GT84" s="8"/>
      <c r="GU84" s="2"/>
      <c r="GV84" s="2"/>
      <c r="GW84" s="2"/>
      <c r="GX84" s="2"/>
      <c r="GY84" s="8"/>
      <c r="GZ84" s="8"/>
      <c r="HA84" s="8"/>
      <c r="HB84" s="8"/>
      <c r="HC84" s="8"/>
      <c r="HD84" s="8"/>
      <c r="HE84" s="8"/>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1"/>
      <c r="JC84" s="1"/>
      <c r="JD84" s="1"/>
      <c r="JE84" s="1"/>
      <c r="JF84" s="1"/>
      <c r="JG84" s="1"/>
      <c r="JH84" s="1"/>
      <c r="JI84" s="1"/>
      <c r="JJ84" s="1"/>
      <c r="JK84" s="1"/>
      <c r="JL84" s="1"/>
      <c r="JM84" s="1"/>
    </row>
    <row r="85" s="4" customFormat="1" ht="33" customHeight="1" spans="1:273">
      <c r="A85" s="21">
        <v>2</v>
      </c>
      <c r="B85" s="22" t="s">
        <v>110</v>
      </c>
      <c r="C85" s="23"/>
      <c r="D85" s="23"/>
      <c r="E85" s="24">
        <v>3</v>
      </c>
      <c r="F85" s="25"/>
      <c r="G85" s="25"/>
      <c r="H85" s="24"/>
      <c r="I85" s="24"/>
      <c r="J85" s="24"/>
      <c r="K85" s="24"/>
      <c r="L85" s="24"/>
      <c r="M85" s="24"/>
      <c r="N85" s="24">
        <v>1</v>
      </c>
      <c r="O85" s="24"/>
      <c r="P85" s="24"/>
      <c r="Q85" s="24"/>
      <c r="R85" s="24"/>
      <c r="S85" s="24"/>
      <c r="T85" s="24">
        <v>2</v>
      </c>
      <c r="U85" s="24"/>
      <c r="V85" s="24"/>
      <c r="W85" s="23">
        <v>1</v>
      </c>
      <c r="X85" s="23">
        <v>1</v>
      </c>
      <c r="Y85" s="34" t="s">
        <v>222</v>
      </c>
      <c r="Z85" s="23" t="s">
        <v>225</v>
      </c>
      <c r="AA85" s="23">
        <v>1</v>
      </c>
      <c r="AB85" s="23">
        <v>560</v>
      </c>
      <c r="AC85" s="23"/>
      <c r="AD85" s="23"/>
      <c r="AE85" s="23"/>
      <c r="AF85" s="25"/>
      <c r="AG85" s="25">
        <v>0.35</v>
      </c>
      <c r="AH85" s="25"/>
      <c r="AI85" s="25">
        <v>0.5</v>
      </c>
      <c r="AJ85" s="23"/>
      <c r="AK85" s="23"/>
      <c r="AL85" s="23">
        <v>23</v>
      </c>
      <c r="AM85" s="37" t="s">
        <v>276</v>
      </c>
      <c r="AN85" s="37" t="s">
        <v>276</v>
      </c>
      <c r="AO85" s="24" t="s">
        <v>287</v>
      </c>
      <c r="GU85" s="2"/>
      <c r="GV85" s="2"/>
      <c r="GW85" s="2"/>
      <c r="GX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1"/>
      <c r="JC85" s="1"/>
      <c r="JD85" s="1"/>
      <c r="JE85" s="1"/>
      <c r="JF85" s="1"/>
      <c r="JG85" s="1"/>
      <c r="JH85" s="1"/>
      <c r="JI85" s="1"/>
      <c r="JJ85" s="1"/>
      <c r="JK85" s="1"/>
      <c r="JL85" s="1"/>
      <c r="JM85" s="1"/>
    </row>
    <row r="86" s="4" customFormat="1" ht="33" customHeight="1" spans="1:273">
      <c r="A86" s="21">
        <v>3</v>
      </c>
      <c r="B86" s="22" t="s">
        <v>111</v>
      </c>
      <c r="C86" s="23"/>
      <c r="D86" s="23"/>
      <c r="E86" s="24"/>
      <c r="F86" s="25"/>
      <c r="G86" s="25"/>
      <c r="H86" s="24"/>
      <c r="I86" s="24"/>
      <c r="J86" s="24"/>
      <c r="K86" s="24"/>
      <c r="L86" s="24"/>
      <c r="M86" s="24"/>
      <c r="N86" s="24">
        <v>1</v>
      </c>
      <c r="O86" s="24"/>
      <c r="P86" s="24"/>
      <c r="Q86" s="24"/>
      <c r="R86" s="24"/>
      <c r="S86" s="24"/>
      <c r="T86" s="24"/>
      <c r="U86" s="24"/>
      <c r="V86" s="24"/>
      <c r="W86" s="23">
        <v>1</v>
      </c>
      <c r="X86" s="23">
        <v>1</v>
      </c>
      <c r="Y86" s="34" t="s">
        <v>222</v>
      </c>
      <c r="Z86" s="23" t="s">
        <v>225</v>
      </c>
      <c r="AA86" s="23">
        <v>1</v>
      </c>
      <c r="AB86" s="23">
        <v>9</v>
      </c>
      <c r="AC86" s="23"/>
      <c r="AD86" s="23"/>
      <c r="AE86" s="23"/>
      <c r="AF86" s="25"/>
      <c r="AG86" s="25">
        <v>1.05</v>
      </c>
      <c r="AH86" s="25"/>
      <c r="AI86" s="25"/>
      <c r="AJ86" s="23"/>
      <c r="AK86" s="23"/>
      <c r="AL86" s="23"/>
      <c r="AM86" s="37" t="s">
        <v>276</v>
      </c>
      <c r="AN86" s="37" t="s">
        <v>276</v>
      </c>
      <c r="AO86" s="24" t="s">
        <v>287</v>
      </c>
      <c r="GU86" s="2"/>
      <c r="GV86" s="2"/>
      <c r="GW86" s="2"/>
      <c r="GX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1"/>
      <c r="JC86" s="1"/>
      <c r="JD86" s="1"/>
      <c r="JE86" s="1"/>
      <c r="JF86" s="1"/>
      <c r="JG86" s="1"/>
      <c r="JH86" s="1"/>
      <c r="JI86" s="1"/>
      <c r="JJ86" s="1"/>
      <c r="JK86" s="1"/>
      <c r="JL86" s="1"/>
      <c r="JM86" s="1"/>
    </row>
    <row r="87" s="4" customFormat="1" ht="33" customHeight="1" spans="1:273">
      <c r="A87" s="21">
        <v>4</v>
      </c>
      <c r="B87" s="22" t="s">
        <v>112</v>
      </c>
      <c r="C87" s="23"/>
      <c r="D87" s="23"/>
      <c r="E87" s="24">
        <v>7</v>
      </c>
      <c r="F87" s="25"/>
      <c r="G87" s="25"/>
      <c r="H87" s="24"/>
      <c r="I87" s="24">
        <v>0.5</v>
      </c>
      <c r="J87" s="24">
        <v>1</v>
      </c>
      <c r="K87" s="24"/>
      <c r="L87" s="24">
        <v>0.65</v>
      </c>
      <c r="M87" s="24"/>
      <c r="N87" s="24">
        <v>1</v>
      </c>
      <c r="O87" s="24"/>
      <c r="P87" s="24"/>
      <c r="Q87" s="24"/>
      <c r="R87" s="24"/>
      <c r="S87" s="24">
        <v>2</v>
      </c>
      <c r="T87" s="24"/>
      <c r="U87" s="24"/>
      <c r="V87" s="24">
        <v>0.8</v>
      </c>
      <c r="W87" s="23">
        <v>1</v>
      </c>
      <c r="X87" s="23">
        <v>1</v>
      </c>
      <c r="Y87" s="34" t="s">
        <v>222</v>
      </c>
      <c r="Z87" s="23" t="s">
        <v>225</v>
      </c>
      <c r="AA87" s="23">
        <v>1</v>
      </c>
      <c r="AB87" s="23">
        <v>4629</v>
      </c>
      <c r="AC87" s="23">
        <v>0.07</v>
      </c>
      <c r="AD87" s="23">
        <v>0.09</v>
      </c>
      <c r="AE87" s="23"/>
      <c r="AF87" s="25"/>
      <c r="AG87" s="25">
        <v>2.34</v>
      </c>
      <c r="AH87" s="25">
        <v>1.67</v>
      </c>
      <c r="AI87" s="25">
        <v>1.665</v>
      </c>
      <c r="AJ87" s="23"/>
      <c r="AK87" s="23">
        <v>3</v>
      </c>
      <c r="AL87" s="23">
        <v>7.8</v>
      </c>
      <c r="AM87" s="37" t="s">
        <v>276</v>
      </c>
      <c r="AN87" s="37" t="s">
        <v>276</v>
      </c>
      <c r="AO87" s="24" t="s">
        <v>287</v>
      </c>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c r="GL87" s="8"/>
      <c r="GM87" s="8"/>
      <c r="GN87" s="8"/>
      <c r="GO87" s="8"/>
      <c r="GP87" s="8"/>
      <c r="GQ87" s="8"/>
      <c r="GR87" s="8"/>
      <c r="GS87" s="8"/>
      <c r="GT87" s="8"/>
      <c r="GU87" s="2"/>
      <c r="GV87" s="2"/>
      <c r="GW87" s="2"/>
      <c r="GX87" s="2"/>
      <c r="GY87" s="8"/>
      <c r="GZ87" s="8"/>
      <c r="HA87" s="8"/>
      <c r="HB87" s="8"/>
      <c r="HC87" s="8"/>
      <c r="HD87" s="8"/>
      <c r="HE87" s="8"/>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1"/>
      <c r="JC87" s="1"/>
      <c r="JD87" s="1"/>
      <c r="JE87" s="1"/>
      <c r="JF87" s="1"/>
      <c r="JG87" s="1"/>
      <c r="JH87" s="1"/>
      <c r="JI87" s="1"/>
      <c r="JJ87" s="1"/>
      <c r="JK87" s="1"/>
      <c r="JL87" s="1"/>
      <c r="JM87" s="1"/>
    </row>
    <row r="88" s="4" customFormat="1" ht="33" customHeight="1" spans="1:273">
      <c r="A88" s="21">
        <v>5</v>
      </c>
      <c r="B88" s="42" t="s">
        <v>113</v>
      </c>
      <c r="C88" s="23"/>
      <c r="D88" s="23"/>
      <c r="E88" s="24"/>
      <c r="F88" s="25"/>
      <c r="G88" s="25"/>
      <c r="H88" s="24"/>
      <c r="I88" s="24"/>
      <c r="J88" s="24">
        <v>1</v>
      </c>
      <c r="K88" s="24"/>
      <c r="L88" s="24"/>
      <c r="M88" s="24"/>
      <c r="N88" s="24">
        <v>1</v>
      </c>
      <c r="O88" s="24">
        <v>1.76</v>
      </c>
      <c r="P88" s="24"/>
      <c r="Q88" s="24"/>
      <c r="R88" s="24"/>
      <c r="S88" s="24"/>
      <c r="T88" s="24"/>
      <c r="U88" s="24"/>
      <c r="V88" s="24"/>
      <c r="W88" s="23">
        <v>1</v>
      </c>
      <c r="X88" s="23">
        <v>1</v>
      </c>
      <c r="Y88" s="34" t="s">
        <v>222</v>
      </c>
      <c r="Z88" s="23" t="s">
        <v>225</v>
      </c>
      <c r="AA88" s="23">
        <v>1</v>
      </c>
      <c r="AB88" s="23">
        <v>548</v>
      </c>
      <c r="AC88" s="23"/>
      <c r="AD88" s="23"/>
      <c r="AE88" s="23">
        <v>0.05</v>
      </c>
      <c r="AF88" s="25">
        <v>0.3</v>
      </c>
      <c r="AG88" s="25">
        <v>1.06</v>
      </c>
      <c r="AH88" s="25"/>
      <c r="AI88" s="25"/>
      <c r="AJ88" s="23"/>
      <c r="AK88" s="23">
        <v>3</v>
      </c>
      <c r="AL88" s="23"/>
      <c r="AM88" s="37" t="s">
        <v>276</v>
      </c>
      <c r="AN88" s="37" t="s">
        <v>276</v>
      </c>
      <c r="AO88" s="24" t="s">
        <v>287</v>
      </c>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c r="GL88" s="8"/>
      <c r="GM88" s="8"/>
      <c r="GN88" s="8"/>
      <c r="GO88" s="8"/>
      <c r="GP88" s="8"/>
      <c r="GQ88" s="8"/>
      <c r="GR88" s="8"/>
      <c r="GS88" s="8"/>
      <c r="GT88" s="8"/>
      <c r="GU88" s="2"/>
      <c r="GV88" s="2"/>
      <c r="GW88" s="2"/>
      <c r="GX88" s="2"/>
      <c r="GY88" s="8"/>
      <c r="GZ88" s="8"/>
      <c r="HA88" s="8"/>
      <c r="HB88" s="8"/>
      <c r="HC88" s="8"/>
      <c r="HD88" s="8"/>
      <c r="HE88" s="8"/>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1"/>
      <c r="JC88" s="1"/>
      <c r="JD88" s="1"/>
      <c r="JE88" s="1"/>
      <c r="JF88" s="1"/>
      <c r="JG88" s="1"/>
      <c r="JH88" s="1"/>
      <c r="JI88" s="1"/>
      <c r="JJ88" s="1"/>
      <c r="JK88" s="1"/>
      <c r="JL88" s="1"/>
      <c r="JM88" s="1"/>
    </row>
    <row r="89" s="4" customFormat="1" ht="33" customHeight="1" spans="1:273">
      <c r="A89" s="21">
        <v>6</v>
      </c>
      <c r="B89" s="22" t="s">
        <v>114</v>
      </c>
      <c r="C89" s="23"/>
      <c r="D89" s="23"/>
      <c r="E89" s="24"/>
      <c r="F89" s="25"/>
      <c r="G89" s="25">
        <v>0.5</v>
      </c>
      <c r="H89" s="24"/>
      <c r="I89" s="24"/>
      <c r="J89" s="24"/>
      <c r="K89" s="24"/>
      <c r="L89" s="24">
        <v>5.94</v>
      </c>
      <c r="M89" s="24"/>
      <c r="N89" s="24">
        <v>1</v>
      </c>
      <c r="O89" s="24"/>
      <c r="P89" s="24"/>
      <c r="Q89" s="24"/>
      <c r="R89" s="24"/>
      <c r="S89" s="24"/>
      <c r="T89" s="24">
        <v>1</v>
      </c>
      <c r="U89" s="24"/>
      <c r="V89" s="24"/>
      <c r="W89" s="23">
        <v>1</v>
      </c>
      <c r="X89" s="23">
        <v>1</v>
      </c>
      <c r="Y89" s="34" t="s">
        <v>222</v>
      </c>
      <c r="Z89" s="23" t="s">
        <v>225</v>
      </c>
      <c r="AA89" s="23">
        <v>1</v>
      </c>
      <c r="AB89" s="23">
        <v>1959</v>
      </c>
      <c r="AC89" s="23">
        <v>0.22</v>
      </c>
      <c r="AD89" s="23">
        <v>0.32</v>
      </c>
      <c r="AE89" s="23"/>
      <c r="AF89" s="25"/>
      <c r="AG89" s="25">
        <v>2.72</v>
      </c>
      <c r="AH89" s="25"/>
      <c r="AI89" s="25"/>
      <c r="AJ89" s="23"/>
      <c r="AK89" s="23"/>
      <c r="AL89" s="23">
        <v>20.53</v>
      </c>
      <c r="AM89" s="37" t="s">
        <v>276</v>
      </c>
      <c r="AN89" s="37" t="s">
        <v>276</v>
      </c>
      <c r="AO89" s="24" t="s">
        <v>287</v>
      </c>
      <c r="GU89" s="2"/>
      <c r="GV89" s="2"/>
      <c r="GW89" s="2"/>
      <c r="GX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c r="JB89" s="1"/>
      <c r="JC89" s="1"/>
      <c r="JD89" s="1"/>
      <c r="JE89" s="1"/>
      <c r="JF89" s="1"/>
      <c r="JG89" s="1"/>
      <c r="JH89" s="1"/>
      <c r="JI89" s="1"/>
      <c r="JJ89" s="1"/>
      <c r="JK89" s="1"/>
      <c r="JL89" s="1"/>
      <c r="JM89" s="1"/>
    </row>
    <row r="90" s="4" customFormat="1" ht="33" customHeight="1" spans="1:273">
      <c r="A90" s="21">
        <v>7</v>
      </c>
      <c r="B90" s="22" t="s">
        <v>115</v>
      </c>
      <c r="C90" s="23"/>
      <c r="D90" s="23"/>
      <c r="E90" s="24">
        <v>3</v>
      </c>
      <c r="F90" s="25"/>
      <c r="G90" s="25"/>
      <c r="H90" s="24"/>
      <c r="I90" s="24"/>
      <c r="J90" s="24">
        <v>1</v>
      </c>
      <c r="K90" s="24"/>
      <c r="L90" s="24"/>
      <c r="M90" s="24"/>
      <c r="N90" s="24">
        <v>1</v>
      </c>
      <c r="O90" s="24"/>
      <c r="P90" s="24"/>
      <c r="Q90" s="24"/>
      <c r="R90" s="24"/>
      <c r="S90" s="24">
        <v>1</v>
      </c>
      <c r="T90" s="24">
        <v>1</v>
      </c>
      <c r="U90" s="24"/>
      <c r="V90" s="24"/>
      <c r="W90" s="23">
        <v>1</v>
      </c>
      <c r="X90" s="23">
        <v>1</v>
      </c>
      <c r="Y90" s="34" t="s">
        <v>222</v>
      </c>
      <c r="Z90" s="23" t="s">
        <v>225</v>
      </c>
      <c r="AA90" s="23">
        <v>1</v>
      </c>
      <c r="AB90" s="23">
        <v>2537</v>
      </c>
      <c r="AC90" s="23"/>
      <c r="AD90" s="23"/>
      <c r="AE90" s="23"/>
      <c r="AF90" s="25"/>
      <c r="AG90" s="25">
        <v>1.81</v>
      </c>
      <c r="AH90" s="25">
        <v>0.78</v>
      </c>
      <c r="AI90" s="25">
        <v>2.187</v>
      </c>
      <c r="AJ90" s="23"/>
      <c r="AK90" s="23">
        <v>9</v>
      </c>
      <c r="AL90" s="23"/>
      <c r="AM90" s="37" t="s">
        <v>276</v>
      </c>
      <c r="AN90" s="37" t="s">
        <v>276</v>
      </c>
      <c r="AO90" s="24" t="s">
        <v>287</v>
      </c>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c r="GL90" s="8"/>
      <c r="GM90" s="8"/>
      <c r="GN90" s="8"/>
      <c r="GO90" s="8"/>
      <c r="GP90" s="8"/>
      <c r="GQ90" s="8"/>
      <c r="GR90" s="8"/>
      <c r="GS90" s="8"/>
      <c r="GT90" s="8"/>
      <c r="GU90" s="2"/>
      <c r="GV90" s="2"/>
      <c r="GW90" s="2"/>
      <c r="GX90" s="2"/>
      <c r="GY90" s="8"/>
      <c r="GZ90" s="8"/>
      <c r="HA90" s="8"/>
      <c r="HB90" s="8"/>
      <c r="HC90" s="8"/>
      <c r="HD90" s="8"/>
      <c r="HE90" s="8"/>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1"/>
      <c r="JC90" s="1"/>
      <c r="JD90" s="1"/>
      <c r="JE90" s="1"/>
      <c r="JF90" s="1"/>
      <c r="JG90" s="1"/>
      <c r="JH90" s="1"/>
      <c r="JI90" s="1"/>
      <c r="JJ90" s="1"/>
      <c r="JK90" s="1"/>
      <c r="JL90" s="1"/>
      <c r="JM90" s="1"/>
    </row>
    <row r="91" s="4" customFormat="1" ht="33" customHeight="1" spans="1:273">
      <c r="A91" s="21">
        <v>8</v>
      </c>
      <c r="B91" s="22" t="s">
        <v>116</v>
      </c>
      <c r="C91" s="23"/>
      <c r="D91" s="23"/>
      <c r="E91" s="24"/>
      <c r="F91" s="25"/>
      <c r="G91" s="25"/>
      <c r="H91" s="24"/>
      <c r="I91" s="24"/>
      <c r="J91" s="24">
        <v>1</v>
      </c>
      <c r="K91" s="24"/>
      <c r="L91" s="24"/>
      <c r="M91" s="24"/>
      <c r="N91" s="24">
        <v>1</v>
      </c>
      <c r="O91" s="24"/>
      <c r="P91" s="24"/>
      <c r="Q91" s="24"/>
      <c r="R91" s="24"/>
      <c r="S91" s="24"/>
      <c r="T91" s="24"/>
      <c r="U91" s="24"/>
      <c r="V91" s="24"/>
      <c r="W91" s="23">
        <v>1</v>
      </c>
      <c r="X91" s="23">
        <v>1</v>
      </c>
      <c r="Y91" s="34" t="s">
        <v>222</v>
      </c>
      <c r="Z91" s="23" t="s">
        <v>225</v>
      </c>
      <c r="AA91" s="23">
        <v>1</v>
      </c>
      <c r="AB91" s="23">
        <v>331</v>
      </c>
      <c r="AC91" s="23"/>
      <c r="AD91" s="23"/>
      <c r="AE91" s="23"/>
      <c r="AF91" s="25"/>
      <c r="AG91" s="25">
        <v>1.09</v>
      </c>
      <c r="AH91" s="25"/>
      <c r="AI91" s="25"/>
      <c r="AJ91" s="23"/>
      <c r="AK91" s="23">
        <v>8</v>
      </c>
      <c r="AL91" s="23"/>
      <c r="AM91" s="37" t="s">
        <v>276</v>
      </c>
      <c r="AN91" s="37" t="s">
        <v>276</v>
      </c>
      <c r="AO91" s="24" t="s">
        <v>287</v>
      </c>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c r="GL91" s="8"/>
      <c r="GM91" s="8"/>
      <c r="GN91" s="8"/>
      <c r="GO91" s="8"/>
      <c r="GP91" s="8"/>
      <c r="GQ91" s="8"/>
      <c r="GR91" s="8"/>
      <c r="GS91" s="8"/>
      <c r="GT91" s="8"/>
      <c r="GU91" s="2"/>
      <c r="GV91" s="2"/>
      <c r="GW91" s="2"/>
      <c r="GX91" s="2"/>
      <c r="GY91" s="8"/>
      <c r="GZ91" s="8"/>
      <c r="HA91" s="8"/>
      <c r="HB91" s="8"/>
      <c r="HC91" s="8"/>
      <c r="HD91" s="8"/>
      <c r="HE91" s="8"/>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c r="JB91" s="1"/>
      <c r="JC91" s="1"/>
      <c r="JD91" s="1"/>
      <c r="JE91" s="1"/>
      <c r="JF91" s="1"/>
      <c r="JG91" s="1"/>
      <c r="JH91" s="1"/>
      <c r="JI91" s="1"/>
      <c r="JJ91" s="1"/>
      <c r="JK91" s="1"/>
      <c r="JL91" s="1"/>
      <c r="JM91" s="1"/>
    </row>
    <row r="92" s="3" customFormat="1" ht="33" customHeight="1" spans="1:273">
      <c r="A92" s="14" t="s">
        <v>362</v>
      </c>
      <c r="B92" s="14" t="s">
        <v>363</v>
      </c>
      <c r="C92" s="20">
        <f t="shared" ref="C92:G92" si="30">SUM(C93:C105)</f>
        <v>0</v>
      </c>
      <c r="D92" s="20">
        <f t="shared" si="30"/>
        <v>1</v>
      </c>
      <c r="E92" s="20">
        <f t="shared" si="30"/>
        <v>4</v>
      </c>
      <c r="F92" s="20">
        <f t="shared" si="30"/>
        <v>0</v>
      </c>
      <c r="G92" s="20">
        <f t="shared" si="30"/>
        <v>0</v>
      </c>
      <c r="H92" s="20">
        <v>0</v>
      </c>
      <c r="I92" s="20">
        <f t="shared" ref="I92:V92" si="31">SUM(I93:I105)</f>
        <v>0</v>
      </c>
      <c r="J92" s="20">
        <v>9</v>
      </c>
      <c r="K92" s="20">
        <f t="shared" si="31"/>
        <v>0</v>
      </c>
      <c r="L92" s="20">
        <f t="shared" si="31"/>
        <v>20</v>
      </c>
      <c r="M92" s="20">
        <f t="shared" si="31"/>
        <v>0</v>
      </c>
      <c r="N92" s="20">
        <f t="shared" si="31"/>
        <v>13</v>
      </c>
      <c r="O92" s="20">
        <f t="shared" si="31"/>
        <v>0</v>
      </c>
      <c r="P92" s="20">
        <f t="shared" si="31"/>
        <v>0</v>
      </c>
      <c r="Q92" s="20">
        <f t="shared" si="31"/>
        <v>0</v>
      </c>
      <c r="R92" s="20">
        <f t="shared" si="31"/>
        <v>1</v>
      </c>
      <c r="S92" s="20">
        <f t="shared" si="31"/>
        <v>3</v>
      </c>
      <c r="T92" s="20">
        <f t="shared" si="31"/>
        <v>3</v>
      </c>
      <c r="U92" s="20">
        <f t="shared" si="31"/>
        <v>1</v>
      </c>
      <c r="V92" s="20">
        <f t="shared" si="31"/>
        <v>1.011</v>
      </c>
      <c r="W92" s="20">
        <v>1</v>
      </c>
      <c r="X92" s="20">
        <v>1</v>
      </c>
      <c r="Y92" s="33" t="s">
        <v>222</v>
      </c>
      <c r="Z92" s="20" t="s">
        <v>225</v>
      </c>
      <c r="AA92" s="20">
        <v>1</v>
      </c>
      <c r="AB92" s="20">
        <f t="shared" ref="AB92:AI92" si="32">SUM(AB93:AB105)</f>
        <v>9504</v>
      </c>
      <c r="AC92" s="20">
        <f t="shared" si="32"/>
        <v>0.48</v>
      </c>
      <c r="AD92" s="20">
        <f t="shared" si="32"/>
        <v>0.39</v>
      </c>
      <c r="AE92" s="20">
        <f t="shared" si="32"/>
        <v>0</v>
      </c>
      <c r="AF92" s="20">
        <f t="shared" si="32"/>
        <v>0</v>
      </c>
      <c r="AG92" s="20">
        <f t="shared" si="32"/>
        <v>27.99</v>
      </c>
      <c r="AH92" s="20">
        <f t="shared" si="32"/>
        <v>1.29</v>
      </c>
      <c r="AI92" s="20">
        <f t="shared" si="32"/>
        <v>0.475</v>
      </c>
      <c r="AJ92" s="20"/>
      <c r="AK92" s="20">
        <v>56</v>
      </c>
      <c r="AL92" s="36">
        <f>SUM(AL93:AL105)</f>
        <v>221</v>
      </c>
      <c r="AM92" s="35" t="s">
        <v>276</v>
      </c>
      <c r="AN92" s="35" t="s">
        <v>276</v>
      </c>
      <c r="AO92" s="18" t="s">
        <v>287</v>
      </c>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c r="DK92" s="38"/>
      <c r="DL92" s="38"/>
      <c r="DM92" s="38"/>
      <c r="DN92" s="38"/>
      <c r="DO92" s="38"/>
      <c r="DP92" s="38"/>
      <c r="DQ92" s="38"/>
      <c r="DR92" s="38"/>
      <c r="DS92" s="38"/>
      <c r="DT92" s="38"/>
      <c r="DU92" s="38"/>
      <c r="DV92" s="38"/>
      <c r="DW92" s="38"/>
      <c r="DX92" s="38"/>
      <c r="DY92" s="38"/>
      <c r="DZ92" s="38"/>
      <c r="EA92" s="38"/>
      <c r="EB92" s="38"/>
      <c r="EC92" s="38"/>
      <c r="ED92" s="38"/>
      <c r="EE92" s="38"/>
      <c r="EF92" s="38"/>
      <c r="EG92" s="38"/>
      <c r="EH92" s="38"/>
      <c r="EI92" s="38"/>
      <c r="EJ92" s="38"/>
      <c r="EK92" s="38"/>
      <c r="EL92" s="38"/>
      <c r="EM92" s="38"/>
      <c r="EN92" s="38"/>
      <c r="EO92" s="38"/>
      <c r="EP92" s="38"/>
      <c r="EQ92" s="38"/>
      <c r="ER92" s="38"/>
      <c r="ES92" s="38"/>
      <c r="ET92" s="38"/>
      <c r="EU92" s="38"/>
      <c r="EV92" s="38"/>
      <c r="EW92" s="38"/>
      <c r="EX92" s="38"/>
      <c r="EY92" s="38"/>
      <c r="EZ92" s="38"/>
      <c r="FA92" s="38"/>
      <c r="FB92" s="38"/>
      <c r="FC92" s="38"/>
      <c r="FD92" s="38"/>
      <c r="FE92" s="38"/>
      <c r="FF92" s="38"/>
      <c r="FG92" s="38"/>
      <c r="FH92" s="38"/>
      <c r="FI92" s="38"/>
      <c r="FJ92" s="38"/>
      <c r="FK92" s="38"/>
      <c r="FL92" s="38"/>
      <c r="FM92" s="38"/>
      <c r="FN92" s="38"/>
      <c r="FO92" s="38"/>
      <c r="FP92" s="38"/>
      <c r="FQ92" s="38"/>
      <c r="FR92" s="38"/>
      <c r="FS92" s="38"/>
      <c r="FT92" s="38"/>
      <c r="FU92" s="38"/>
      <c r="FV92" s="38"/>
      <c r="FW92" s="38"/>
      <c r="FX92" s="38"/>
      <c r="FY92" s="38"/>
      <c r="FZ92" s="38"/>
      <c r="GA92" s="38"/>
      <c r="GB92" s="38"/>
      <c r="GC92" s="38"/>
      <c r="GD92" s="38"/>
      <c r="GE92" s="38"/>
      <c r="GF92" s="38"/>
      <c r="GG92" s="38"/>
      <c r="GH92" s="38"/>
      <c r="GI92" s="38"/>
      <c r="GJ92" s="38"/>
      <c r="GK92" s="38"/>
      <c r="GL92" s="38"/>
      <c r="GM92" s="38"/>
      <c r="GN92" s="38"/>
      <c r="GO92" s="38"/>
      <c r="GP92" s="38"/>
      <c r="GQ92" s="38"/>
      <c r="GR92" s="38"/>
      <c r="GS92" s="38"/>
      <c r="GT92" s="38"/>
      <c r="GU92" s="39"/>
      <c r="GV92" s="39"/>
      <c r="GW92" s="39"/>
      <c r="GX92" s="39"/>
      <c r="GY92" s="38"/>
      <c r="GZ92" s="38"/>
      <c r="HA92" s="38"/>
      <c r="HB92" s="38"/>
      <c r="HC92" s="38"/>
      <c r="HD92" s="38"/>
      <c r="HE92" s="38"/>
      <c r="HF92" s="39"/>
      <c r="HG92" s="39"/>
      <c r="HH92" s="39"/>
      <c r="HI92" s="39"/>
      <c r="HJ92" s="39"/>
      <c r="HK92" s="39"/>
      <c r="HL92" s="39"/>
      <c r="HM92" s="39"/>
      <c r="HN92" s="39"/>
      <c r="HO92" s="39"/>
      <c r="HP92" s="39"/>
      <c r="HQ92" s="39"/>
      <c r="HR92" s="39"/>
      <c r="HS92" s="39"/>
      <c r="HT92" s="39"/>
      <c r="HU92" s="39"/>
      <c r="HV92" s="39"/>
      <c r="HW92" s="39"/>
      <c r="HX92" s="39"/>
      <c r="HY92" s="39"/>
      <c r="HZ92" s="39"/>
      <c r="IA92" s="39"/>
      <c r="IB92" s="39"/>
      <c r="IC92" s="39"/>
      <c r="ID92" s="39"/>
      <c r="IE92" s="39"/>
      <c r="IF92" s="39"/>
      <c r="IG92" s="39"/>
      <c r="IH92" s="39"/>
      <c r="II92" s="39"/>
      <c r="IJ92" s="39"/>
      <c r="IK92" s="39"/>
      <c r="IL92" s="39"/>
      <c r="IM92" s="39"/>
      <c r="IN92" s="39"/>
      <c r="IO92" s="39"/>
      <c r="IP92" s="39"/>
      <c r="IQ92" s="39"/>
      <c r="IR92" s="39"/>
      <c r="IS92" s="39"/>
      <c r="IT92" s="39"/>
      <c r="IU92" s="39"/>
      <c r="IV92" s="39"/>
      <c r="IW92" s="39"/>
      <c r="IX92" s="39"/>
      <c r="IY92" s="39"/>
      <c r="IZ92" s="39"/>
      <c r="JA92" s="39"/>
      <c r="JB92" s="41"/>
      <c r="JC92" s="41"/>
      <c r="JD92" s="41"/>
      <c r="JE92" s="41"/>
      <c r="JF92" s="41"/>
      <c r="JG92" s="41"/>
      <c r="JH92" s="41"/>
      <c r="JI92" s="41"/>
      <c r="JJ92" s="41"/>
      <c r="JK92" s="41"/>
      <c r="JL92" s="41"/>
      <c r="JM92" s="41"/>
    </row>
    <row r="93" s="4" customFormat="1" ht="33" customHeight="1" spans="1:273">
      <c r="A93" s="21">
        <v>1</v>
      </c>
      <c r="B93" s="22" t="s">
        <v>346</v>
      </c>
      <c r="C93" s="23"/>
      <c r="D93" s="23"/>
      <c r="E93" s="24"/>
      <c r="F93" s="25"/>
      <c r="G93" s="25"/>
      <c r="H93" s="24"/>
      <c r="I93" s="24"/>
      <c r="J93" s="24"/>
      <c r="K93" s="24"/>
      <c r="L93" s="24"/>
      <c r="M93" s="24"/>
      <c r="N93" s="24">
        <v>1</v>
      </c>
      <c r="O93" s="24"/>
      <c r="P93" s="24"/>
      <c r="Q93" s="24"/>
      <c r="R93" s="24"/>
      <c r="S93" s="24"/>
      <c r="T93" s="24">
        <v>1</v>
      </c>
      <c r="U93" s="24">
        <v>1</v>
      </c>
      <c r="V93" s="24"/>
      <c r="W93" s="23">
        <v>1</v>
      </c>
      <c r="X93" s="23">
        <v>1</v>
      </c>
      <c r="Y93" s="34" t="s">
        <v>222</v>
      </c>
      <c r="Z93" s="23" t="s">
        <v>225</v>
      </c>
      <c r="AA93" s="23">
        <v>1</v>
      </c>
      <c r="AB93" s="23">
        <v>241</v>
      </c>
      <c r="AC93" s="23"/>
      <c r="AD93" s="23"/>
      <c r="AE93" s="23"/>
      <c r="AF93" s="25"/>
      <c r="AG93" s="25"/>
      <c r="AH93" s="25"/>
      <c r="AI93" s="25"/>
      <c r="AJ93" s="23"/>
      <c r="AK93" s="23"/>
      <c r="AL93" s="23">
        <v>30</v>
      </c>
      <c r="AM93" s="37" t="s">
        <v>276</v>
      </c>
      <c r="AN93" s="37" t="s">
        <v>276</v>
      </c>
      <c r="AO93" s="24" t="s">
        <v>287</v>
      </c>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c r="GL93" s="8"/>
      <c r="GM93" s="8"/>
      <c r="GN93" s="8"/>
      <c r="GO93" s="8"/>
      <c r="GP93" s="8"/>
      <c r="GQ93" s="8"/>
      <c r="GR93" s="8"/>
      <c r="GS93" s="8"/>
      <c r="GT93" s="8"/>
      <c r="GU93" s="2"/>
      <c r="GV93" s="2"/>
      <c r="GW93" s="2"/>
      <c r="GX93" s="2"/>
      <c r="GY93" s="8"/>
      <c r="GZ93" s="8"/>
      <c r="HA93" s="8"/>
      <c r="HB93" s="8"/>
      <c r="HC93" s="8"/>
      <c r="HD93" s="8"/>
      <c r="HE93" s="8"/>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2"/>
      <c r="IZ93" s="2"/>
      <c r="JA93" s="2"/>
      <c r="JB93" s="1"/>
      <c r="JC93" s="1"/>
      <c r="JD93" s="1"/>
      <c r="JE93" s="1"/>
      <c r="JF93" s="1"/>
      <c r="JG93" s="1"/>
      <c r="JH93" s="1"/>
      <c r="JI93" s="1"/>
      <c r="JJ93" s="1"/>
      <c r="JK93" s="1"/>
      <c r="JL93" s="1"/>
      <c r="JM93" s="1"/>
    </row>
    <row r="94" s="4" customFormat="1" ht="33" customHeight="1" spans="1:273">
      <c r="A94" s="21">
        <v>2</v>
      </c>
      <c r="B94" s="22" t="s">
        <v>119</v>
      </c>
      <c r="C94" s="23"/>
      <c r="D94" s="23"/>
      <c r="E94" s="24">
        <v>1</v>
      </c>
      <c r="F94" s="25"/>
      <c r="G94" s="25"/>
      <c r="H94" s="24"/>
      <c r="I94" s="24"/>
      <c r="J94" s="24"/>
      <c r="K94" s="24"/>
      <c r="L94" s="24"/>
      <c r="M94" s="24"/>
      <c r="N94" s="24">
        <v>1</v>
      </c>
      <c r="O94" s="24"/>
      <c r="P94" s="24"/>
      <c r="Q94" s="24"/>
      <c r="R94" s="24"/>
      <c r="S94" s="24"/>
      <c r="T94" s="24"/>
      <c r="U94" s="24"/>
      <c r="V94" s="24"/>
      <c r="W94" s="23">
        <v>1</v>
      </c>
      <c r="X94" s="23">
        <v>1</v>
      </c>
      <c r="Y94" s="34" t="s">
        <v>222</v>
      </c>
      <c r="Z94" s="23" t="s">
        <v>225</v>
      </c>
      <c r="AA94" s="23">
        <v>1</v>
      </c>
      <c r="AB94" s="23">
        <v>182</v>
      </c>
      <c r="AC94" s="23"/>
      <c r="AD94" s="23"/>
      <c r="AE94" s="23"/>
      <c r="AF94" s="25"/>
      <c r="AG94" s="25">
        <v>1.54</v>
      </c>
      <c r="AH94" s="25"/>
      <c r="AI94" s="25">
        <v>0.045</v>
      </c>
      <c r="AJ94" s="23"/>
      <c r="AK94" s="23"/>
      <c r="AL94" s="23"/>
      <c r="AM94" s="37" t="s">
        <v>276</v>
      </c>
      <c r="AN94" s="37" t="s">
        <v>276</v>
      </c>
      <c r="AO94" s="24" t="s">
        <v>287</v>
      </c>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c r="GL94" s="8"/>
      <c r="GM94" s="8"/>
      <c r="GN94" s="8"/>
      <c r="GO94" s="8"/>
      <c r="GP94" s="8"/>
      <c r="GQ94" s="8"/>
      <c r="GR94" s="8"/>
      <c r="GS94" s="8"/>
      <c r="GT94" s="8"/>
      <c r="GU94" s="2"/>
      <c r="GV94" s="2"/>
      <c r="GW94" s="2"/>
      <c r="GX94" s="2"/>
      <c r="GY94" s="8"/>
      <c r="GZ94" s="8"/>
      <c r="HA94" s="8"/>
      <c r="HB94" s="8"/>
      <c r="HC94" s="8"/>
      <c r="HD94" s="8"/>
      <c r="HE94" s="8"/>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1"/>
      <c r="JC94" s="1"/>
      <c r="JD94" s="1"/>
      <c r="JE94" s="1"/>
      <c r="JF94" s="1"/>
      <c r="JG94" s="1"/>
      <c r="JH94" s="1"/>
      <c r="JI94" s="1"/>
      <c r="JJ94" s="1"/>
      <c r="JK94" s="1"/>
      <c r="JL94" s="1"/>
      <c r="JM94" s="1"/>
    </row>
    <row r="95" s="4" customFormat="1" ht="33" customHeight="1" spans="1:273">
      <c r="A95" s="21">
        <v>3</v>
      </c>
      <c r="B95" s="22" t="s">
        <v>120</v>
      </c>
      <c r="C95" s="23"/>
      <c r="D95" s="23"/>
      <c r="E95" s="24">
        <v>1</v>
      </c>
      <c r="F95" s="25"/>
      <c r="G95" s="25"/>
      <c r="H95" s="24"/>
      <c r="I95" s="24"/>
      <c r="J95" s="24">
        <v>1</v>
      </c>
      <c r="K95" s="24"/>
      <c r="L95" s="24"/>
      <c r="M95" s="24"/>
      <c r="N95" s="24">
        <v>1</v>
      </c>
      <c r="O95" s="24"/>
      <c r="P95" s="24"/>
      <c r="Q95" s="24"/>
      <c r="R95" s="24"/>
      <c r="S95" s="24"/>
      <c r="T95" s="24"/>
      <c r="U95" s="24"/>
      <c r="V95" s="24"/>
      <c r="W95" s="23">
        <v>1</v>
      </c>
      <c r="X95" s="23">
        <v>1</v>
      </c>
      <c r="Y95" s="34" t="s">
        <v>222</v>
      </c>
      <c r="Z95" s="23" t="s">
        <v>225</v>
      </c>
      <c r="AA95" s="23">
        <v>1</v>
      </c>
      <c r="AB95" s="23">
        <v>393</v>
      </c>
      <c r="AC95" s="23"/>
      <c r="AD95" s="23"/>
      <c r="AE95" s="23"/>
      <c r="AF95" s="25"/>
      <c r="AG95" s="25">
        <v>4.12</v>
      </c>
      <c r="AH95" s="25"/>
      <c r="AI95" s="25">
        <v>0.29</v>
      </c>
      <c r="AJ95" s="23"/>
      <c r="AK95" s="23">
        <v>5</v>
      </c>
      <c r="AL95" s="23"/>
      <c r="AM95" s="37" t="s">
        <v>276</v>
      </c>
      <c r="AN95" s="37" t="s">
        <v>276</v>
      </c>
      <c r="AO95" s="24" t="s">
        <v>287</v>
      </c>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c r="GL95" s="8"/>
      <c r="GM95" s="8"/>
      <c r="GN95" s="8"/>
      <c r="GO95" s="8"/>
      <c r="GP95" s="8"/>
      <c r="GQ95" s="8"/>
      <c r="GR95" s="8"/>
      <c r="GS95" s="8"/>
      <c r="GT95" s="8"/>
      <c r="GU95" s="2"/>
      <c r="GV95" s="2"/>
      <c r="GW95" s="2"/>
      <c r="GX95" s="2"/>
      <c r="GY95" s="8"/>
      <c r="GZ95" s="8"/>
      <c r="HA95" s="8"/>
      <c r="HB95" s="8"/>
      <c r="HC95" s="8"/>
      <c r="HD95" s="8"/>
      <c r="HE95" s="8"/>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1"/>
      <c r="JC95" s="1"/>
      <c r="JD95" s="1"/>
      <c r="JE95" s="1"/>
      <c r="JF95" s="1"/>
      <c r="JG95" s="1"/>
      <c r="JH95" s="1"/>
      <c r="JI95" s="1"/>
      <c r="JJ95" s="1"/>
      <c r="JK95" s="1"/>
      <c r="JL95" s="1"/>
      <c r="JM95" s="1"/>
    </row>
    <row r="96" s="4" customFormat="1" ht="33" customHeight="1" spans="1:273">
      <c r="A96" s="21">
        <v>4</v>
      </c>
      <c r="B96" s="22" t="s">
        <v>121</v>
      </c>
      <c r="C96" s="23"/>
      <c r="D96" s="23"/>
      <c r="E96" s="24">
        <v>2</v>
      </c>
      <c r="F96" s="25"/>
      <c r="G96" s="25"/>
      <c r="H96" s="24"/>
      <c r="I96" s="24"/>
      <c r="J96" s="24">
        <v>1</v>
      </c>
      <c r="K96" s="24"/>
      <c r="L96" s="24"/>
      <c r="M96" s="24"/>
      <c r="N96" s="24">
        <v>1</v>
      </c>
      <c r="O96" s="24"/>
      <c r="P96" s="24"/>
      <c r="Q96" s="24"/>
      <c r="R96" s="24"/>
      <c r="S96" s="24"/>
      <c r="T96" s="24"/>
      <c r="U96" s="24"/>
      <c r="V96" s="24"/>
      <c r="W96" s="23">
        <v>1</v>
      </c>
      <c r="X96" s="23">
        <v>1</v>
      </c>
      <c r="Y96" s="34" t="s">
        <v>222</v>
      </c>
      <c r="Z96" s="23" t="s">
        <v>225</v>
      </c>
      <c r="AA96" s="23">
        <v>1</v>
      </c>
      <c r="AB96" s="23">
        <v>186</v>
      </c>
      <c r="AC96" s="23"/>
      <c r="AD96" s="23"/>
      <c r="AE96" s="23"/>
      <c r="AF96" s="25"/>
      <c r="AG96" s="25">
        <v>2.54</v>
      </c>
      <c r="AH96" s="25"/>
      <c r="AI96" s="25">
        <v>0.14</v>
      </c>
      <c r="AJ96" s="23"/>
      <c r="AK96" s="23">
        <v>7</v>
      </c>
      <c r="AL96" s="23"/>
      <c r="AM96" s="37" t="s">
        <v>276</v>
      </c>
      <c r="AN96" s="37" t="s">
        <v>276</v>
      </c>
      <c r="AO96" s="24" t="s">
        <v>287</v>
      </c>
      <c r="GU96" s="2"/>
      <c r="GV96" s="2"/>
      <c r="GW96" s="2"/>
      <c r="GX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1"/>
      <c r="JC96" s="1"/>
      <c r="JD96" s="1"/>
      <c r="JE96" s="1"/>
      <c r="JF96" s="1"/>
      <c r="JG96" s="1"/>
      <c r="JH96" s="1"/>
      <c r="JI96" s="1"/>
      <c r="JJ96" s="1"/>
      <c r="JK96" s="1"/>
      <c r="JL96" s="1"/>
      <c r="JM96" s="1"/>
    </row>
    <row r="97" s="4" customFormat="1" ht="33" customHeight="1" spans="1:273">
      <c r="A97" s="21">
        <v>5</v>
      </c>
      <c r="B97" s="22" t="s">
        <v>122</v>
      </c>
      <c r="C97" s="23"/>
      <c r="D97" s="23"/>
      <c r="E97" s="24"/>
      <c r="F97" s="25"/>
      <c r="G97" s="25"/>
      <c r="H97" s="24"/>
      <c r="I97" s="24"/>
      <c r="J97" s="24">
        <v>1</v>
      </c>
      <c r="K97" s="24"/>
      <c r="L97" s="24">
        <v>20</v>
      </c>
      <c r="M97" s="24"/>
      <c r="N97" s="24">
        <v>1</v>
      </c>
      <c r="O97" s="24"/>
      <c r="P97" s="24"/>
      <c r="Q97" s="24"/>
      <c r="R97" s="24"/>
      <c r="S97" s="24">
        <v>1</v>
      </c>
      <c r="T97" s="24">
        <v>1</v>
      </c>
      <c r="U97" s="24"/>
      <c r="V97" s="24"/>
      <c r="W97" s="23">
        <v>1</v>
      </c>
      <c r="X97" s="23">
        <v>1</v>
      </c>
      <c r="Y97" s="34" t="s">
        <v>222</v>
      </c>
      <c r="Z97" s="23" t="s">
        <v>225</v>
      </c>
      <c r="AA97" s="23">
        <v>1</v>
      </c>
      <c r="AB97" s="23">
        <v>3835</v>
      </c>
      <c r="AC97" s="23">
        <v>0.48</v>
      </c>
      <c r="AD97" s="23">
        <v>0.39</v>
      </c>
      <c r="AE97" s="23"/>
      <c r="AF97" s="25"/>
      <c r="AG97" s="25">
        <v>1.79</v>
      </c>
      <c r="AH97" s="25">
        <v>0.75</v>
      </c>
      <c r="AI97" s="25"/>
      <c r="AJ97" s="23"/>
      <c r="AK97" s="23">
        <v>4</v>
      </c>
      <c r="AL97" s="23">
        <v>191</v>
      </c>
      <c r="AM97" s="37" t="s">
        <v>276</v>
      </c>
      <c r="AN97" s="37" t="s">
        <v>276</v>
      </c>
      <c r="AO97" s="24" t="s">
        <v>287</v>
      </c>
      <c r="GU97" s="2"/>
      <c r="GV97" s="2"/>
      <c r="GW97" s="2"/>
      <c r="GX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1"/>
      <c r="JC97" s="1"/>
      <c r="JD97" s="1"/>
      <c r="JE97" s="1"/>
      <c r="JF97" s="1"/>
      <c r="JG97" s="1"/>
      <c r="JH97" s="1"/>
      <c r="JI97" s="1"/>
      <c r="JJ97" s="1"/>
      <c r="JK97" s="1"/>
      <c r="JL97" s="1"/>
      <c r="JM97" s="1"/>
    </row>
    <row r="98" s="4" customFormat="1" ht="33" customHeight="1" spans="1:273">
      <c r="A98" s="21">
        <v>6</v>
      </c>
      <c r="B98" s="22" t="s">
        <v>123</v>
      </c>
      <c r="C98" s="23"/>
      <c r="D98" s="23"/>
      <c r="E98" s="24"/>
      <c r="F98" s="25"/>
      <c r="G98" s="25"/>
      <c r="H98" s="24"/>
      <c r="I98" s="24"/>
      <c r="J98" s="24">
        <v>1</v>
      </c>
      <c r="K98" s="24"/>
      <c r="L98" s="24"/>
      <c r="M98" s="24"/>
      <c r="N98" s="24">
        <v>1</v>
      </c>
      <c r="O98" s="24"/>
      <c r="P98" s="24"/>
      <c r="Q98" s="24"/>
      <c r="R98" s="24"/>
      <c r="S98" s="24"/>
      <c r="T98" s="24"/>
      <c r="U98" s="24"/>
      <c r="V98" s="24"/>
      <c r="W98" s="23">
        <v>1</v>
      </c>
      <c r="X98" s="23">
        <v>1</v>
      </c>
      <c r="Y98" s="34" t="s">
        <v>222</v>
      </c>
      <c r="Z98" s="23" t="s">
        <v>225</v>
      </c>
      <c r="AA98" s="23">
        <v>1</v>
      </c>
      <c r="AB98" s="23">
        <v>27</v>
      </c>
      <c r="AC98" s="23"/>
      <c r="AD98" s="23"/>
      <c r="AE98" s="23"/>
      <c r="AF98" s="25"/>
      <c r="AG98" s="25">
        <v>3.74</v>
      </c>
      <c r="AH98" s="25"/>
      <c r="AI98" s="25"/>
      <c r="AJ98" s="23"/>
      <c r="AK98" s="23">
        <v>5</v>
      </c>
      <c r="AL98" s="23"/>
      <c r="AM98" s="37" t="s">
        <v>276</v>
      </c>
      <c r="AN98" s="37" t="s">
        <v>276</v>
      </c>
      <c r="AO98" s="24" t="s">
        <v>287</v>
      </c>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c r="GL98" s="8"/>
      <c r="GM98" s="8"/>
      <c r="GN98" s="8"/>
      <c r="GO98" s="8"/>
      <c r="GP98" s="8"/>
      <c r="GQ98" s="8"/>
      <c r="GR98" s="8"/>
      <c r="GS98" s="8"/>
      <c r="GT98" s="8"/>
      <c r="GU98" s="2"/>
      <c r="GV98" s="2"/>
      <c r="GW98" s="2"/>
      <c r="GX98" s="2"/>
      <c r="GY98" s="8"/>
      <c r="GZ98" s="8"/>
      <c r="HA98" s="8"/>
      <c r="HB98" s="8"/>
      <c r="HC98" s="8"/>
      <c r="HD98" s="8"/>
      <c r="HE98" s="8"/>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1"/>
      <c r="JC98" s="1"/>
      <c r="JD98" s="1"/>
      <c r="JE98" s="1"/>
      <c r="JF98" s="1"/>
      <c r="JG98" s="1"/>
      <c r="JH98" s="1"/>
      <c r="JI98" s="1"/>
      <c r="JJ98" s="1"/>
      <c r="JK98" s="1"/>
      <c r="JL98" s="1"/>
      <c r="JM98" s="1"/>
    </row>
    <row r="99" s="4" customFormat="1" ht="33" customHeight="1" spans="1:273">
      <c r="A99" s="21">
        <v>7</v>
      </c>
      <c r="B99" s="22" t="s">
        <v>124</v>
      </c>
      <c r="C99" s="23"/>
      <c r="D99" s="23"/>
      <c r="E99" s="24"/>
      <c r="F99" s="25"/>
      <c r="G99" s="25"/>
      <c r="H99" s="24"/>
      <c r="I99" s="24"/>
      <c r="J99" s="24"/>
      <c r="K99" s="24"/>
      <c r="L99" s="24"/>
      <c r="M99" s="24"/>
      <c r="N99" s="24">
        <v>1</v>
      </c>
      <c r="O99" s="24"/>
      <c r="P99" s="24"/>
      <c r="Q99" s="24"/>
      <c r="R99" s="24"/>
      <c r="S99" s="24"/>
      <c r="T99" s="24"/>
      <c r="U99" s="24"/>
      <c r="V99" s="24"/>
      <c r="W99" s="23">
        <v>1</v>
      </c>
      <c r="X99" s="23">
        <v>1</v>
      </c>
      <c r="Y99" s="34" t="s">
        <v>222</v>
      </c>
      <c r="Z99" s="23" t="s">
        <v>225</v>
      </c>
      <c r="AA99" s="23">
        <v>1</v>
      </c>
      <c r="AB99" s="23">
        <v>11</v>
      </c>
      <c r="AC99" s="23"/>
      <c r="AD99" s="23"/>
      <c r="AE99" s="23"/>
      <c r="AF99" s="25"/>
      <c r="AG99" s="25">
        <v>4.85</v>
      </c>
      <c r="AH99" s="25"/>
      <c r="AI99" s="25"/>
      <c r="AJ99" s="23"/>
      <c r="AK99" s="23"/>
      <c r="AL99" s="23"/>
      <c r="AM99" s="37" t="s">
        <v>276</v>
      </c>
      <c r="AN99" s="37" t="s">
        <v>276</v>
      </c>
      <c r="AO99" s="24" t="s">
        <v>287</v>
      </c>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c r="GL99" s="8"/>
      <c r="GM99" s="8"/>
      <c r="GN99" s="8"/>
      <c r="GO99" s="8"/>
      <c r="GP99" s="8"/>
      <c r="GQ99" s="8"/>
      <c r="GR99" s="8"/>
      <c r="GS99" s="8"/>
      <c r="GT99" s="8"/>
      <c r="GU99" s="2"/>
      <c r="GV99" s="2"/>
      <c r="GW99" s="2"/>
      <c r="GX99" s="2"/>
      <c r="GY99" s="8"/>
      <c r="GZ99" s="8"/>
      <c r="HA99" s="8"/>
      <c r="HB99" s="8"/>
      <c r="HC99" s="8"/>
      <c r="HD99" s="8"/>
      <c r="HE99" s="8"/>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1"/>
      <c r="JC99" s="1"/>
      <c r="JD99" s="1"/>
      <c r="JE99" s="1"/>
      <c r="JF99" s="1"/>
      <c r="JG99" s="1"/>
      <c r="JH99" s="1"/>
      <c r="JI99" s="1"/>
      <c r="JJ99" s="1"/>
      <c r="JK99" s="1"/>
      <c r="JL99" s="1"/>
      <c r="JM99" s="1"/>
    </row>
    <row r="100" s="4" customFormat="1" ht="33" customHeight="1" spans="1:273">
      <c r="A100" s="21">
        <v>8</v>
      </c>
      <c r="B100" s="22" t="s">
        <v>125</v>
      </c>
      <c r="C100" s="23"/>
      <c r="D100" s="23">
        <v>1</v>
      </c>
      <c r="E100" s="24"/>
      <c r="F100" s="25"/>
      <c r="G100" s="25"/>
      <c r="H100" s="24"/>
      <c r="I100" s="24"/>
      <c r="J100" s="24">
        <v>1</v>
      </c>
      <c r="K100" s="24"/>
      <c r="L100" s="24"/>
      <c r="M100" s="24"/>
      <c r="N100" s="24">
        <v>1</v>
      </c>
      <c r="O100" s="24"/>
      <c r="P100" s="24"/>
      <c r="Q100" s="24"/>
      <c r="R100" s="24"/>
      <c r="S100" s="24"/>
      <c r="T100" s="24"/>
      <c r="U100" s="24"/>
      <c r="V100" s="24"/>
      <c r="W100" s="23">
        <v>1</v>
      </c>
      <c r="X100" s="23">
        <v>1</v>
      </c>
      <c r="Y100" s="34" t="s">
        <v>222</v>
      </c>
      <c r="Z100" s="23" t="s">
        <v>225</v>
      </c>
      <c r="AA100" s="23">
        <v>1</v>
      </c>
      <c r="AB100" s="23">
        <v>1212</v>
      </c>
      <c r="AC100" s="23"/>
      <c r="AD100" s="23"/>
      <c r="AE100" s="23"/>
      <c r="AF100" s="25"/>
      <c r="AG100" s="25">
        <v>1.48</v>
      </c>
      <c r="AH100" s="25"/>
      <c r="AI100" s="25"/>
      <c r="AJ100" s="23"/>
      <c r="AK100" s="23">
        <v>7</v>
      </c>
      <c r="AL100" s="23"/>
      <c r="AM100" s="37" t="s">
        <v>276</v>
      </c>
      <c r="AN100" s="37" t="s">
        <v>276</v>
      </c>
      <c r="AO100" s="24" t="s">
        <v>287</v>
      </c>
      <c r="GU100" s="2"/>
      <c r="GV100" s="2"/>
      <c r="GW100" s="2"/>
      <c r="GX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1"/>
      <c r="JC100" s="1"/>
      <c r="JD100" s="1"/>
      <c r="JE100" s="1"/>
      <c r="JF100" s="1"/>
      <c r="JG100" s="1"/>
      <c r="JH100" s="1"/>
      <c r="JI100" s="1"/>
      <c r="JJ100" s="1"/>
      <c r="JK100" s="1"/>
      <c r="JL100" s="1"/>
      <c r="JM100" s="1"/>
    </row>
    <row r="101" s="4" customFormat="1" ht="33" customHeight="1" spans="1:273">
      <c r="A101" s="21">
        <v>9</v>
      </c>
      <c r="B101" s="22" t="s">
        <v>126</v>
      </c>
      <c r="C101" s="23"/>
      <c r="D101" s="23"/>
      <c r="E101" s="24"/>
      <c r="F101" s="25"/>
      <c r="G101" s="25"/>
      <c r="H101" s="24"/>
      <c r="I101" s="24"/>
      <c r="J101" s="24"/>
      <c r="K101" s="24"/>
      <c r="L101" s="24"/>
      <c r="M101" s="24"/>
      <c r="N101" s="24">
        <v>1</v>
      </c>
      <c r="O101" s="24"/>
      <c r="P101" s="24"/>
      <c r="Q101" s="24"/>
      <c r="R101" s="24"/>
      <c r="S101" s="24"/>
      <c r="T101" s="24"/>
      <c r="U101" s="24"/>
      <c r="V101" s="24"/>
      <c r="W101" s="23">
        <v>1</v>
      </c>
      <c r="X101" s="23">
        <v>1</v>
      </c>
      <c r="Y101" s="34" t="s">
        <v>222</v>
      </c>
      <c r="Z101" s="23" t="s">
        <v>225</v>
      </c>
      <c r="AA101" s="23">
        <v>1</v>
      </c>
      <c r="AB101" s="23">
        <v>11</v>
      </c>
      <c r="AC101" s="23"/>
      <c r="AD101" s="23"/>
      <c r="AE101" s="23"/>
      <c r="AF101" s="25"/>
      <c r="AG101" s="25">
        <v>2.25</v>
      </c>
      <c r="AH101" s="25"/>
      <c r="AI101" s="25"/>
      <c r="AJ101" s="23"/>
      <c r="AK101" s="23"/>
      <c r="AL101" s="23"/>
      <c r="AM101" s="37" t="s">
        <v>276</v>
      </c>
      <c r="AN101" s="37" t="s">
        <v>276</v>
      </c>
      <c r="AO101" s="24" t="s">
        <v>287</v>
      </c>
      <c r="GU101" s="2"/>
      <c r="GV101" s="2"/>
      <c r="GW101" s="2"/>
      <c r="GX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1"/>
      <c r="JC101" s="1"/>
      <c r="JD101" s="1"/>
      <c r="JE101" s="1"/>
      <c r="JF101" s="1"/>
      <c r="JG101" s="1"/>
      <c r="JH101" s="1"/>
      <c r="JI101" s="1"/>
      <c r="JJ101" s="1"/>
      <c r="JK101" s="1"/>
      <c r="JL101" s="1"/>
      <c r="JM101" s="1"/>
    </row>
    <row r="102" s="4" customFormat="1" ht="33" customHeight="1" spans="1:273">
      <c r="A102" s="21">
        <v>10</v>
      </c>
      <c r="B102" s="22" t="s">
        <v>127</v>
      </c>
      <c r="C102" s="23"/>
      <c r="D102" s="23"/>
      <c r="E102" s="24"/>
      <c r="F102" s="25"/>
      <c r="G102" s="25"/>
      <c r="H102" s="24"/>
      <c r="I102" s="24"/>
      <c r="J102" s="24">
        <v>1</v>
      </c>
      <c r="K102" s="24"/>
      <c r="L102" s="24"/>
      <c r="M102" s="24"/>
      <c r="N102" s="24">
        <v>1</v>
      </c>
      <c r="O102" s="24"/>
      <c r="P102" s="24"/>
      <c r="Q102" s="24"/>
      <c r="R102" s="24"/>
      <c r="S102" s="24"/>
      <c r="T102" s="24"/>
      <c r="U102" s="24"/>
      <c r="V102" s="24"/>
      <c r="W102" s="23">
        <v>1</v>
      </c>
      <c r="X102" s="23">
        <v>1</v>
      </c>
      <c r="Y102" s="34" t="s">
        <v>222</v>
      </c>
      <c r="Z102" s="23" t="s">
        <v>225</v>
      </c>
      <c r="AA102" s="23">
        <v>1</v>
      </c>
      <c r="AB102" s="23">
        <v>23</v>
      </c>
      <c r="AC102" s="23"/>
      <c r="AD102" s="23"/>
      <c r="AE102" s="23"/>
      <c r="AF102" s="25"/>
      <c r="AG102" s="25">
        <v>1.67</v>
      </c>
      <c r="AH102" s="25"/>
      <c r="AI102" s="25"/>
      <c r="AJ102" s="23"/>
      <c r="AK102" s="23">
        <v>4</v>
      </c>
      <c r="AL102" s="23"/>
      <c r="AM102" s="37" t="s">
        <v>276</v>
      </c>
      <c r="AN102" s="37" t="s">
        <v>276</v>
      </c>
      <c r="AO102" s="24" t="s">
        <v>287</v>
      </c>
      <c r="GU102" s="2"/>
      <c r="GV102" s="2"/>
      <c r="GW102" s="2"/>
      <c r="GX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1"/>
      <c r="JC102" s="1"/>
      <c r="JD102" s="1"/>
      <c r="JE102" s="1"/>
      <c r="JF102" s="1"/>
      <c r="JG102" s="1"/>
      <c r="JH102" s="1"/>
      <c r="JI102" s="1"/>
      <c r="JJ102" s="1"/>
      <c r="JK102" s="1"/>
      <c r="JL102" s="1"/>
      <c r="JM102" s="1"/>
    </row>
    <row r="103" s="4" customFormat="1" ht="33" customHeight="1" spans="1:273">
      <c r="A103" s="21">
        <v>11</v>
      </c>
      <c r="B103" s="22" t="s">
        <v>128</v>
      </c>
      <c r="C103" s="23"/>
      <c r="D103" s="23"/>
      <c r="E103" s="24"/>
      <c r="F103" s="25"/>
      <c r="G103" s="25"/>
      <c r="H103" s="24"/>
      <c r="I103" s="24"/>
      <c r="J103" s="24">
        <v>1</v>
      </c>
      <c r="K103" s="24"/>
      <c r="L103" s="24"/>
      <c r="M103" s="24"/>
      <c r="N103" s="24">
        <v>1</v>
      </c>
      <c r="O103" s="24"/>
      <c r="P103" s="24"/>
      <c r="Q103" s="24"/>
      <c r="R103" s="24">
        <v>1</v>
      </c>
      <c r="S103" s="24"/>
      <c r="T103" s="24">
        <v>1</v>
      </c>
      <c r="U103" s="24"/>
      <c r="V103" s="24"/>
      <c r="W103" s="23">
        <v>1</v>
      </c>
      <c r="X103" s="23">
        <v>1</v>
      </c>
      <c r="Y103" s="34" t="s">
        <v>222</v>
      </c>
      <c r="Z103" s="23" t="s">
        <v>225</v>
      </c>
      <c r="AA103" s="23">
        <v>1</v>
      </c>
      <c r="AB103" s="23">
        <v>589</v>
      </c>
      <c r="AC103" s="23"/>
      <c r="AD103" s="23"/>
      <c r="AE103" s="23"/>
      <c r="AF103" s="25"/>
      <c r="AG103" s="25">
        <v>1.73</v>
      </c>
      <c r="AH103" s="25"/>
      <c r="AI103" s="25"/>
      <c r="AJ103" s="23"/>
      <c r="AK103" s="23">
        <v>9</v>
      </c>
      <c r="AL103" s="23"/>
      <c r="AM103" s="37" t="s">
        <v>276</v>
      </c>
      <c r="AN103" s="37" t="s">
        <v>276</v>
      </c>
      <c r="AO103" s="24" t="s">
        <v>287</v>
      </c>
      <c r="GU103" s="2"/>
      <c r="GV103" s="2"/>
      <c r="GW103" s="2"/>
      <c r="GX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1"/>
      <c r="JC103" s="1"/>
      <c r="JD103" s="1"/>
      <c r="JE103" s="1"/>
      <c r="JF103" s="1"/>
      <c r="JG103" s="1"/>
      <c r="JH103" s="1"/>
      <c r="JI103" s="1"/>
      <c r="JJ103" s="1"/>
      <c r="JK103" s="1"/>
      <c r="JL103" s="1"/>
      <c r="JM103" s="1"/>
    </row>
    <row r="104" s="4" customFormat="1" ht="33" customHeight="1" spans="1:273">
      <c r="A104" s="21">
        <v>12</v>
      </c>
      <c r="B104" s="22" t="s">
        <v>129</v>
      </c>
      <c r="C104" s="23"/>
      <c r="D104" s="23"/>
      <c r="E104" s="24"/>
      <c r="F104" s="25"/>
      <c r="G104" s="25"/>
      <c r="H104" s="24"/>
      <c r="I104" s="24"/>
      <c r="J104" s="24">
        <v>1</v>
      </c>
      <c r="K104" s="24"/>
      <c r="L104" s="24"/>
      <c r="M104" s="24"/>
      <c r="N104" s="24">
        <v>1</v>
      </c>
      <c r="O104" s="24"/>
      <c r="P104" s="24"/>
      <c r="Q104" s="24"/>
      <c r="R104" s="24"/>
      <c r="S104" s="24"/>
      <c r="T104" s="24"/>
      <c r="U104" s="24"/>
      <c r="V104" s="24"/>
      <c r="W104" s="23">
        <v>1</v>
      </c>
      <c r="X104" s="23">
        <v>1</v>
      </c>
      <c r="Y104" s="34" t="s">
        <v>222</v>
      </c>
      <c r="Z104" s="23" t="s">
        <v>225</v>
      </c>
      <c r="AA104" s="23">
        <v>1</v>
      </c>
      <c r="AB104" s="23">
        <v>382</v>
      </c>
      <c r="AC104" s="23"/>
      <c r="AD104" s="23"/>
      <c r="AE104" s="23"/>
      <c r="AF104" s="25"/>
      <c r="AG104" s="25">
        <v>0.91</v>
      </c>
      <c r="AH104" s="25"/>
      <c r="AI104" s="25"/>
      <c r="AJ104" s="23"/>
      <c r="AK104" s="23">
        <v>9</v>
      </c>
      <c r="AL104" s="23"/>
      <c r="AM104" s="37" t="s">
        <v>276</v>
      </c>
      <c r="AN104" s="37" t="s">
        <v>276</v>
      </c>
      <c r="AO104" s="24" t="s">
        <v>287</v>
      </c>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c r="GL104" s="8"/>
      <c r="GM104" s="8"/>
      <c r="GN104" s="8"/>
      <c r="GO104" s="8"/>
      <c r="GP104" s="8"/>
      <c r="GQ104" s="8"/>
      <c r="GR104" s="8"/>
      <c r="GS104" s="8"/>
      <c r="GT104" s="8"/>
      <c r="GU104" s="2"/>
      <c r="GV104" s="2"/>
      <c r="GW104" s="2"/>
      <c r="GX104" s="2"/>
      <c r="GY104" s="8"/>
      <c r="GZ104" s="8"/>
      <c r="HA104" s="8"/>
      <c r="HB104" s="8"/>
      <c r="HC104" s="8"/>
      <c r="HD104" s="8"/>
      <c r="HE104" s="8"/>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1"/>
      <c r="JC104" s="1"/>
      <c r="JD104" s="1"/>
      <c r="JE104" s="1"/>
      <c r="JF104" s="1"/>
      <c r="JG104" s="1"/>
      <c r="JH104" s="1"/>
      <c r="JI104" s="1"/>
      <c r="JJ104" s="1"/>
      <c r="JK104" s="1"/>
      <c r="JL104" s="1"/>
      <c r="JM104" s="1"/>
    </row>
    <row r="105" s="4" customFormat="1" ht="33" customHeight="1" spans="1:273">
      <c r="A105" s="21">
        <v>13</v>
      </c>
      <c r="B105" s="22" t="s">
        <v>130</v>
      </c>
      <c r="C105" s="23"/>
      <c r="D105" s="23"/>
      <c r="E105" s="24"/>
      <c r="F105" s="25"/>
      <c r="G105" s="25"/>
      <c r="H105" s="24"/>
      <c r="I105" s="24"/>
      <c r="J105" s="24">
        <v>1</v>
      </c>
      <c r="K105" s="24"/>
      <c r="L105" s="24"/>
      <c r="M105" s="24"/>
      <c r="N105" s="24">
        <v>1</v>
      </c>
      <c r="O105" s="24"/>
      <c r="P105" s="24"/>
      <c r="Q105" s="24"/>
      <c r="R105" s="24"/>
      <c r="S105" s="24">
        <v>2</v>
      </c>
      <c r="T105" s="24"/>
      <c r="U105" s="24"/>
      <c r="V105" s="24">
        <v>1.011</v>
      </c>
      <c r="W105" s="23">
        <v>1</v>
      </c>
      <c r="X105" s="23">
        <v>1</v>
      </c>
      <c r="Y105" s="34" t="s">
        <v>222</v>
      </c>
      <c r="Z105" s="23" t="s">
        <v>225</v>
      </c>
      <c r="AA105" s="23">
        <v>1</v>
      </c>
      <c r="AB105" s="23">
        <v>2412</v>
      </c>
      <c r="AC105" s="23"/>
      <c r="AD105" s="23"/>
      <c r="AE105" s="23"/>
      <c r="AF105" s="25"/>
      <c r="AG105" s="25">
        <v>1.37</v>
      </c>
      <c r="AH105" s="25">
        <v>0.54</v>
      </c>
      <c r="AI105" s="25"/>
      <c r="AJ105" s="23"/>
      <c r="AK105" s="23">
        <v>6</v>
      </c>
      <c r="AL105" s="23"/>
      <c r="AM105" s="37" t="s">
        <v>276</v>
      </c>
      <c r="AN105" s="37" t="s">
        <v>276</v>
      </c>
      <c r="AO105" s="24" t="s">
        <v>287</v>
      </c>
      <c r="GU105" s="2"/>
      <c r="GV105" s="2"/>
      <c r="GW105" s="2"/>
      <c r="GX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1"/>
      <c r="JC105" s="1"/>
      <c r="JD105" s="1"/>
      <c r="JE105" s="1"/>
      <c r="JF105" s="1"/>
      <c r="JG105" s="1"/>
      <c r="JH105" s="1"/>
      <c r="JI105" s="1"/>
      <c r="JJ105" s="1"/>
      <c r="JK105" s="1"/>
      <c r="JL105" s="1"/>
      <c r="JM105" s="1"/>
    </row>
    <row r="106" s="3" customFormat="1" ht="33" customHeight="1" spans="1:273">
      <c r="A106" s="14" t="s">
        <v>364</v>
      </c>
      <c r="B106" s="14" t="s">
        <v>365</v>
      </c>
      <c r="C106" s="20">
        <f t="shared" ref="C106:G106" si="33">SUM(C107:C112)</f>
        <v>0</v>
      </c>
      <c r="D106" s="20">
        <f t="shared" si="33"/>
        <v>0</v>
      </c>
      <c r="E106" s="20">
        <f t="shared" si="33"/>
        <v>4</v>
      </c>
      <c r="F106" s="20">
        <f t="shared" si="33"/>
        <v>0</v>
      </c>
      <c r="G106" s="20">
        <f t="shared" si="33"/>
        <v>0</v>
      </c>
      <c r="H106" s="20">
        <v>0</v>
      </c>
      <c r="I106" s="20">
        <f t="shared" ref="I106:V106" si="34">SUM(I107:I112)</f>
        <v>1.8</v>
      </c>
      <c r="J106" s="20">
        <v>4</v>
      </c>
      <c r="K106" s="20">
        <f t="shared" si="34"/>
        <v>0</v>
      </c>
      <c r="L106" s="20">
        <f t="shared" si="34"/>
        <v>6.37</v>
      </c>
      <c r="M106" s="20">
        <f t="shared" si="34"/>
        <v>0</v>
      </c>
      <c r="N106" s="20">
        <f t="shared" si="34"/>
        <v>6</v>
      </c>
      <c r="O106" s="20">
        <f t="shared" si="34"/>
        <v>2.09</v>
      </c>
      <c r="P106" s="20">
        <f t="shared" si="34"/>
        <v>0</v>
      </c>
      <c r="Q106" s="20">
        <f t="shared" si="34"/>
        <v>1</v>
      </c>
      <c r="R106" s="20">
        <f t="shared" si="34"/>
        <v>2</v>
      </c>
      <c r="S106" s="20">
        <f t="shared" si="34"/>
        <v>0</v>
      </c>
      <c r="T106" s="20">
        <f t="shared" si="34"/>
        <v>3</v>
      </c>
      <c r="U106" s="20">
        <f t="shared" si="34"/>
        <v>2</v>
      </c>
      <c r="V106" s="20">
        <f t="shared" si="34"/>
        <v>1.48</v>
      </c>
      <c r="W106" s="20">
        <v>1</v>
      </c>
      <c r="X106" s="20">
        <v>1</v>
      </c>
      <c r="Y106" s="33" t="s">
        <v>222</v>
      </c>
      <c r="Z106" s="20" t="s">
        <v>225</v>
      </c>
      <c r="AA106" s="20">
        <v>1</v>
      </c>
      <c r="AB106" s="20">
        <f t="shared" ref="AB106:AI106" si="35">SUM(AB107:AB112)</f>
        <v>6425</v>
      </c>
      <c r="AC106" s="20">
        <f t="shared" si="35"/>
        <v>1.57</v>
      </c>
      <c r="AD106" s="20">
        <f t="shared" si="35"/>
        <v>3.5</v>
      </c>
      <c r="AE106" s="20">
        <f t="shared" si="35"/>
        <v>0.02</v>
      </c>
      <c r="AF106" s="20">
        <f t="shared" si="35"/>
        <v>0.07</v>
      </c>
      <c r="AG106" s="20">
        <f t="shared" si="35"/>
        <v>8.57</v>
      </c>
      <c r="AH106" s="20">
        <f t="shared" si="35"/>
        <v>0</v>
      </c>
      <c r="AI106" s="20">
        <f t="shared" si="35"/>
        <v>5.31</v>
      </c>
      <c r="AJ106" s="33" t="s">
        <v>276</v>
      </c>
      <c r="AK106" s="20">
        <v>34</v>
      </c>
      <c r="AL106" s="36">
        <f>SUM(AL107:AL112)</f>
        <v>797.1</v>
      </c>
      <c r="AM106" s="35" t="s">
        <v>276</v>
      </c>
      <c r="AN106" s="35" t="s">
        <v>276</v>
      </c>
      <c r="AO106" s="18" t="s">
        <v>287</v>
      </c>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c r="ED106" s="38"/>
      <c r="EE106" s="38"/>
      <c r="EF106" s="38"/>
      <c r="EG106" s="38"/>
      <c r="EH106" s="38"/>
      <c r="EI106" s="38"/>
      <c r="EJ106" s="38"/>
      <c r="EK106" s="38"/>
      <c r="EL106" s="38"/>
      <c r="EM106" s="38"/>
      <c r="EN106" s="38"/>
      <c r="EO106" s="38"/>
      <c r="EP106" s="38"/>
      <c r="EQ106" s="38"/>
      <c r="ER106" s="38"/>
      <c r="ES106" s="38"/>
      <c r="ET106" s="38"/>
      <c r="EU106" s="38"/>
      <c r="EV106" s="38"/>
      <c r="EW106" s="38"/>
      <c r="EX106" s="38"/>
      <c r="EY106" s="38"/>
      <c r="EZ106" s="38"/>
      <c r="FA106" s="38"/>
      <c r="FB106" s="38"/>
      <c r="FC106" s="38"/>
      <c r="FD106" s="38"/>
      <c r="FE106" s="38"/>
      <c r="FF106" s="38"/>
      <c r="FG106" s="38"/>
      <c r="FH106" s="38"/>
      <c r="FI106" s="38"/>
      <c r="FJ106" s="38"/>
      <c r="FK106" s="38"/>
      <c r="FL106" s="38"/>
      <c r="FM106" s="38"/>
      <c r="FN106" s="38"/>
      <c r="FO106" s="38"/>
      <c r="FP106" s="38"/>
      <c r="FQ106" s="38"/>
      <c r="FR106" s="38"/>
      <c r="FS106" s="38"/>
      <c r="FT106" s="38"/>
      <c r="FU106" s="38"/>
      <c r="FV106" s="38"/>
      <c r="FW106" s="38"/>
      <c r="FX106" s="38"/>
      <c r="FY106" s="38"/>
      <c r="FZ106" s="38"/>
      <c r="GA106" s="38"/>
      <c r="GB106" s="38"/>
      <c r="GC106" s="38"/>
      <c r="GD106" s="38"/>
      <c r="GE106" s="38"/>
      <c r="GF106" s="38"/>
      <c r="GG106" s="38"/>
      <c r="GH106" s="38"/>
      <c r="GI106" s="38"/>
      <c r="GJ106" s="38"/>
      <c r="GK106" s="38"/>
      <c r="GL106" s="38"/>
      <c r="GM106" s="38"/>
      <c r="GN106" s="38"/>
      <c r="GO106" s="38"/>
      <c r="GP106" s="38"/>
      <c r="GQ106" s="38"/>
      <c r="GR106" s="38"/>
      <c r="GS106" s="38"/>
      <c r="GT106" s="38"/>
      <c r="GU106" s="39"/>
      <c r="GV106" s="39"/>
      <c r="GW106" s="39"/>
      <c r="GX106" s="39"/>
      <c r="GY106" s="38"/>
      <c r="GZ106" s="38"/>
      <c r="HA106" s="38"/>
      <c r="HB106" s="38"/>
      <c r="HC106" s="38"/>
      <c r="HD106" s="38"/>
      <c r="HE106" s="38"/>
      <c r="HF106" s="39"/>
      <c r="HG106" s="39"/>
      <c r="HH106" s="39"/>
      <c r="HI106" s="39"/>
      <c r="HJ106" s="39"/>
      <c r="HK106" s="39"/>
      <c r="HL106" s="39"/>
      <c r="HM106" s="39"/>
      <c r="HN106" s="39"/>
      <c r="HO106" s="39"/>
      <c r="HP106" s="39"/>
      <c r="HQ106" s="39"/>
      <c r="HR106" s="39"/>
      <c r="HS106" s="39"/>
      <c r="HT106" s="39"/>
      <c r="HU106" s="39"/>
      <c r="HV106" s="39"/>
      <c r="HW106" s="39"/>
      <c r="HX106" s="39"/>
      <c r="HY106" s="39"/>
      <c r="HZ106" s="39"/>
      <c r="IA106" s="39"/>
      <c r="IB106" s="39"/>
      <c r="IC106" s="39"/>
      <c r="ID106" s="39"/>
      <c r="IE106" s="39"/>
      <c r="IF106" s="39"/>
      <c r="IG106" s="39"/>
      <c r="IH106" s="39"/>
      <c r="II106" s="39"/>
      <c r="IJ106" s="39"/>
      <c r="IK106" s="39"/>
      <c r="IL106" s="39"/>
      <c r="IM106" s="39"/>
      <c r="IN106" s="39"/>
      <c r="IO106" s="39"/>
      <c r="IP106" s="39"/>
      <c r="IQ106" s="39"/>
      <c r="IR106" s="39"/>
      <c r="IS106" s="39"/>
      <c r="IT106" s="39"/>
      <c r="IU106" s="39"/>
      <c r="IV106" s="39"/>
      <c r="IW106" s="39"/>
      <c r="IX106" s="39"/>
      <c r="IY106" s="39"/>
      <c r="IZ106" s="39"/>
      <c r="JA106" s="39"/>
      <c r="JB106" s="41"/>
      <c r="JC106" s="41"/>
      <c r="JD106" s="41"/>
      <c r="JE106" s="41"/>
      <c r="JF106" s="41"/>
      <c r="JG106" s="41"/>
      <c r="JH106" s="41"/>
      <c r="JI106" s="41"/>
      <c r="JJ106" s="41"/>
      <c r="JK106" s="41"/>
      <c r="JL106" s="41"/>
      <c r="JM106" s="41"/>
    </row>
    <row r="107" s="4" customFormat="1" ht="33" customHeight="1" spans="1:273">
      <c r="A107" s="21">
        <v>1</v>
      </c>
      <c r="B107" s="22" t="s">
        <v>346</v>
      </c>
      <c r="C107" s="23"/>
      <c r="D107" s="23"/>
      <c r="E107" s="24"/>
      <c r="F107" s="25"/>
      <c r="G107" s="25"/>
      <c r="H107" s="24"/>
      <c r="I107" s="24"/>
      <c r="J107" s="24"/>
      <c r="K107" s="24"/>
      <c r="L107" s="24"/>
      <c r="M107" s="24"/>
      <c r="N107" s="24">
        <v>1</v>
      </c>
      <c r="O107" s="24"/>
      <c r="P107" s="24"/>
      <c r="Q107" s="24">
        <v>1</v>
      </c>
      <c r="R107" s="24"/>
      <c r="S107" s="24"/>
      <c r="T107" s="24"/>
      <c r="U107" s="24">
        <v>2</v>
      </c>
      <c r="V107" s="24"/>
      <c r="W107" s="23">
        <v>1</v>
      </c>
      <c r="X107" s="23">
        <v>1</v>
      </c>
      <c r="Y107" s="34" t="s">
        <v>222</v>
      </c>
      <c r="Z107" s="23" t="s">
        <v>225</v>
      </c>
      <c r="AA107" s="23">
        <v>1</v>
      </c>
      <c r="AB107" s="23">
        <v>911</v>
      </c>
      <c r="AC107" s="23"/>
      <c r="AD107" s="23"/>
      <c r="AE107" s="23"/>
      <c r="AF107" s="25"/>
      <c r="AG107" s="25"/>
      <c r="AH107" s="25"/>
      <c r="AI107" s="25"/>
      <c r="AJ107" s="34" t="s">
        <v>276</v>
      </c>
      <c r="AK107" s="23"/>
      <c r="AL107" s="23"/>
      <c r="AM107" s="37" t="s">
        <v>276</v>
      </c>
      <c r="AN107" s="37" t="s">
        <v>276</v>
      </c>
      <c r="AO107" s="24" t="s">
        <v>287</v>
      </c>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c r="GL107" s="8"/>
      <c r="GM107" s="8"/>
      <c r="GN107" s="8"/>
      <c r="GO107" s="8"/>
      <c r="GP107" s="8"/>
      <c r="GQ107" s="8"/>
      <c r="GR107" s="8"/>
      <c r="GS107" s="8"/>
      <c r="GT107" s="8"/>
      <c r="GU107" s="2"/>
      <c r="GV107" s="2"/>
      <c r="GW107" s="2"/>
      <c r="GX107" s="2"/>
      <c r="GY107" s="8"/>
      <c r="GZ107" s="8"/>
      <c r="HA107" s="8"/>
      <c r="HB107" s="8"/>
      <c r="HC107" s="8"/>
      <c r="HD107" s="8"/>
      <c r="HE107" s="8"/>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1"/>
      <c r="JC107" s="1"/>
      <c r="JD107" s="1"/>
      <c r="JE107" s="1"/>
      <c r="JF107" s="1"/>
      <c r="JG107" s="1"/>
      <c r="JH107" s="1"/>
      <c r="JI107" s="1"/>
      <c r="JJ107" s="1"/>
      <c r="JK107" s="1"/>
      <c r="JL107" s="1"/>
      <c r="JM107" s="1"/>
    </row>
    <row r="108" s="4" customFormat="1" ht="33" customHeight="1" spans="1:273">
      <c r="A108" s="21">
        <v>2</v>
      </c>
      <c r="B108" s="22" t="s">
        <v>133</v>
      </c>
      <c r="C108" s="23"/>
      <c r="D108" s="23"/>
      <c r="E108" s="24">
        <v>2</v>
      </c>
      <c r="F108" s="25"/>
      <c r="G108" s="25"/>
      <c r="H108" s="24"/>
      <c r="I108" s="24"/>
      <c r="J108" s="24">
        <v>1</v>
      </c>
      <c r="K108" s="24"/>
      <c r="L108" s="24">
        <v>6.37</v>
      </c>
      <c r="M108" s="24"/>
      <c r="N108" s="24">
        <v>1</v>
      </c>
      <c r="O108" s="24"/>
      <c r="P108" s="24"/>
      <c r="Q108" s="24"/>
      <c r="R108" s="24">
        <v>1</v>
      </c>
      <c r="S108" s="24"/>
      <c r="T108" s="24">
        <v>1</v>
      </c>
      <c r="U108" s="24"/>
      <c r="V108" s="24">
        <v>1.48</v>
      </c>
      <c r="W108" s="23">
        <v>1</v>
      </c>
      <c r="X108" s="23">
        <v>1</v>
      </c>
      <c r="Y108" s="34" t="s">
        <v>222</v>
      </c>
      <c r="Z108" s="23" t="s">
        <v>225</v>
      </c>
      <c r="AA108" s="23">
        <v>1</v>
      </c>
      <c r="AB108" s="23">
        <v>1609</v>
      </c>
      <c r="AC108" s="23">
        <v>1.57</v>
      </c>
      <c r="AD108" s="23">
        <v>3.5</v>
      </c>
      <c r="AE108" s="23"/>
      <c r="AF108" s="25"/>
      <c r="AG108" s="25">
        <v>1.48</v>
      </c>
      <c r="AH108" s="25"/>
      <c r="AI108" s="25">
        <v>5</v>
      </c>
      <c r="AJ108" s="23"/>
      <c r="AK108" s="23">
        <v>8</v>
      </c>
      <c r="AL108" s="23">
        <v>792</v>
      </c>
      <c r="AM108" s="37" t="s">
        <v>276</v>
      </c>
      <c r="AN108" s="37" t="s">
        <v>276</v>
      </c>
      <c r="AO108" s="24" t="s">
        <v>287</v>
      </c>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c r="GL108" s="8"/>
      <c r="GM108" s="8"/>
      <c r="GN108" s="8"/>
      <c r="GO108" s="8"/>
      <c r="GP108" s="8"/>
      <c r="GQ108" s="8"/>
      <c r="GR108" s="8"/>
      <c r="GS108" s="8"/>
      <c r="GT108" s="8"/>
      <c r="GU108" s="2"/>
      <c r="GV108" s="2"/>
      <c r="GW108" s="2"/>
      <c r="GX108" s="2"/>
      <c r="GY108" s="8"/>
      <c r="GZ108" s="8"/>
      <c r="HA108" s="8"/>
      <c r="HB108" s="8"/>
      <c r="HC108" s="8"/>
      <c r="HD108" s="8"/>
      <c r="HE108" s="8"/>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1"/>
      <c r="JC108" s="1"/>
      <c r="JD108" s="1"/>
      <c r="JE108" s="1"/>
      <c r="JF108" s="1"/>
      <c r="JG108" s="1"/>
      <c r="JH108" s="1"/>
      <c r="JI108" s="1"/>
      <c r="JJ108" s="1"/>
      <c r="JK108" s="1"/>
      <c r="JL108" s="1"/>
      <c r="JM108" s="1"/>
    </row>
    <row r="109" s="4" customFormat="1" ht="33" customHeight="1" spans="1:273">
      <c r="A109" s="21">
        <v>3</v>
      </c>
      <c r="B109" s="22" t="s">
        <v>134</v>
      </c>
      <c r="C109" s="23"/>
      <c r="D109" s="23"/>
      <c r="E109" s="24"/>
      <c r="F109" s="25"/>
      <c r="G109" s="25"/>
      <c r="H109" s="24"/>
      <c r="I109" s="24"/>
      <c r="J109" s="24"/>
      <c r="K109" s="24"/>
      <c r="L109" s="24"/>
      <c r="M109" s="24"/>
      <c r="N109" s="24">
        <v>1</v>
      </c>
      <c r="O109" s="24">
        <v>2.09</v>
      </c>
      <c r="P109" s="24"/>
      <c r="Q109" s="24"/>
      <c r="R109" s="24"/>
      <c r="S109" s="24"/>
      <c r="T109" s="24">
        <v>2</v>
      </c>
      <c r="U109" s="24"/>
      <c r="V109" s="24"/>
      <c r="W109" s="23">
        <v>1</v>
      </c>
      <c r="X109" s="23">
        <v>1</v>
      </c>
      <c r="Y109" s="34" t="s">
        <v>222</v>
      </c>
      <c r="Z109" s="23" t="s">
        <v>225</v>
      </c>
      <c r="AA109" s="23">
        <v>1</v>
      </c>
      <c r="AB109" s="23">
        <v>227</v>
      </c>
      <c r="AC109" s="23"/>
      <c r="AD109" s="23"/>
      <c r="AE109" s="23">
        <v>0.02</v>
      </c>
      <c r="AF109" s="25">
        <v>0.07</v>
      </c>
      <c r="AG109" s="25">
        <v>0.64</v>
      </c>
      <c r="AH109" s="25"/>
      <c r="AI109" s="25"/>
      <c r="AJ109" s="23"/>
      <c r="AK109" s="23"/>
      <c r="AL109" s="23">
        <v>5.1</v>
      </c>
      <c r="AM109" s="37" t="s">
        <v>276</v>
      </c>
      <c r="AN109" s="37" t="s">
        <v>276</v>
      </c>
      <c r="AO109" s="24" t="s">
        <v>287</v>
      </c>
      <c r="GU109" s="2"/>
      <c r="GV109" s="2"/>
      <c r="GW109" s="2"/>
      <c r="GX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1"/>
      <c r="JC109" s="1"/>
      <c r="JD109" s="1"/>
      <c r="JE109" s="1"/>
      <c r="JF109" s="1"/>
      <c r="JG109" s="1"/>
      <c r="JH109" s="1"/>
      <c r="JI109" s="1"/>
      <c r="JJ109" s="1"/>
      <c r="JK109" s="1"/>
      <c r="JL109" s="1"/>
      <c r="JM109" s="1"/>
    </row>
    <row r="110" s="4" customFormat="1" ht="33" customHeight="1" spans="1:273">
      <c r="A110" s="21">
        <v>4</v>
      </c>
      <c r="B110" s="22" t="s">
        <v>135</v>
      </c>
      <c r="C110" s="23"/>
      <c r="D110" s="23"/>
      <c r="E110" s="24"/>
      <c r="F110" s="25"/>
      <c r="G110" s="25"/>
      <c r="H110" s="24"/>
      <c r="I110" s="24">
        <v>1.8</v>
      </c>
      <c r="J110" s="24">
        <v>1</v>
      </c>
      <c r="K110" s="24"/>
      <c r="L110" s="24"/>
      <c r="M110" s="24"/>
      <c r="N110" s="24">
        <v>1</v>
      </c>
      <c r="O110" s="24"/>
      <c r="P110" s="24"/>
      <c r="Q110" s="24"/>
      <c r="R110" s="24"/>
      <c r="S110" s="24"/>
      <c r="T110" s="24"/>
      <c r="U110" s="24"/>
      <c r="V110" s="24"/>
      <c r="W110" s="23">
        <v>1</v>
      </c>
      <c r="X110" s="23">
        <v>1</v>
      </c>
      <c r="Y110" s="34" t="s">
        <v>222</v>
      </c>
      <c r="Z110" s="23" t="s">
        <v>225</v>
      </c>
      <c r="AA110" s="23">
        <v>1</v>
      </c>
      <c r="AB110" s="24">
        <v>2030</v>
      </c>
      <c r="AC110" s="23"/>
      <c r="AD110" s="23"/>
      <c r="AE110" s="23"/>
      <c r="AF110" s="25"/>
      <c r="AG110" s="25">
        <v>1.27</v>
      </c>
      <c r="AH110" s="25"/>
      <c r="AI110" s="25"/>
      <c r="AJ110" s="23"/>
      <c r="AK110" s="23">
        <v>7</v>
      </c>
      <c r="AL110" s="23"/>
      <c r="AM110" s="37" t="s">
        <v>276</v>
      </c>
      <c r="AN110" s="37" t="s">
        <v>276</v>
      </c>
      <c r="AO110" s="24" t="s">
        <v>287</v>
      </c>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2"/>
      <c r="GV110" s="2"/>
      <c r="GW110" s="2"/>
      <c r="GX110" s="2"/>
      <c r="GY110" s="8"/>
      <c r="GZ110" s="8"/>
      <c r="HA110" s="8"/>
      <c r="HB110" s="8"/>
      <c r="HC110" s="8"/>
      <c r="HD110" s="8"/>
      <c r="HE110" s="8"/>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1"/>
      <c r="JC110" s="1"/>
      <c r="JD110" s="1"/>
      <c r="JE110" s="1"/>
      <c r="JF110" s="1"/>
      <c r="JG110" s="1"/>
      <c r="JH110" s="1"/>
      <c r="JI110" s="1"/>
      <c r="JJ110" s="1"/>
      <c r="JK110" s="1"/>
      <c r="JL110" s="1"/>
      <c r="JM110" s="1"/>
    </row>
    <row r="111" s="4" customFormat="1" ht="33" customHeight="1" spans="1:273">
      <c r="A111" s="21">
        <v>5</v>
      </c>
      <c r="B111" s="22" t="s">
        <v>136</v>
      </c>
      <c r="C111" s="23"/>
      <c r="D111" s="23"/>
      <c r="E111" s="24"/>
      <c r="F111" s="25"/>
      <c r="G111" s="25"/>
      <c r="H111" s="24"/>
      <c r="I111" s="24"/>
      <c r="J111" s="24">
        <v>1</v>
      </c>
      <c r="K111" s="24"/>
      <c r="L111" s="24"/>
      <c r="M111" s="24"/>
      <c r="N111" s="24">
        <v>1</v>
      </c>
      <c r="O111" s="24"/>
      <c r="P111" s="24"/>
      <c r="Q111" s="24"/>
      <c r="R111" s="24"/>
      <c r="S111" s="24"/>
      <c r="T111" s="24"/>
      <c r="U111" s="24"/>
      <c r="V111" s="24"/>
      <c r="W111" s="23">
        <v>1</v>
      </c>
      <c r="X111" s="23">
        <v>1</v>
      </c>
      <c r="Y111" s="34" t="s">
        <v>222</v>
      </c>
      <c r="Z111" s="23" t="s">
        <v>225</v>
      </c>
      <c r="AA111" s="23">
        <v>1</v>
      </c>
      <c r="AB111" s="24">
        <v>366</v>
      </c>
      <c r="AC111" s="23"/>
      <c r="AD111" s="23"/>
      <c r="AE111" s="23"/>
      <c r="AF111" s="25"/>
      <c r="AG111" s="25">
        <v>4.48</v>
      </c>
      <c r="AH111" s="25"/>
      <c r="AI111" s="25"/>
      <c r="AJ111" s="23"/>
      <c r="AK111" s="23">
        <v>10</v>
      </c>
      <c r="AL111" s="23"/>
      <c r="AM111" s="37" t="s">
        <v>276</v>
      </c>
      <c r="AN111" s="37" t="s">
        <v>276</v>
      </c>
      <c r="AO111" s="24" t="s">
        <v>287</v>
      </c>
      <c r="GU111" s="2"/>
      <c r="GV111" s="2"/>
      <c r="GW111" s="2"/>
      <c r="GX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1"/>
      <c r="JC111" s="1"/>
      <c r="JD111" s="1"/>
      <c r="JE111" s="1"/>
      <c r="JF111" s="1"/>
      <c r="JG111" s="1"/>
      <c r="JH111" s="1"/>
      <c r="JI111" s="1"/>
      <c r="JJ111" s="1"/>
      <c r="JK111" s="1"/>
      <c r="JL111" s="1"/>
      <c r="JM111" s="1"/>
    </row>
    <row r="112" s="4" customFormat="1" ht="33" customHeight="1" spans="1:273">
      <c r="A112" s="21">
        <v>6</v>
      </c>
      <c r="B112" s="22" t="s">
        <v>137</v>
      </c>
      <c r="C112" s="23"/>
      <c r="D112" s="23"/>
      <c r="E112" s="24">
        <v>2</v>
      </c>
      <c r="F112" s="25"/>
      <c r="G112" s="25"/>
      <c r="H112" s="24"/>
      <c r="I112" s="24"/>
      <c r="J112" s="24">
        <v>1</v>
      </c>
      <c r="K112" s="24"/>
      <c r="L112" s="24"/>
      <c r="M112" s="24"/>
      <c r="N112" s="24">
        <v>1</v>
      </c>
      <c r="O112" s="24"/>
      <c r="P112" s="24"/>
      <c r="Q112" s="24"/>
      <c r="R112" s="24">
        <v>1</v>
      </c>
      <c r="S112" s="24"/>
      <c r="T112" s="24"/>
      <c r="U112" s="24"/>
      <c r="V112" s="24"/>
      <c r="W112" s="23">
        <v>1</v>
      </c>
      <c r="X112" s="23">
        <v>1</v>
      </c>
      <c r="Y112" s="34" t="s">
        <v>222</v>
      </c>
      <c r="Z112" s="23" t="s">
        <v>225</v>
      </c>
      <c r="AA112" s="23">
        <v>1</v>
      </c>
      <c r="AB112" s="24">
        <v>1282</v>
      </c>
      <c r="AC112" s="23"/>
      <c r="AD112" s="23"/>
      <c r="AE112" s="23"/>
      <c r="AF112" s="25"/>
      <c r="AG112" s="25">
        <v>0.7</v>
      </c>
      <c r="AH112" s="25"/>
      <c r="AI112" s="25">
        <v>0.31</v>
      </c>
      <c r="AJ112" s="23"/>
      <c r="AK112" s="23">
        <v>9</v>
      </c>
      <c r="AL112" s="23"/>
      <c r="AM112" s="37" t="s">
        <v>276</v>
      </c>
      <c r="AN112" s="37" t="s">
        <v>276</v>
      </c>
      <c r="AO112" s="24" t="s">
        <v>287</v>
      </c>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2"/>
      <c r="GV112" s="2"/>
      <c r="GW112" s="2"/>
      <c r="GX112" s="2"/>
      <c r="GY112" s="8"/>
      <c r="GZ112" s="8"/>
      <c r="HA112" s="8"/>
      <c r="HB112" s="8"/>
      <c r="HC112" s="8"/>
      <c r="HD112" s="8"/>
      <c r="HE112" s="8"/>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1"/>
      <c r="JC112" s="1"/>
      <c r="JD112" s="1"/>
      <c r="JE112" s="1"/>
      <c r="JF112" s="1"/>
      <c r="JG112" s="1"/>
      <c r="JH112" s="1"/>
      <c r="JI112" s="1"/>
      <c r="JJ112" s="1"/>
      <c r="JK112" s="1"/>
      <c r="JL112" s="1"/>
      <c r="JM112" s="1"/>
    </row>
    <row r="113" s="3" customFormat="1" ht="33" customHeight="1" spans="1:273">
      <c r="A113" s="14" t="s">
        <v>366</v>
      </c>
      <c r="B113" s="14" t="s">
        <v>367</v>
      </c>
      <c r="C113" s="20">
        <f t="shared" ref="C113:G113" si="36">SUM(C114:C125)</f>
        <v>1</v>
      </c>
      <c r="D113" s="20">
        <f t="shared" si="36"/>
        <v>3</v>
      </c>
      <c r="E113" s="20">
        <f t="shared" si="36"/>
        <v>0</v>
      </c>
      <c r="F113" s="20">
        <f t="shared" si="36"/>
        <v>0</v>
      </c>
      <c r="G113" s="20">
        <f t="shared" si="36"/>
        <v>0</v>
      </c>
      <c r="H113" s="20">
        <v>0</v>
      </c>
      <c r="I113" s="20">
        <f t="shared" ref="I113:V113" si="37">SUM(I114:I125)</f>
        <v>0.8</v>
      </c>
      <c r="J113" s="20">
        <v>6</v>
      </c>
      <c r="K113" s="20">
        <f t="shared" si="37"/>
        <v>0</v>
      </c>
      <c r="L113" s="20">
        <f t="shared" si="37"/>
        <v>0</v>
      </c>
      <c r="M113" s="20">
        <f t="shared" si="37"/>
        <v>0</v>
      </c>
      <c r="N113" s="20">
        <f t="shared" si="37"/>
        <v>12</v>
      </c>
      <c r="O113" s="20">
        <f t="shared" si="37"/>
        <v>10.35</v>
      </c>
      <c r="P113" s="20">
        <f t="shared" si="37"/>
        <v>0</v>
      </c>
      <c r="Q113" s="20">
        <f t="shared" si="37"/>
        <v>0</v>
      </c>
      <c r="R113" s="20">
        <f t="shared" si="37"/>
        <v>1</v>
      </c>
      <c r="S113" s="20">
        <f t="shared" si="37"/>
        <v>0</v>
      </c>
      <c r="T113" s="20">
        <f t="shared" si="37"/>
        <v>2</v>
      </c>
      <c r="U113" s="20">
        <f t="shared" si="37"/>
        <v>2</v>
      </c>
      <c r="V113" s="20">
        <f t="shared" si="37"/>
        <v>0.3</v>
      </c>
      <c r="W113" s="20">
        <v>1</v>
      </c>
      <c r="X113" s="20">
        <v>1</v>
      </c>
      <c r="Y113" s="33" t="s">
        <v>222</v>
      </c>
      <c r="Z113" s="20" t="s">
        <v>225</v>
      </c>
      <c r="AA113" s="20">
        <v>1</v>
      </c>
      <c r="AB113" s="20">
        <f t="shared" ref="AB113:AI113" si="38">SUM(AB114:AB125)</f>
        <v>18759</v>
      </c>
      <c r="AC113" s="20">
        <f t="shared" si="38"/>
        <v>0</v>
      </c>
      <c r="AD113" s="20">
        <f t="shared" si="38"/>
        <v>0</v>
      </c>
      <c r="AE113" s="20">
        <f t="shared" si="38"/>
        <v>0.88</v>
      </c>
      <c r="AF113" s="20">
        <f t="shared" si="38"/>
        <v>0.76</v>
      </c>
      <c r="AG113" s="20">
        <f t="shared" si="38"/>
        <v>32.98</v>
      </c>
      <c r="AH113" s="20">
        <f t="shared" si="38"/>
        <v>0.09</v>
      </c>
      <c r="AI113" s="20">
        <f t="shared" si="38"/>
        <v>0</v>
      </c>
      <c r="AJ113" s="20"/>
      <c r="AK113" s="20">
        <v>30</v>
      </c>
      <c r="AL113" s="36">
        <f>SUM(AL114:AL125)</f>
        <v>0</v>
      </c>
      <c r="AM113" s="35" t="s">
        <v>276</v>
      </c>
      <c r="AN113" s="35" t="s">
        <v>276</v>
      </c>
      <c r="AO113" s="18" t="s">
        <v>287</v>
      </c>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9"/>
      <c r="GV113" s="39"/>
      <c r="GW113" s="39"/>
      <c r="GX113" s="39"/>
      <c r="GY113" s="38"/>
      <c r="GZ113" s="38"/>
      <c r="HA113" s="38"/>
      <c r="HB113" s="38"/>
      <c r="HC113" s="38"/>
      <c r="HD113" s="38"/>
      <c r="HE113" s="38"/>
      <c r="HF113" s="39"/>
      <c r="HG113" s="39"/>
      <c r="HH113" s="39"/>
      <c r="HI113" s="39"/>
      <c r="HJ113" s="39"/>
      <c r="HK113" s="39"/>
      <c r="HL113" s="39"/>
      <c r="HM113" s="39"/>
      <c r="HN113" s="39"/>
      <c r="HO113" s="39"/>
      <c r="HP113" s="39"/>
      <c r="HQ113" s="39"/>
      <c r="HR113" s="39"/>
      <c r="HS113" s="39"/>
      <c r="HT113" s="39"/>
      <c r="HU113" s="39"/>
      <c r="HV113" s="39"/>
      <c r="HW113" s="39"/>
      <c r="HX113" s="39"/>
      <c r="HY113" s="39"/>
      <c r="HZ113" s="39"/>
      <c r="IA113" s="39"/>
      <c r="IB113" s="39"/>
      <c r="IC113" s="39"/>
      <c r="ID113" s="39"/>
      <c r="IE113" s="39"/>
      <c r="IF113" s="39"/>
      <c r="IG113" s="39"/>
      <c r="IH113" s="39"/>
      <c r="II113" s="39"/>
      <c r="IJ113" s="39"/>
      <c r="IK113" s="39"/>
      <c r="IL113" s="39"/>
      <c r="IM113" s="39"/>
      <c r="IN113" s="39"/>
      <c r="IO113" s="39"/>
      <c r="IP113" s="39"/>
      <c r="IQ113" s="39"/>
      <c r="IR113" s="39"/>
      <c r="IS113" s="39"/>
      <c r="IT113" s="39"/>
      <c r="IU113" s="39"/>
      <c r="IV113" s="39"/>
      <c r="IW113" s="39"/>
      <c r="IX113" s="39"/>
      <c r="IY113" s="39"/>
      <c r="IZ113" s="39"/>
      <c r="JA113" s="39"/>
      <c r="JB113" s="41"/>
      <c r="JC113" s="41"/>
      <c r="JD113" s="41"/>
      <c r="JE113" s="41"/>
      <c r="JF113" s="41"/>
      <c r="JG113" s="41"/>
      <c r="JH113" s="41"/>
      <c r="JI113" s="41"/>
      <c r="JJ113" s="41"/>
      <c r="JK113" s="41"/>
      <c r="JL113" s="41"/>
      <c r="JM113" s="41"/>
    </row>
    <row r="114" s="4" customFormat="1" ht="33" customHeight="1" spans="1:273">
      <c r="A114" s="21">
        <v>1</v>
      </c>
      <c r="B114" s="22" t="s">
        <v>346</v>
      </c>
      <c r="C114" s="23">
        <v>1</v>
      </c>
      <c r="D114" s="23"/>
      <c r="E114" s="24"/>
      <c r="F114" s="25"/>
      <c r="G114" s="25"/>
      <c r="H114" s="24"/>
      <c r="I114" s="24"/>
      <c r="J114" s="24"/>
      <c r="K114" s="24"/>
      <c r="L114" s="24"/>
      <c r="M114" s="24"/>
      <c r="N114" s="24">
        <v>1</v>
      </c>
      <c r="O114" s="24"/>
      <c r="P114" s="24"/>
      <c r="Q114" s="24"/>
      <c r="R114" s="24"/>
      <c r="S114" s="24"/>
      <c r="T114" s="24"/>
      <c r="U114" s="24">
        <v>2</v>
      </c>
      <c r="V114" s="24"/>
      <c r="W114" s="23">
        <v>1</v>
      </c>
      <c r="X114" s="23">
        <v>1</v>
      </c>
      <c r="Y114" s="34" t="s">
        <v>222</v>
      </c>
      <c r="Z114" s="23" t="s">
        <v>225</v>
      </c>
      <c r="AA114" s="23">
        <v>1</v>
      </c>
      <c r="AB114" s="23">
        <v>7812</v>
      </c>
      <c r="AC114" s="23"/>
      <c r="AD114" s="23"/>
      <c r="AE114" s="23"/>
      <c r="AF114" s="25"/>
      <c r="AG114" s="25"/>
      <c r="AH114" s="25"/>
      <c r="AI114" s="25"/>
      <c r="AJ114" s="23"/>
      <c r="AK114" s="23"/>
      <c r="AL114" s="23"/>
      <c r="AM114" s="37" t="s">
        <v>276</v>
      </c>
      <c r="AN114" s="37" t="s">
        <v>276</v>
      </c>
      <c r="AO114" s="24" t="s">
        <v>287</v>
      </c>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c r="GL114" s="8"/>
      <c r="GM114" s="8"/>
      <c r="GN114" s="8"/>
      <c r="GO114" s="8"/>
      <c r="GP114" s="8"/>
      <c r="GQ114" s="8"/>
      <c r="GR114" s="8"/>
      <c r="GS114" s="8"/>
      <c r="GT114" s="8"/>
      <c r="GU114" s="2"/>
      <c r="GV114" s="2"/>
      <c r="GW114" s="2"/>
      <c r="GX114" s="2"/>
      <c r="GY114" s="8"/>
      <c r="GZ114" s="8"/>
      <c r="HA114" s="8"/>
      <c r="HB114" s="8"/>
      <c r="HC114" s="8"/>
      <c r="HD114" s="8"/>
      <c r="HE114" s="8"/>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1"/>
      <c r="JC114" s="1"/>
      <c r="JD114" s="1"/>
      <c r="JE114" s="1"/>
      <c r="JF114" s="1"/>
      <c r="JG114" s="1"/>
      <c r="JH114" s="1"/>
      <c r="JI114" s="1"/>
      <c r="JJ114" s="1"/>
      <c r="JK114" s="1"/>
      <c r="JL114" s="1"/>
      <c r="JM114" s="1"/>
    </row>
    <row r="115" s="4" customFormat="1" ht="33" customHeight="1" spans="1:273">
      <c r="A115" s="21">
        <v>2</v>
      </c>
      <c r="B115" s="22" t="s">
        <v>140</v>
      </c>
      <c r="C115" s="23"/>
      <c r="D115" s="23"/>
      <c r="E115" s="24"/>
      <c r="F115" s="25"/>
      <c r="G115" s="25"/>
      <c r="H115" s="24"/>
      <c r="I115" s="24"/>
      <c r="J115" s="24">
        <v>1</v>
      </c>
      <c r="K115" s="24"/>
      <c r="L115" s="24"/>
      <c r="M115" s="24"/>
      <c r="N115" s="24">
        <v>1</v>
      </c>
      <c r="O115" s="24">
        <v>1.69</v>
      </c>
      <c r="P115" s="24"/>
      <c r="Q115" s="24"/>
      <c r="R115" s="24"/>
      <c r="S115" s="24"/>
      <c r="T115" s="24"/>
      <c r="U115" s="24"/>
      <c r="V115" s="24"/>
      <c r="W115" s="23">
        <v>1</v>
      </c>
      <c r="X115" s="23">
        <v>1</v>
      </c>
      <c r="Y115" s="34" t="s">
        <v>222</v>
      </c>
      <c r="Z115" s="23" t="s">
        <v>225</v>
      </c>
      <c r="AA115" s="23">
        <v>1</v>
      </c>
      <c r="AB115" s="23">
        <v>330</v>
      </c>
      <c r="AC115" s="23"/>
      <c r="AD115" s="23"/>
      <c r="AE115" s="23">
        <v>0.07</v>
      </c>
      <c r="AF115" s="25">
        <v>0.08</v>
      </c>
      <c r="AG115" s="25">
        <v>3.75</v>
      </c>
      <c r="AH115" s="25"/>
      <c r="AI115" s="25"/>
      <c r="AJ115" s="23"/>
      <c r="AK115" s="23">
        <v>6</v>
      </c>
      <c r="AL115" s="23"/>
      <c r="AM115" s="37" t="s">
        <v>276</v>
      </c>
      <c r="AN115" s="37" t="s">
        <v>276</v>
      </c>
      <c r="AO115" s="24" t="s">
        <v>287</v>
      </c>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2"/>
      <c r="GV115" s="2"/>
      <c r="GW115" s="2"/>
      <c r="GX115" s="2"/>
      <c r="GY115" s="8"/>
      <c r="GZ115" s="8"/>
      <c r="HA115" s="8"/>
      <c r="HB115" s="8"/>
      <c r="HC115" s="8"/>
      <c r="HD115" s="8"/>
      <c r="HE115" s="8"/>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1"/>
      <c r="JC115" s="1"/>
      <c r="JD115" s="1"/>
      <c r="JE115" s="1"/>
      <c r="JF115" s="1"/>
      <c r="JG115" s="1"/>
      <c r="JH115" s="1"/>
      <c r="JI115" s="1"/>
      <c r="JJ115" s="1"/>
      <c r="JK115" s="1"/>
      <c r="JL115" s="1"/>
      <c r="JM115" s="1"/>
    </row>
    <row r="116" s="4" customFormat="1" ht="33" customHeight="1" spans="1:273">
      <c r="A116" s="21">
        <v>3</v>
      </c>
      <c r="B116" s="22" t="s">
        <v>141</v>
      </c>
      <c r="C116" s="23"/>
      <c r="D116" s="23"/>
      <c r="E116" s="24"/>
      <c r="F116" s="25"/>
      <c r="G116" s="25"/>
      <c r="H116" s="24"/>
      <c r="I116" s="24">
        <v>0.8</v>
      </c>
      <c r="J116" s="24">
        <v>1</v>
      </c>
      <c r="K116" s="24"/>
      <c r="L116" s="24"/>
      <c r="M116" s="24"/>
      <c r="N116" s="24">
        <v>1</v>
      </c>
      <c r="O116" s="24"/>
      <c r="P116" s="24"/>
      <c r="Q116" s="24"/>
      <c r="R116" s="24"/>
      <c r="S116" s="24"/>
      <c r="T116" s="24"/>
      <c r="U116" s="24"/>
      <c r="V116" s="24"/>
      <c r="W116" s="23">
        <v>1</v>
      </c>
      <c r="X116" s="23">
        <v>1</v>
      </c>
      <c r="Y116" s="34" t="s">
        <v>222</v>
      </c>
      <c r="Z116" s="23" t="s">
        <v>225</v>
      </c>
      <c r="AA116" s="23">
        <v>1</v>
      </c>
      <c r="AB116" s="23">
        <v>1013</v>
      </c>
      <c r="AC116" s="23"/>
      <c r="AD116" s="23"/>
      <c r="AE116" s="23"/>
      <c r="AF116" s="25"/>
      <c r="AG116" s="25">
        <v>2.48</v>
      </c>
      <c r="AH116" s="25"/>
      <c r="AI116" s="25"/>
      <c r="AJ116" s="23"/>
      <c r="AK116" s="23">
        <v>1</v>
      </c>
      <c r="AL116" s="23"/>
      <c r="AM116" s="37" t="s">
        <v>276</v>
      </c>
      <c r="AN116" s="37" t="s">
        <v>276</v>
      </c>
      <c r="AO116" s="24" t="s">
        <v>287</v>
      </c>
      <c r="GU116" s="2"/>
      <c r="GV116" s="2"/>
      <c r="GW116" s="2"/>
      <c r="GX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1"/>
      <c r="JC116" s="1"/>
      <c r="JD116" s="1"/>
      <c r="JE116" s="1"/>
      <c r="JF116" s="1"/>
      <c r="JG116" s="1"/>
      <c r="JH116" s="1"/>
      <c r="JI116" s="1"/>
      <c r="JJ116" s="1"/>
      <c r="JK116" s="1"/>
      <c r="JL116" s="1"/>
      <c r="JM116" s="1"/>
    </row>
    <row r="117" s="4" customFormat="1" ht="33" customHeight="1" spans="1:273">
      <c r="A117" s="21">
        <v>4</v>
      </c>
      <c r="B117" s="22" t="s">
        <v>142</v>
      </c>
      <c r="C117" s="23"/>
      <c r="D117" s="23">
        <v>1</v>
      </c>
      <c r="E117" s="24"/>
      <c r="F117" s="25"/>
      <c r="G117" s="25"/>
      <c r="H117" s="24"/>
      <c r="I117" s="24"/>
      <c r="J117" s="24">
        <v>1</v>
      </c>
      <c r="K117" s="24"/>
      <c r="L117" s="24"/>
      <c r="M117" s="24"/>
      <c r="N117" s="24">
        <v>1</v>
      </c>
      <c r="O117" s="24">
        <v>6.05</v>
      </c>
      <c r="P117" s="24"/>
      <c r="Q117" s="24"/>
      <c r="R117" s="24"/>
      <c r="S117" s="24"/>
      <c r="T117" s="24"/>
      <c r="U117" s="24"/>
      <c r="V117" s="24">
        <v>0.3</v>
      </c>
      <c r="W117" s="23">
        <v>1</v>
      </c>
      <c r="X117" s="23">
        <v>1</v>
      </c>
      <c r="Y117" s="34" t="s">
        <v>222</v>
      </c>
      <c r="Z117" s="23" t="s">
        <v>225</v>
      </c>
      <c r="AA117" s="23">
        <v>1</v>
      </c>
      <c r="AB117" s="23">
        <v>4865</v>
      </c>
      <c r="AC117" s="23"/>
      <c r="AD117" s="23"/>
      <c r="AE117" s="23">
        <v>0.7</v>
      </c>
      <c r="AF117" s="25">
        <v>0.47</v>
      </c>
      <c r="AG117" s="25">
        <v>3.14</v>
      </c>
      <c r="AH117" s="25"/>
      <c r="AI117" s="25"/>
      <c r="AJ117" s="23"/>
      <c r="AK117" s="23">
        <v>3</v>
      </c>
      <c r="AL117" s="23"/>
      <c r="AM117" s="37" t="s">
        <v>276</v>
      </c>
      <c r="AN117" s="37" t="s">
        <v>276</v>
      </c>
      <c r="AO117" s="24" t="s">
        <v>287</v>
      </c>
      <c r="GU117" s="2"/>
      <c r="GV117" s="2"/>
      <c r="GW117" s="2"/>
      <c r="GX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1"/>
      <c r="JC117" s="1"/>
      <c r="JD117" s="1"/>
      <c r="JE117" s="1"/>
      <c r="JF117" s="1"/>
      <c r="JG117" s="1"/>
      <c r="JH117" s="1"/>
      <c r="JI117" s="1"/>
      <c r="JJ117" s="1"/>
      <c r="JK117" s="1"/>
      <c r="JL117" s="1"/>
      <c r="JM117" s="1"/>
    </row>
    <row r="118" s="4" customFormat="1" ht="33" customHeight="1" spans="1:273">
      <c r="A118" s="21">
        <v>5</v>
      </c>
      <c r="B118" s="22" t="s">
        <v>143</v>
      </c>
      <c r="C118" s="23"/>
      <c r="D118" s="23"/>
      <c r="E118" s="24"/>
      <c r="F118" s="25"/>
      <c r="G118" s="25"/>
      <c r="H118" s="24"/>
      <c r="I118" s="24"/>
      <c r="J118" s="24">
        <v>1</v>
      </c>
      <c r="K118" s="24"/>
      <c r="L118" s="24"/>
      <c r="M118" s="24"/>
      <c r="N118" s="24">
        <v>1</v>
      </c>
      <c r="O118" s="24">
        <v>2.61</v>
      </c>
      <c r="P118" s="24"/>
      <c r="Q118" s="24"/>
      <c r="R118" s="24"/>
      <c r="S118" s="24"/>
      <c r="T118" s="29"/>
      <c r="U118" s="24"/>
      <c r="V118" s="24"/>
      <c r="W118" s="23">
        <v>1</v>
      </c>
      <c r="X118" s="23">
        <v>1</v>
      </c>
      <c r="Y118" s="34" t="s">
        <v>222</v>
      </c>
      <c r="Z118" s="23" t="s">
        <v>225</v>
      </c>
      <c r="AA118" s="23">
        <v>1</v>
      </c>
      <c r="AB118" s="23">
        <v>1731</v>
      </c>
      <c r="AC118" s="23"/>
      <c r="AD118" s="23"/>
      <c r="AE118" s="23">
        <v>0.11</v>
      </c>
      <c r="AF118" s="25">
        <v>0.21</v>
      </c>
      <c r="AG118" s="25">
        <v>3.32</v>
      </c>
      <c r="AH118" s="25"/>
      <c r="AI118" s="25"/>
      <c r="AJ118" s="23"/>
      <c r="AK118" s="23">
        <v>3</v>
      </c>
      <c r="AL118" s="23"/>
      <c r="AM118" s="37" t="s">
        <v>276</v>
      </c>
      <c r="AN118" s="37" t="s">
        <v>276</v>
      </c>
      <c r="AO118" s="24" t="s">
        <v>287</v>
      </c>
      <c r="GU118" s="2"/>
      <c r="GV118" s="2"/>
      <c r="GW118" s="2"/>
      <c r="GX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1"/>
      <c r="JC118" s="1"/>
      <c r="JD118" s="1"/>
      <c r="JE118" s="1"/>
      <c r="JF118" s="1"/>
      <c r="JG118" s="1"/>
      <c r="JH118" s="1"/>
      <c r="JI118" s="1"/>
      <c r="JJ118" s="1"/>
      <c r="JK118" s="1"/>
      <c r="JL118" s="1"/>
      <c r="JM118" s="1"/>
    </row>
    <row r="119" s="4" customFormat="1" ht="33" customHeight="1" spans="1:273">
      <c r="A119" s="21">
        <v>6</v>
      </c>
      <c r="B119" s="22" t="s">
        <v>144</v>
      </c>
      <c r="C119" s="23"/>
      <c r="D119" s="23">
        <v>1</v>
      </c>
      <c r="E119" s="24"/>
      <c r="F119" s="25"/>
      <c r="G119" s="25"/>
      <c r="H119" s="24"/>
      <c r="I119" s="24"/>
      <c r="J119" s="24">
        <v>1</v>
      </c>
      <c r="K119" s="24"/>
      <c r="L119" s="24"/>
      <c r="M119" s="24"/>
      <c r="N119" s="24">
        <v>1</v>
      </c>
      <c r="O119" s="24"/>
      <c r="P119" s="24"/>
      <c r="Q119" s="24"/>
      <c r="R119" s="24"/>
      <c r="S119" s="24"/>
      <c r="T119" s="24"/>
      <c r="U119" s="24"/>
      <c r="V119" s="24"/>
      <c r="W119" s="23">
        <v>1</v>
      </c>
      <c r="X119" s="23">
        <v>1</v>
      </c>
      <c r="Y119" s="34" t="s">
        <v>222</v>
      </c>
      <c r="Z119" s="23" t="s">
        <v>225</v>
      </c>
      <c r="AA119" s="23">
        <v>1</v>
      </c>
      <c r="AB119" s="23">
        <v>354</v>
      </c>
      <c r="AC119" s="23"/>
      <c r="AD119" s="23"/>
      <c r="AE119" s="23"/>
      <c r="AF119" s="25"/>
      <c r="AG119" s="25">
        <v>3.48</v>
      </c>
      <c r="AH119" s="25"/>
      <c r="AI119" s="25"/>
      <c r="AJ119" s="23"/>
      <c r="AK119" s="23">
        <v>12</v>
      </c>
      <c r="AL119" s="23"/>
      <c r="AM119" s="37" t="s">
        <v>276</v>
      </c>
      <c r="AN119" s="37" t="s">
        <v>276</v>
      </c>
      <c r="AO119" s="24" t="s">
        <v>287</v>
      </c>
      <c r="GU119" s="2"/>
      <c r="GV119" s="2"/>
      <c r="GW119" s="2"/>
      <c r="GX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1"/>
      <c r="JC119" s="1"/>
      <c r="JD119" s="1"/>
      <c r="JE119" s="1"/>
      <c r="JF119" s="1"/>
      <c r="JG119" s="1"/>
      <c r="JH119" s="1"/>
      <c r="JI119" s="1"/>
      <c r="JJ119" s="1"/>
      <c r="JK119" s="1"/>
      <c r="JL119" s="1"/>
      <c r="JM119" s="1"/>
    </row>
    <row r="120" s="4" customFormat="1" ht="33" customHeight="1" spans="1:273">
      <c r="A120" s="21">
        <v>7</v>
      </c>
      <c r="B120" s="22" t="s">
        <v>145</v>
      </c>
      <c r="C120" s="23"/>
      <c r="D120" s="23"/>
      <c r="E120" s="24"/>
      <c r="F120" s="25"/>
      <c r="G120" s="25"/>
      <c r="H120" s="24"/>
      <c r="I120" s="24"/>
      <c r="J120" s="24"/>
      <c r="K120" s="24"/>
      <c r="L120" s="24"/>
      <c r="M120" s="24"/>
      <c r="N120" s="24">
        <v>1</v>
      </c>
      <c r="O120" s="24"/>
      <c r="P120" s="24"/>
      <c r="Q120" s="24"/>
      <c r="R120" s="24"/>
      <c r="S120" s="24"/>
      <c r="T120" s="24"/>
      <c r="U120" s="24"/>
      <c r="V120" s="24"/>
      <c r="W120" s="23">
        <v>1</v>
      </c>
      <c r="X120" s="23">
        <v>1</v>
      </c>
      <c r="Y120" s="34" t="s">
        <v>222</v>
      </c>
      <c r="Z120" s="23" t="s">
        <v>225</v>
      </c>
      <c r="AA120" s="23">
        <v>1</v>
      </c>
      <c r="AB120" s="23">
        <v>9</v>
      </c>
      <c r="AC120" s="23"/>
      <c r="AD120" s="23"/>
      <c r="AE120" s="23"/>
      <c r="AF120" s="25"/>
      <c r="AG120" s="25">
        <v>1.73</v>
      </c>
      <c r="AH120" s="25"/>
      <c r="AI120" s="25"/>
      <c r="AJ120" s="23"/>
      <c r="AK120" s="23"/>
      <c r="AL120" s="23"/>
      <c r="AM120" s="37" t="s">
        <v>276</v>
      </c>
      <c r="AN120" s="37" t="s">
        <v>276</v>
      </c>
      <c r="AO120" s="24" t="s">
        <v>287</v>
      </c>
      <c r="GU120" s="2"/>
      <c r="GV120" s="2"/>
      <c r="GW120" s="2"/>
      <c r="GX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1"/>
      <c r="JC120" s="1"/>
      <c r="JD120" s="1"/>
      <c r="JE120" s="1"/>
      <c r="JF120" s="1"/>
      <c r="JG120" s="1"/>
      <c r="JH120" s="1"/>
      <c r="JI120" s="1"/>
      <c r="JJ120" s="1"/>
      <c r="JK120" s="1"/>
      <c r="JL120" s="1"/>
      <c r="JM120" s="1"/>
    </row>
    <row r="121" s="4" customFormat="1" ht="33" customHeight="1" spans="1:273">
      <c r="A121" s="21">
        <v>8</v>
      </c>
      <c r="B121" s="22" t="s">
        <v>146</v>
      </c>
      <c r="C121" s="23"/>
      <c r="D121" s="23">
        <v>1</v>
      </c>
      <c r="E121" s="24"/>
      <c r="F121" s="25"/>
      <c r="G121" s="25"/>
      <c r="H121" s="24"/>
      <c r="I121" s="24"/>
      <c r="J121" s="24">
        <v>1</v>
      </c>
      <c r="K121" s="24"/>
      <c r="L121" s="24"/>
      <c r="M121" s="24"/>
      <c r="N121" s="24">
        <v>1</v>
      </c>
      <c r="O121" s="24"/>
      <c r="P121" s="24"/>
      <c r="Q121" s="24"/>
      <c r="R121" s="24"/>
      <c r="S121" s="24"/>
      <c r="T121" s="24"/>
      <c r="U121" s="24"/>
      <c r="V121" s="24"/>
      <c r="W121" s="23">
        <v>1</v>
      </c>
      <c r="X121" s="23">
        <v>1</v>
      </c>
      <c r="Y121" s="34" t="s">
        <v>222</v>
      </c>
      <c r="Z121" s="23" t="s">
        <v>225</v>
      </c>
      <c r="AA121" s="23">
        <v>1</v>
      </c>
      <c r="AB121" s="23">
        <v>1119</v>
      </c>
      <c r="AC121" s="23"/>
      <c r="AD121" s="23"/>
      <c r="AE121" s="23"/>
      <c r="AF121" s="25"/>
      <c r="AG121" s="25">
        <v>3.78</v>
      </c>
      <c r="AH121" s="25"/>
      <c r="AI121" s="25"/>
      <c r="AJ121" s="23"/>
      <c r="AK121" s="23">
        <v>5</v>
      </c>
      <c r="AL121" s="23"/>
      <c r="AM121" s="37" t="s">
        <v>276</v>
      </c>
      <c r="AN121" s="37" t="s">
        <v>276</v>
      </c>
      <c r="AO121" s="24" t="s">
        <v>287</v>
      </c>
      <c r="GU121" s="2"/>
      <c r="GV121" s="2"/>
      <c r="GW121" s="2"/>
      <c r="GX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1"/>
      <c r="JC121" s="1"/>
      <c r="JD121" s="1"/>
      <c r="JE121" s="1"/>
      <c r="JF121" s="1"/>
      <c r="JG121" s="1"/>
      <c r="JH121" s="1"/>
      <c r="JI121" s="1"/>
      <c r="JJ121" s="1"/>
      <c r="JK121" s="1"/>
      <c r="JL121" s="1"/>
      <c r="JM121" s="1"/>
    </row>
    <row r="122" s="4" customFormat="1" ht="33" customHeight="1" spans="1:273">
      <c r="A122" s="21">
        <v>9</v>
      </c>
      <c r="B122" s="22" t="s">
        <v>147</v>
      </c>
      <c r="C122" s="23"/>
      <c r="D122" s="23"/>
      <c r="E122" s="24"/>
      <c r="F122" s="25"/>
      <c r="G122" s="25"/>
      <c r="H122" s="24"/>
      <c r="I122" s="24"/>
      <c r="J122" s="24"/>
      <c r="K122" s="24"/>
      <c r="L122" s="24"/>
      <c r="M122" s="24"/>
      <c r="N122" s="24">
        <v>1</v>
      </c>
      <c r="O122" s="24"/>
      <c r="P122" s="24"/>
      <c r="Q122" s="24"/>
      <c r="R122" s="24"/>
      <c r="S122" s="24"/>
      <c r="T122" s="24">
        <v>1</v>
      </c>
      <c r="U122" s="24"/>
      <c r="V122" s="24"/>
      <c r="W122" s="23">
        <v>1</v>
      </c>
      <c r="X122" s="23">
        <v>1</v>
      </c>
      <c r="Y122" s="34" t="s">
        <v>222</v>
      </c>
      <c r="Z122" s="23" t="s">
        <v>225</v>
      </c>
      <c r="AA122" s="23">
        <v>1</v>
      </c>
      <c r="AB122" s="23">
        <v>279</v>
      </c>
      <c r="AC122" s="23"/>
      <c r="AD122" s="23"/>
      <c r="AE122" s="23"/>
      <c r="AF122" s="25"/>
      <c r="AG122" s="25">
        <v>1.83</v>
      </c>
      <c r="AH122" s="25"/>
      <c r="AI122" s="25"/>
      <c r="AJ122" s="23"/>
      <c r="AK122" s="23"/>
      <c r="AL122" s="23"/>
      <c r="AM122" s="37" t="s">
        <v>276</v>
      </c>
      <c r="AN122" s="37" t="s">
        <v>276</v>
      </c>
      <c r="AO122" s="24" t="s">
        <v>287</v>
      </c>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2"/>
      <c r="GV122" s="2"/>
      <c r="GW122" s="2"/>
      <c r="GX122" s="2"/>
      <c r="GY122" s="8"/>
      <c r="GZ122" s="8"/>
      <c r="HA122" s="8"/>
      <c r="HB122" s="8"/>
      <c r="HC122" s="8"/>
      <c r="HD122" s="8"/>
      <c r="HE122" s="8"/>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1"/>
      <c r="JC122" s="1"/>
      <c r="JD122" s="1"/>
      <c r="JE122" s="1"/>
      <c r="JF122" s="1"/>
      <c r="JG122" s="1"/>
      <c r="JH122" s="1"/>
      <c r="JI122" s="1"/>
      <c r="JJ122" s="1"/>
      <c r="JK122" s="1"/>
      <c r="JL122" s="1"/>
      <c r="JM122" s="1"/>
    </row>
    <row r="123" s="4" customFormat="1" ht="33" customHeight="1" spans="1:273">
      <c r="A123" s="21">
        <v>10</v>
      </c>
      <c r="B123" s="22" t="s">
        <v>148</v>
      </c>
      <c r="C123" s="23"/>
      <c r="D123" s="23"/>
      <c r="E123" s="24"/>
      <c r="F123" s="25"/>
      <c r="G123" s="25"/>
      <c r="H123" s="24"/>
      <c r="I123" s="24"/>
      <c r="J123" s="24"/>
      <c r="K123" s="24"/>
      <c r="L123" s="24"/>
      <c r="M123" s="24"/>
      <c r="N123" s="24">
        <v>1</v>
      </c>
      <c r="O123" s="24"/>
      <c r="P123" s="24"/>
      <c r="Q123" s="24"/>
      <c r="R123" s="24"/>
      <c r="S123" s="24"/>
      <c r="T123" s="24"/>
      <c r="U123" s="24"/>
      <c r="V123" s="24"/>
      <c r="W123" s="23">
        <v>1</v>
      </c>
      <c r="X123" s="23">
        <v>1</v>
      </c>
      <c r="Y123" s="34" t="s">
        <v>222</v>
      </c>
      <c r="Z123" s="23" t="s">
        <v>225</v>
      </c>
      <c r="AA123" s="23">
        <v>1</v>
      </c>
      <c r="AB123" s="23">
        <v>565</v>
      </c>
      <c r="AC123" s="23"/>
      <c r="AD123" s="23"/>
      <c r="AE123" s="23"/>
      <c r="AF123" s="25"/>
      <c r="AG123" s="25">
        <v>2.12</v>
      </c>
      <c r="AH123" s="25">
        <v>0.09</v>
      </c>
      <c r="AI123" s="25"/>
      <c r="AJ123" s="23"/>
      <c r="AK123" s="23"/>
      <c r="AL123" s="23"/>
      <c r="AM123" s="37" t="s">
        <v>276</v>
      </c>
      <c r="AN123" s="37" t="s">
        <v>276</v>
      </c>
      <c r="AO123" s="24" t="s">
        <v>287</v>
      </c>
      <c r="GU123" s="2"/>
      <c r="GV123" s="2"/>
      <c r="GW123" s="2"/>
      <c r="GX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1"/>
      <c r="JC123" s="1"/>
      <c r="JD123" s="1"/>
      <c r="JE123" s="1"/>
      <c r="JF123" s="1"/>
      <c r="JG123" s="1"/>
      <c r="JH123" s="1"/>
      <c r="JI123" s="1"/>
      <c r="JJ123" s="1"/>
      <c r="JK123" s="1"/>
      <c r="JL123" s="1"/>
      <c r="JM123" s="1"/>
    </row>
    <row r="124" s="4" customFormat="1" ht="33" customHeight="1" spans="1:273">
      <c r="A124" s="21">
        <v>11</v>
      </c>
      <c r="B124" s="22" t="s">
        <v>149</v>
      </c>
      <c r="C124" s="23"/>
      <c r="D124" s="23"/>
      <c r="E124" s="24"/>
      <c r="F124" s="25"/>
      <c r="G124" s="25"/>
      <c r="H124" s="24"/>
      <c r="I124" s="24"/>
      <c r="J124" s="24"/>
      <c r="K124" s="24"/>
      <c r="L124" s="24"/>
      <c r="M124" s="24"/>
      <c r="N124" s="24">
        <v>1</v>
      </c>
      <c r="O124" s="24"/>
      <c r="P124" s="24"/>
      <c r="Q124" s="24"/>
      <c r="R124" s="24">
        <v>1</v>
      </c>
      <c r="S124" s="24"/>
      <c r="T124" s="24">
        <v>1</v>
      </c>
      <c r="U124" s="24"/>
      <c r="V124" s="24"/>
      <c r="W124" s="23">
        <v>1</v>
      </c>
      <c r="X124" s="23">
        <v>1</v>
      </c>
      <c r="Y124" s="34" t="s">
        <v>222</v>
      </c>
      <c r="Z124" s="23" t="s">
        <v>225</v>
      </c>
      <c r="AA124" s="23">
        <v>1</v>
      </c>
      <c r="AB124" s="23">
        <v>671</v>
      </c>
      <c r="AC124" s="23"/>
      <c r="AD124" s="23"/>
      <c r="AE124" s="23"/>
      <c r="AF124" s="25"/>
      <c r="AG124" s="25">
        <v>2.4</v>
      </c>
      <c r="AH124" s="25"/>
      <c r="AI124" s="25"/>
      <c r="AJ124" s="23"/>
      <c r="AK124" s="23"/>
      <c r="AL124" s="23"/>
      <c r="AM124" s="37" t="s">
        <v>276</v>
      </c>
      <c r="AN124" s="37" t="s">
        <v>276</v>
      </c>
      <c r="AO124" s="24" t="s">
        <v>287</v>
      </c>
      <c r="GU124" s="2"/>
      <c r="GV124" s="2"/>
      <c r="GW124" s="2"/>
      <c r="GX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1"/>
      <c r="JC124" s="1"/>
      <c r="JD124" s="1"/>
      <c r="JE124" s="1"/>
      <c r="JF124" s="1"/>
      <c r="JG124" s="1"/>
      <c r="JH124" s="1"/>
      <c r="JI124" s="1"/>
      <c r="JJ124" s="1"/>
      <c r="JK124" s="1"/>
      <c r="JL124" s="1"/>
      <c r="JM124" s="1"/>
    </row>
    <row r="125" s="4" customFormat="1" ht="33" customHeight="1" spans="1:273">
      <c r="A125" s="21">
        <v>12</v>
      </c>
      <c r="B125" s="22" t="s">
        <v>150</v>
      </c>
      <c r="C125" s="23"/>
      <c r="D125" s="23"/>
      <c r="E125" s="24"/>
      <c r="F125" s="25"/>
      <c r="G125" s="25"/>
      <c r="H125" s="24"/>
      <c r="I125" s="24"/>
      <c r="J125" s="24"/>
      <c r="K125" s="24"/>
      <c r="L125" s="24"/>
      <c r="M125" s="24"/>
      <c r="N125" s="24">
        <v>1</v>
      </c>
      <c r="O125" s="24"/>
      <c r="P125" s="24"/>
      <c r="Q125" s="24"/>
      <c r="R125" s="24"/>
      <c r="S125" s="24"/>
      <c r="T125" s="24"/>
      <c r="U125" s="24"/>
      <c r="V125" s="24"/>
      <c r="W125" s="23">
        <v>1</v>
      </c>
      <c r="X125" s="23">
        <v>1</v>
      </c>
      <c r="Y125" s="34" t="s">
        <v>222</v>
      </c>
      <c r="Z125" s="23" t="s">
        <v>225</v>
      </c>
      <c r="AA125" s="23">
        <v>1</v>
      </c>
      <c r="AB125" s="23">
        <v>11</v>
      </c>
      <c r="AC125" s="23"/>
      <c r="AD125" s="23"/>
      <c r="AE125" s="23"/>
      <c r="AF125" s="25"/>
      <c r="AG125" s="25">
        <v>4.95</v>
      </c>
      <c r="AH125" s="25"/>
      <c r="AI125" s="25"/>
      <c r="AJ125" s="23"/>
      <c r="AK125" s="23"/>
      <c r="AL125" s="23"/>
      <c r="AM125" s="37" t="s">
        <v>276</v>
      </c>
      <c r="AN125" s="37" t="s">
        <v>276</v>
      </c>
      <c r="AO125" s="24" t="s">
        <v>287</v>
      </c>
      <c r="GU125" s="2"/>
      <c r="GV125" s="2"/>
      <c r="GW125" s="2"/>
      <c r="GX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1"/>
      <c r="JC125" s="1"/>
      <c r="JD125" s="1"/>
      <c r="JE125" s="1"/>
      <c r="JF125" s="1"/>
      <c r="JG125" s="1"/>
      <c r="JH125" s="1"/>
      <c r="JI125" s="1"/>
      <c r="JJ125" s="1"/>
      <c r="JK125" s="1"/>
      <c r="JL125" s="1"/>
      <c r="JM125" s="1"/>
    </row>
    <row r="126" s="3" customFormat="1" ht="33" customHeight="1" spans="1:273">
      <c r="A126" s="14" t="s">
        <v>368</v>
      </c>
      <c r="B126" s="14" t="s">
        <v>369</v>
      </c>
      <c r="C126" s="20">
        <f t="shared" ref="C126:G126" si="39">SUM(C127:C133)</f>
        <v>1</v>
      </c>
      <c r="D126" s="20">
        <f t="shared" si="39"/>
        <v>0</v>
      </c>
      <c r="E126" s="20">
        <f t="shared" si="39"/>
        <v>4</v>
      </c>
      <c r="F126" s="20">
        <f t="shared" si="39"/>
        <v>0</v>
      </c>
      <c r="G126" s="20">
        <f t="shared" si="39"/>
        <v>0</v>
      </c>
      <c r="H126" s="20">
        <v>0</v>
      </c>
      <c r="I126" s="20">
        <f t="shared" ref="I126:V126" si="40">SUM(I127:I133)</f>
        <v>0</v>
      </c>
      <c r="J126" s="20">
        <v>2</v>
      </c>
      <c r="K126" s="20">
        <f t="shared" si="40"/>
        <v>0</v>
      </c>
      <c r="L126" s="20">
        <f t="shared" si="40"/>
        <v>0</v>
      </c>
      <c r="M126" s="20">
        <f t="shared" si="40"/>
        <v>0</v>
      </c>
      <c r="N126" s="20">
        <f t="shared" si="40"/>
        <v>7</v>
      </c>
      <c r="O126" s="20">
        <f t="shared" si="40"/>
        <v>0.58</v>
      </c>
      <c r="P126" s="20">
        <f t="shared" si="40"/>
        <v>0</v>
      </c>
      <c r="Q126" s="20">
        <f t="shared" si="40"/>
        <v>0</v>
      </c>
      <c r="R126" s="20">
        <f t="shared" si="40"/>
        <v>0</v>
      </c>
      <c r="S126" s="20">
        <f t="shared" si="40"/>
        <v>0</v>
      </c>
      <c r="T126" s="20">
        <f t="shared" si="40"/>
        <v>6</v>
      </c>
      <c r="U126" s="20">
        <f t="shared" si="40"/>
        <v>0</v>
      </c>
      <c r="V126" s="20">
        <f t="shared" si="40"/>
        <v>1</v>
      </c>
      <c r="W126" s="20">
        <v>1</v>
      </c>
      <c r="X126" s="20">
        <v>1</v>
      </c>
      <c r="Y126" s="33" t="s">
        <v>222</v>
      </c>
      <c r="Z126" s="20" t="s">
        <v>225</v>
      </c>
      <c r="AA126" s="20">
        <v>1</v>
      </c>
      <c r="AB126" s="20">
        <f t="shared" ref="AB126:AI126" si="41">SUM(AB127:AB133)</f>
        <v>28058</v>
      </c>
      <c r="AC126" s="20">
        <f t="shared" si="41"/>
        <v>0</v>
      </c>
      <c r="AD126" s="20">
        <f t="shared" si="41"/>
        <v>0</v>
      </c>
      <c r="AE126" s="20">
        <f t="shared" si="41"/>
        <v>0.04</v>
      </c>
      <c r="AF126" s="20">
        <f t="shared" si="41"/>
        <v>0.12</v>
      </c>
      <c r="AG126" s="20">
        <f t="shared" si="41"/>
        <v>5.76</v>
      </c>
      <c r="AH126" s="20">
        <f t="shared" si="41"/>
        <v>0.85</v>
      </c>
      <c r="AI126" s="20">
        <f t="shared" si="41"/>
        <v>1.44</v>
      </c>
      <c r="AJ126" s="20"/>
      <c r="AK126" s="20">
        <v>21</v>
      </c>
      <c r="AL126" s="36">
        <f>SUM(AL127:AL133)</f>
        <v>39.7</v>
      </c>
      <c r="AM126" s="35" t="s">
        <v>276</v>
      </c>
      <c r="AN126" s="35" t="s">
        <v>276</v>
      </c>
      <c r="AO126" s="18" t="s">
        <v>287</v>
      </c>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40"/>
      <c r="GV126" s="40"/>
      <c r="GW126" s="40"/>
      <c r="GX126" s="40"/>
      <c r="GY126" s="38"/>
      <c r="GZ126" s="38"/>
      <c r="HA126" s="38"/>
      <c r="HB126" s="38"/>
      <c r="HC126" s="38"/>
      <c r="HD126" s="38"/>
      <c r="HE126" s="38"/>
      <c r="HF126" s="39"/>
      <c r="HG126" s="39"/>
      <c r="HH126" s="39"/>
      <c r="HI126" s="39"/>
      <c r="HJ126" s="39"/>
      <c r="HK126" s="39"/>
      <c r="HL126" s="39"/>
      <c r="HM126" s="39"/>
      <c r="HN126" s="39"/>
      <c r="HO126" s="39"/>
      <c r="HP126" s="39"/>
      <c r="HQ126" s="39"/>
      <c r="HR126" s="39"/>
      <c r="HS126" s="39"/>
      <c r="HT126" s="39"/>
      <c r="HU126" s="39"/>
      <c r="HV126" s="39"/>
      <c r="HW126" s="39"/>
      <c r="HX126" s="39"/>
      <c r="HY126" s="39"/>
      <c r="HZ126" s="39"/>
      <c r="IA126" s="39"/>
      <c r="IB126" s="39"/>
      <c r="IC126" s="39"/>
      <c r="ID126" s="39"/>
      <c r="IE126" s="39"/>
      <c r="IF126" s="39"/>
      <c r="IG126" s="39"/>
      <c r="IH126" s="39"/>
      <c r="II126" s="39"/>
      <c r="IJ126" s="39"/>
      <c r="IK126" s="39"/>
      <c r="IL126" s="39"/>
      <c r="IM126" s="39"/>
      <c r="IN126" s="39"/>
      <c r="IO126" s="39"/>
      <c r="IP126" s="39"/>
      <c r="IQ126" s="39"/>
      <c r="IR126" s="39"/>
      <c r="IS126" s="39"/>
      <c r="IT126" s="39"/>
      <c r="IU126" s="39"/>
      <c r="IV126" s="39"/>
      <c r="IW126" s="39"/>
      <c r="IX126" s="39"/>
      <c r="IY126" s="39"/>
      <c r="IZ126" s="39"/>
      <c r="JA126" s="39"/>
      <c r="JB126" s="41"/>
      <c r="JC126" s="41"/>
      <c r="JD126" s="41"/>
      <c r="JE126" s="41"/>
      <c r="JF126" s="41"/>
      <c r="JG126" s="41"/>
      <c r="JH126" s="41"/>
      <c r="JI126" s="41"/>
      <c r="JJ126" s="41"/>
      <c r="JK126" s="41"/>
      <c r="JL126" s="41"/>
      <c r="JM126" s="41"/>
    </row>
    <row r="127" s="4" customFormat="1" ht="33" customHeight="1" spans="1:273">
      <c r="A127" s="21">
        <v>1</v>
      </c>
      <c r="B127" s="22" t="s">
        <v>346</v>
      </c>
      <c r="C127" s="23">
        <v>1</v>
      </c>
      <c r="D127" s="23"/>
      <c r="E127" s="24"/>
      <c r="F127" s="25"/>
      <c r="G127" s="25"/>
      <c r="H127" s="24"/>
      <c r="I127" s="24"/>
      <c r="J127" s="24"/>
      <c r="K127" s="24"/>
      <c r="L127" s="24"/>
      <c r="M127" s="24"/>
      <c r="N127" s="24">
        <v>1</v>
      </c>
      <c r="O127" s="24"/>
      <c r="P127" s="24"/>
      <c r="Q127" s="24"/>
      <c r="R127" s="24"/>
      <c r="S127" s="24"/>
      <c r="T127" s="24">
        <v>4</v>
      </c>
      <c r="U127" s="24"/>
      <c r="V127" s="24"/>
      <c r="W127" s="23">
        <v>1</v>
      </c>
      <c r="X127" s="23">
        <v>1</v>
      </c>
      <c r="Y127" s="34" t="s">
        <v>222</v>
      </c>
      <c r="Z127" s="23" t="s">
        <v>225</v>
      </c>
      <c r="AA127" s="23">
        <v>1</v>
      </c>
      <c r="AB127" s="23">
        <v>25051</v>
      </c>
      <c r="AC127" s="23"/>
      <c r="AD127" s="23"/>
      <c r="AE127" s="23"/>
      <c r="AF127" s="25"/>
      <c r="AG127" s="25"/>
      <c r="AH127" s="25"/>
      <c r="AI127" s="25"/>
      <c r="AJ127" s="23"/>
      <c r="AK127" s="23"/>
      <c r="AL127" s="23"/>
      <c r="AM127" s="37" t="s">
        <v>276</v>
      </c>
      <c r="AN127" s="37" t="s">
        <v>276</v>
      </c>
      <c r="AO127" s="24" t="s">
        <v>287</v>
      </c>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c r="FO127" s="8"/>
      <c r="FP127" s="8"/>
      <c r="FQ127" s="8"/>
      <c r="FR127" s="8"/>
      <c r="FS127" s="8"/>
      <c r="FT127" s="8"/>
      <c r="FU127" s="8"/>
      <c r="FV127" s="8"/>
      <c r="FW127" s="8"/>
      <c r="FX127" s="8"/>
      <c r="FY127" s="8"/>
      <c r="FZ127" s="8"/>
      <c r="GA127" s="8"/>
      <c r="GB127" s="8"/>
      <c r="GC127" s="8"/>
      <c r="GD127" s="8"/>
      <c r="GE127" s="8"/>
      <c r="GF127" s="8"/>
      <c r="GG127" s="8"/>
      <c r="GH127" s="8"/>
      <c r="GI127" s="8"/>
      <c r="GJ127" s="8"/>
      <c r="GK127" s="8"/>
      <c r="GL127" s="8"/>
      <c r="GM127" s="8"/>
      <c r="GN127" s="8"/>
      <c r="GO127" s="8"/>
      <c r="GP127" s="8"/>
      <c r="GQ127" s="8"/>
      <c r="GR127" s="8"/>
      <c r="GS127" s="8"/>
      <c r="GT127" s="8"/>
      <c r="GU127" s="2"/>
      <c r="GV127" s="2"/>
      <c r="GW127" s="2"/>
      <c r="GX127" s="2"/>
      <c r="GY127" s="8"/>
      <c r="GZ127" s="8"/>
      <c r="HA127" s="8"/>
      <c r="HB127" s="8"/>
      <c r="HC127" s="8"/>
      <c r="HD127" s="8"/>
      <c r="HE127" s="8"/>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1"/>
      <c r="JC127" s="1"/>
      <c r="JD127" s="1"/>
      <c r="JE127" s="1"/>
      <c r="JF127" s="1"/>
      <c r="JG127" s="1"/>
      <c r="JH127" s="1"/>
      <c r="JI127" s="1"/>
      <c r="JJ127" s="1"/>
      <c r="JK127" s="1"/>
      <c r="JL127" s="1"/>
      <c r="JM127" s="1"/>
    </row>
    <row r="128" s="4" customFormat="1" ht="33" customHeight="1" spans="1:273">
      <c r="A128" s="21">
        <v>2</v>
      </c>
      <c r="B128" s="22" t="s">
        <v>153</v>
      </c>
      <c r="C128" s="23"/>
      <c r="D128" s="23"/>
      <c r="E128" s="24">
        <v>2</v>
      </c>
      <c r="F128" s="25"/>
      <c r="G128" s="25"/>
      <c r="H128" s="24"/>
      <c r="I128" s="24"/>
      <c r="J128" s="24"/>
      <c r="K128" s="24"/>
      <c r="L128" s="24"/>
      <c r="M128" s="24"/>
      <c r="N128" s="24">
        <v>1</v>
      </c>
      <c r="O128" s="24"/>
      <c r="P128" s="24"/>
      <c r="Q128" s="24"/>
      <c r="R128" s="24"/>
      <c r="S128" s="24"/>
      <c r="T128" s="24">
        <v>1</v>
      </c>
      <c r="U128" s="24"/>
      <c r="V128" s="24">
        <v>1</v>
      </c>
      <c r="W128" s="23">
        <v>1</v>
      </c>
      <c r="X128" s="23">
        <v>1</v>
      </c>
      <c r="Y128" s="34" t="s">
        <v>222</v>
      </c>
      <c r="Z128" s="23" t="s">
        <v>225</v>
      </c>
      <c r="AA128" s="23">
        <v>1</v>
      </c>
      <c r="AB128" s="23">
        <v>262</v>
      </c>
      <c r="AC128" s="23"/>
      <c r="AD128" s="23"/>
      <c r="AE128" s="23"/>
      <c r="AF128" s="25"/>
      <c r="AG128" s="25">
        <v>1.55</v>
      </c>
      <c r="AH128" s="25"/>
      <c r="AI128" s="25">
        <v>0.34</v>
      </c>
      <c r="AJ128" s="23"/>
      <c r="AK128" s="23"/>
      <c r="AL128" s="23">
        <f>8.3+3.7+19.4</f>
        <v>31.4</v>
      </c>
      <c r="AM128" s="37" t="s">
        <v>276</v>
      </c>
      <c r="AN128" s="37" t="s">
        <v>276</v>
      </c>
      <c r="AO128" s="24" t="s">
        <v>287</v>
      </c>
      <c r="GU128" s="2"/>
      <c r="GV128" s="2"/>
      <c r="GW128" s="2"/>
      <c r="GX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1"/>
      <c r="JC128" s="1"/>
      <c r="JD128" s="1"/>
      <c r="JE128" s="1"/>
      <c r="JF128" s="1"/>
      <c r="JG128" s="1"/>
      <c r="JH128" s="1"/>
      <c r="JI128" s="1"/>
      <c r="JJ128" s="1"/>
      <c r="JK128" s="1"/>
      <c r="JL128" s="1"/>
      <c r="JM128" s="1"/>
    </row>
    <row r="129" s="4" customFormat="1" ht="33" customHeight="1" spans="1:273">
      <c r="A129" s="21">
        <v>3</v>
      </c>
      <c r="B129" s="22" t="s">
        <v>154</v>
      </c>
      <c r="C129" s="23"/>
      <c r="D129" s="23"/>
      <c r="E129" s="24"/>
      <c r="F129" s="25"/>
      <c r="G129" s="25"/>
      <c r="H129" s="24"/>
      <c r="I129" s="24"/>
      <c r="J129" s="24"/>
      <c r="K129" s="24"/>
      <c r="L129" s="24"/>
      <c r="M129" s="24"/>
      <c r="N129" s="24">
        <v>1</v>
      </c>
      <c r="O129" s="24"/>
      <c r="P129" s="24"/>
      <c r="Q129" s="24"/>
      <c r="R129" s="24"/>
      <c r="S129" s="24"/>
      <c r="T129" s="24"/>
      <c r="U129" s="24"/>
      <c r="V129" s="24"/>
      <c r="W129" s="23">
        <v>1</v>
      </c>
      <c r="X129" s="23">
        <v>1</v>
      </c>
      <c r="Y129" s="34" t="s">
        <v>222</v>
      </c>
      <c r="Z129" s="23" t="s">
        <v>225</v>
      </c>
      <c r="AA129" s="23">
        <v>1</v>
      </c>
      <c r="AB129" s="23">
        <v>13</v>
      </c>
      <c r="AC129" s="23"/>
      <c r="AD129" s="23"/>
      <c r="AE129" s="23"/>
      <c r="AF129" s="25"/>
      <c r="AG129" s="25">
        <v>0.78</v>
      </c>
      <c r="AH129" s="25"/>
      <c r="AI129" s="25"/>
      <c r="AJ129" s="23"/>
      <c r="AK129" s="23"/>
      <c r="AL129" s="23"/>
      <c r="AM129" s="37" t="s">
        <v>276</v>
      </c>
      <c r="AN129" s="37" t="s">
        <v>276</v>
      </c>
      <c r="AO129" s="24" t="s">
        <v>287</v>
      </c>
      <c r="GU129" s="2"/>
      <c r="GV129" s="2"/>
      <c r="GW129" s="2"/>
      <c r="GX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c r="IR129" s="2"/>
      <c r="IS129" s="2"/>
      <c r="IT129" s="2"/>
      <c r="IU129" s="2"/>
      <c r="IV129" s="2"/>
      <c r="IW129" s="2"/>
      <c r="IX129" s="2"/>
      <c r="IY129" s="2"/>
      <c r="IZ129" s="2"/>
      <c r="JA129" s="2"/>
      <c r="JB129" s="1"/>
      <c r="JC129" s="1"/>
      <c r="JD129" s="1"/>
      <c r="JE129" s="1"/>
      <c r="JF129" s="1"/>
      <c r="JG129" s="1"/>
      <c r="JH129" s="1"/>
      <c r="JI129" s="1"/>
      <c r="JJ129" s="1"/>
      <c r="JK129" s="1"/>
      <c r="JL129" s="1"/>
      <c r="JM129" s="1"/>
    </row>
    <row r="130" s="4" customFormat="1" ht="33" customHeight="1" spans="1:273">
      <c r="A130" s="21">
        <v>4</v>
      </c>
      <c r="B130" s="22" t="s">
        <v>155</v>
      </c>
      <c r="C130" s="23"/>
      <c r="D130" s="23"/>
      <c r="E130" s="24">
        <v>2</v>
      </c>
      <c r="F130" s="25"/>
      <c r="G130" s="25"/>
      <c r="H130" s="24"/>
      <c r="I130" s="24"/>
      <c r="J130" s="24"/>
      <c r="K130" s="24"/>
      <c r="L130" s="24"/>
      <c r="M130" s="24"/>
      <c r="N130" s="24">
        <v>1</v>
      </c>
      <c r="O130" s="24"/>
      <c r="P130" s="24"/>
      <c r="Q130" s="24"/>
      <c r="R130" s="24"/>
      <c r="S130" s="24"/>
      <c r="T130" s="24"/>
      <c r="U130" s="24"/>
      <c r="V130" s="24"/>
      <c r="W130" s="23">
        <v>1</v>
      </c>
      <c r="X130" s="23">
        <v>1</v>
      </c>
      <c r="Y130" s="34" t="s">
        <v>222</v>
      </c>
      <c r="Z130" s="23" t="s">
        <v>225</v>
      </c>
      <c r="AA130" s="23">
        <v>1</v>
      </c>
      <c r="AB130" s="23">
        <v>91</v>
      </c>
      <c r="AC130" s="23"/>
      <c r="AD130" s="23"/>
      <c r="AE130" s="23"/>
      <c r="AF130" s="25"/>
      <c r="AG130" s="25">
        <v>0.91</v>
      </c>
      <c r="AH130" s="25"/>
      <c r="AI130" s="25">
        <v>1.1</v>
      </c>
      <c r="AJ130" s="23"/>
      <c r="AK130" s="23"/>
      <c r="AL130" s="23"/>
      <c r="AM130" s="37" t="s">
        <v>276</v>
      </c>
      <c r="AN130" s="37" t="s">
        <v>276</v>
      </c>
      <c r="AO130" s="24" t="s">
        <v>287</v>
      </c>
      <c r="GU130" s="2"/>
      <c r="GV130" s="2"/>
      <c r="GW130" s="2"/>
      <c r="GX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c r="IR130" s="2"/>
      <c r="IS130" s="2"/>
      <c r="IT130" s="2"/>
      <c r="IU130" s="2"/>
      <c r="IV130" s="2"/>
      <c r="IW130" s="2"/>
      <c r="IX130" s="2"/>
      <c r="IY130" s="2"/>
      <c r="IZ130" s="2"/>
      <c r="JA130" s="2"/>
      <c r="JB130" s="1"/>
      <c r="JC130" s="1"/>
      <c r="JD130" s="1"/>
      <c r="JE130" s="1"/>
      <c r="JF130" s="1"/>
      <c r="JG130" s="1"/>
      <c r="JH130" s="1"/>
      <c r="JI130" s="1"/>
      <c r="JJ130" s="1"/>
      <c r="JK130" s="1"/>
      <c r="JL130" s="1"/>
      <c r="JM130" s="1"/>
    </row>
    <row r="131" s="4" customFormat="1" ht="33" customHeight="1" spans="1:273">
      <c r="A131" s="21">
        <v>5</v>
      </c>
      <c r="B131" s="22" t="s">
        <v>156</v>
      </c>
      <c r="C131" s="23"/>
      <c r="D131" s="23"/>
      <c r="E131" s="24"/>
      <c r="F131" s="25"/>
      <c r="G131" s="25"/>
      <c r="H131" s="24"/>
      <c r="I131" s="24"/>
      <c r="J131" s="24"/>
      <c r="K131" s="24"/>
      <c r="L131" s="24"/>
      <c r="M131" s="24"/>
      <c r="N131" s="24">
        <v>1</v>
      </c>
      <c r="O131" s="24">
        <v>0.58</v>
      </c>
      <c r="P131" s="24"/>
      <c r="Q131" s="24"/>
      <c r="R131" s="24"/>
      <c r="S131" s="24"/>
      <c r="T131" s="24"/>
      <c r="U131" s="24"/>
      <c r="V131" s="24"/>
      <c r="W131" s="23">
        <v>1</v>
      </c>
      <c r="X131" s="23">
        <v>1</v>
      </c>
      <c r="Y131" s="34" t="s">
        <v>222</v>
      </c>
      <c r="Z131" s="23" t="s">
        <v>225</v>
      </c>
      <c r="AA131" s="23">
        <v>1</v>
      </c>
      <c r="AB131" s="23">
        <v>1854</v>
      </c>
      <c r="AC131" s="23"/>
      <c r="AD131" s="23"/>
      <c r="AE131" s="23">
        <v>0.04</v>
      </c>
      <c r="AF131" s="25">
        <v>0.12</v>
      </c>
      <c r="AG131" s="25">
        <v>1.48</v>
      </c>
      <c r="AH131" s="25">
        <v>0.85</v>
      </c>
      <c r="AI131" s="25"/>
      <c r="AJ131" s="23"/>
      <c r="AK131" s="23"/>
      <c r="AL131" s="23"/>
      <c r="AM131" s="37" t="s">
        <v>276</v>
      </c>
      <c r="AN131" s="37" t="s">
        <v>276</v>
      </c>
      <c r="AO131" s="24" t="s">
        <v>287</v>
      </c>
      <c r="GU131" s="2"/>
      <c r="GV131" s="2"/>
      <c r="GW131" s="2"/>
      <c r="GX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c r="IR131" s="2"/>
      <c r="IS131" s="2"/>
      <c r="IT131" s="2"/>
      <c r="IU131" s="2"/>
      <c r="IV131" s="2"/>
      <c r="IW131" s="2"/>
      <c r="IX131" s="2"/>
      <c r="IY131" s="2"/>
      <c r="IZ131" s="2"/>
      <c r="JA131" s="2"/>
      <c r="JB131" s="1"/>
      <c r="JC131" s="1"/>
      <c r="JD131" s="1"/>
      <c r="JE131" s="1"/>
      <c r="JF131" s="1"/>
      <c r="JG131" s="1"/>
      <c r="JH131" s="1"/>
      <c r="JI131" s="1"/>
      <c r="JJ131" s="1"/>
      <c r="JK131" s="1"/>
      <c r="JL131" s="1"/>
      <c r="JM131" s="1"/>
    </row>
    <row r="132" s="4" customFormat="1" ht="33" customHeight="1" spans="1:273">
      <c r="A132" s="21">
        <v>6</v>
      </c>
      <c r="B132" s="22" t="s">
        <v>157</v>
      </c>
      <c r="C132" s="23"/>
      <c r="D132" s="23"/>
      <c r="E132" s="24"/>
      <c r="F132" s="25"/>
      <c r="G132" s="25"/>
      <c r="H132" s="24"/>
      <c r="I132" s="24"/>
      <c r="J132" s="24">
        <v>1</v>
      </c>
      <c r="K132" s="24"/>
      <c r="L132" s="24"/>
      <c r="M132" s="24"/>
      <c r="N132" s="24">
        <v>1</v>
      </c>
      <c r="O132" s="24"/>
      <c r="P132" s="24"/>
      <c r="Q132" s="24"/>
      <c r="R132" s="24"/>
      <c r="S132" s="24"/>
      <c r="T132" s="24"/>
      <c r="U132" s="24"/>
      <c r="V132" s="24"/>
      <c r="W132" s="23">
        <v>1</v>
      </c>
      <c r="X132" s="23">
        <v>1</v>
      </c>
      <c r="Y132" s="34" t="s">
        <v>222</v>
      </c>
      <c r="Z132" s="23" t="s">
        <v>225</v>
      </c>
      <c r="AA132" s="23">
        <v>1</v>
      </c>
      <c r="AB132" s="23">
        <v>19</v>
      </c>
      <c r="AC132" s="23"/>
      <c r="AD132" s="23"/>
      <c r="AE132" s="23"/>
      <c r="AF132" s="25"/>
      <c r="AG132" s="25">
        <v>0.82</v>
      </c>
      <c r="AH132" s="25"/>
      <c r="AI132" s="25"/>
      <c r="AJ132" s="23"/>
      <c r="AK132" s="23">
        <v>3</v>
      </c>
      <c r="AL132" s="23"/>
      <c r="AM132" s="37" t="s">
        <v>276</v>
      </c>
      <c r="AN132" s="37" t="s">
        <v>276</v>
      </c>
      <c r="AO132" s="24" t="s">
        <v>287</v>
      </c>
      <c r="GU132" s="2"/>
      <c r="GV132" s="2"/>
      <c r="GW132" s="2"/>
      <c r="GX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c r="IR132" s="2"/>
      <c r="IS132" s="2"/>
      <c r="IT132" s="2"/>
      <c r="IU132" s="2"/>
      <c r="IV132" s="2"/>
      <c r="IW132" s="2"/>
      <c r="IX132" s="2"/>
      <c r="IY132" s="2"/>
      <c r="IZ132" s="2"/>
      <c r="JA132" s="2"/>
      <c r="JB132" s="1"/>
      <c r="JC132" s="1"/>
      <c r="JD132" s="1"/>
      <c r="JE132" s="1"/>
      <c r="JF132" s="1"/>
      <c r="JG132" s="1"/>
      <c r="JH132" s="1"/>
      <c r="JI132" s="1"/>
      <c r="JJ132" s="1"/>
      <c r="JK132" s="1"/>
      <c r="JL132" s="1"/>
      <c r="JM132" s="1"/>
    </row>
    <row r="133" s="4" customFormat="1" ht="33" customHeight="1" spans="1:273">
      <c r="A133" s="21">
        <v>7</v>
      </c>
      <c r="B133" s="22" t="s">
        <v>158</v>
      </c>
      <c r="C133" s="23"/>
      <c r="D133" s="23"/>
      <c r="E133" s="24"/>
      <c r="F133" s="25"/>
      <c r="G133" s="25"/>
      <c r="H133" s="24"/>
      <c r="I133" s="24"/>
      <c r="J133" s="24">
        <v>1</v>
      </c>
      <c r="K133" s="24"/>
      <c r="L133" s="24"/>
      <c r="M133" s="24"/>
      <c r="N133" s="24">
        <v>1</v>
      </c>
      <c r="O133" s="24"/>
      <c r="P133" s="24"/>
      <c r="Q133" s="24"/>
      <c r="R133" s="24"/>
      <c r="S133" s="24"/>
      <c r="T133" s="24">
        <v>1</v>
      </c>
      <c r="U133" s="24"/>
      <c r="V133" s="24"/>
      <c r="W133" s="23">
        <v>1</v>
      </c>
      <c r="X133" s="23">
        <v>1</v>
      </c>
      <c r="Y133" s="34" t="s">
        <v>222</v>
      </c>
      <c r="Z133" s="23" t="s">
        <v>225</v>
      </c>
      <c r="AA133" s="23">
        <v>1</v>
      </c>
      <c r="AB133" s="23">
        <v>768</v>
      </c>
      <c r="AC133" s="23"/>
      <c r="AD133" s="23"/>
      <c r="AE133" s="23"/>
      <c r="AF133" s="25"/>
      <c r="AG133" s="25">
        <v>0.22</v>
      </c>
      <c r="AH133" s="25"/>
      <c r="AI133" s="25"/>
      <c r="AJ133" s="23"/>
      <c r="AK133" s="23">
        <v>18</v>
      </c>
      <c r="AL133" s="23">
        <v>8.3</v>
      </c>
      <c r="AM133" s="37" t="s">
        <v>276</v>
      </c>
      <c r="AN133" s="37" t="s">
        <v>276</v>
      </c>
      <c r="AO133" s="24" t="s">
        <v>287</v>
      </c>
      <c r="GU133" s="2"/>
      <c r="GV133" s="2"/>
      <c r="GW133" s="2"/>
      <c r="GX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c r="IR133" s="2"/>
      <c r="IS133" s="2"/>
      <c r="IT133" s="2"/>
      <c r="IU133" s="2"/>
      <c r="IV133" s="2"/>
      <c r="IW133" s="2"/>
      <c r="IX133" s="2"/>
      <c r="IY133" s="2"/>
      <c r="IZ133" s="2"/>
      <c r="JA133" s="2"/>
      <c r="JB133" s="1"/>
      <c r="JC133" s="1"/>
      <c r="JD133" s="1"/>
      <c r="JE133" s="1"/>
      <c r="JF133" s="1"/>
      <c r="JG133" s="1"/>
      <c r="JH133" s="1"/>
      <c r="JI133" s="1"/>
      <c r="JJ133" s="1"/>
      <c r="JK133" s="1"/>
      <c r="JL133" s="1"/>
      <c r="JM133" s="1"/>
    </row>
    <row r="134" s="3" customFormat="1" ht="33" customHeight="1" spans="1:273">
      <c r="A134" s="14" t="s">
        <v>370</v>
      </c>
      <c r="B134" s="14" t="s">
        <v>371</v>
      </c>
      <c r="C134" s="20">
        <f t="shared" ref="C134:G134" si="42">SUM(C135:C142)</f>
        <v>1</v>
      </c>
      <c r="D134" s="20">
        <f t="shared" si="42"/>
        <v>0</v>
      </c>
      <c r="E134" s="20">
        <f t="shared" si="42"/>
        <v>7</v>
      </c>
      <c r="F134" s="20">
        <f t="shared" si="42"/>
        <v>0</v>
      </c>
      <c r="G134" s="20">
        <f t="shared" si="42"/>
        <v>0</v>
      </c>
      <c r="H134" s="20">
        <v>0</v>
      </c>
      <c r="I134" s="20">
        <f t="shared" ref="I134:V134" si="43">SUM(I135:I142)</f>
        <v>1</v>
      </c>
      <c r="J134" s="20">
        <v>4</v>
      </c>
      <c r="K134" s="20">
        <f t="shared" si="43"/>
        <v>0</v>
      </c>
      <c r="L134" s="20">
        <f t="shared" si="43"/>
        <v>0</v>
      </c>
      <c r="M134" s="20">
        <f t="shared" si="43"/>
        <v>0</v>
      </c>
      <c r="N134" s="20">
        <f t="shared" si="43"/>
        <v>8</v>
      </c>
      <c r="O134" s="20">
        <f t="shared" si="43"/>
        <v>0</v>
      </c>
      <c r="P134" s="20">
        <f t="shared" si="43"/>
        <v>0</v>
      </c>
      <c r="Q134" s="20">
        <f t="shared" si="43"/>
        <v>0</v>
      </c>
      <c r="R134" s="20">
        <f t="shared" si="43"/>
        <v>1</v>
      </c>
      <c r="S134" s="20">
        <f t="shared" si="43"/>
        <v>0</v>
      </c>
      <c r="T134" s="20">
        <f t="shared" si="43"/>
        <v>6</v>
      </c>
      <c r="U134" s="20">
        <f t="shared" si="43"/>
        <v>1</v>
      </c>
      <c r="V134" s="20">
        <f t="shared" si="43"/>
        <v>0.39</v>
      </c>
      <c r="W134" s="20">
        <v>1</v>
      </c>
      <c r="X134" s="20">
        <v>1</v>
      </c>
      <c r="Y134" s="33" t="s">
        <v>222</v>
      </c>
      <c r="Z134" s="20" t="s">
        <v>225</v>
      </c>
      <c r="AA134" s="20">
        <v>1</v>
      </c>
      <c r="AB134" s="20">
        <f t="shared" ref="AB134:AI134" si="44">SUM(AB135:AB142)</f>
        <v>10246</v>
      </c>
      <c r="AC134" s="20">
        <f t="shared" si="44"/>
        <v>0</v>
      </c>
      <c r="AD134" s="20">
        <f t="shared" si="44"/>
        <v>0</v>
      </c>
      <c r="AE134" s="20">
        <f t="shared" si="44"/>
        <v>0</v>
      </c>
      <c r="AF134" s="20">
        <f t="shared" si="44"/>
        <v>0</v>
      </c>
      <c r="AG134" s="20">
        <f t="shared" si="44"/>
        <v>16.14</v>
      </c>
      <c r="AH134" s="20">
        <f t="shared" si="44"/>
        <v>0</v>
      </c>
      <c r="AI134" s="20">
        <f t="shared" si="44"/>
        <v>0.98</v>
      </c>
      <c r="AJ134" s="20"/>
      <c r="AK134" s="20">
        <v>15</v>
      </c>
      <c r="AL134" s="36">
        <f>SUM(AL135:AL142)</f>
        <v>40.81</v>
      </c>
      <c r="AM134" s="35" t="s">
        <v>276</v>
      </c>
      <c r="AN134" s="35" t="s">
        <v>276</v>
      </c>
      <c r="AO134" s="18" t="s">
        <v>287</v>
      </c>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40"/>
      <c r="GV134" s="40"/>
      <c r="GW134" s="40"/>
      <c r="GX134" s="40"/>
      <c r="GY134" s="38"/>
      <c r="GZ134" s="38"/>
      <c r="HA134" s="38"/>
      <c r="HB134" s="38"/>
      <c r="HC134" s="38"/>
      <c r="HD134" s="38"/>
      <c r="HE134" s="38"/>
      <c r="HF134" s="39"/>
      <c r="HG134" s="39"/>
      <c r="HH134" s="39"/>
      <c r="HI134" s="39"/>
      <c r="HJ134" s="39"/>
      <c r="HK134" s="39"/>
      <c r="HL134" s="39"/>
      <c r="HM134" s="39"/>
      <c r="HN134" s="39"/>
      <c r="HO134" s="39"/>
      <c r="HP134" s="39"/>
      <c r="HQ134" s="39"/>
      <c r="HR134" s="39"/>
      <c r="HS134" s="39"/>
      <c r="HT134" s="39"/>
      <c r="HU134" s="39"/>
      <c r="HV134" s="39"/>
      <c r="HW134" s="39"/>
      <c r="HX134" s="39"/>
      <c r="HY134" s="39"/>
      <c r="HZ134" s="39"/>
      <c r="IA134" s="39"/>
      <c r="IB134" s="39"/>
      <c r="IC134" s="39"/>
      <c r="ID134" s="39"/>
      <c r="IE134" s="39"/>
      <c r="IF134" s="39"/>
      <c r="IG134" s="39"/>
      <c r="IH134" s="39"/>
      <c r="II134" s="39"/>
      <c r="IJ134" s="39"/>
      <c r="IK134" s="39"/>
      <c r="IL134" s="39"/>
      <c r="IM134" s="39"/>
      <c r="IN134" s="39"/>
      <c r="IO134" s="39"/>
      <c r="IP134" s="39"/>
      <c r="IQ134" s="39"/>
      <c r="IR134" s="39"/>
      <c r="IS134" s="39"/>
      <c r="IT134" s="39"/>
      <c r="IU134" s="39"/>
      <c r="IV134" s="39"/>
      <c r="IW134" s="39"/>
      <c r="IX134" s="39"/>
      <c r="IY134" s="39"/>
      <c r="IZ134" s="39"/>
      <c r="JA134" s="39"/>
      <c r="JB134" s="41"/>
      <c r="JC134" s="41"/>
      <c r="JD134" s="41"/>
      <c r="JE134" s="41"/>
      <c r="JF134" s="41"/>
      <c r="JG134" s="41"/>
      <c r="JH134" s="41"/>
      <c r="JI134" s="41"/>
      <c r="JJ134" s="41"/>
      <c r="JK134" s="41"/>
      <c r="JL134" s="41"/>
      <c r="JM134" s="41"/>
    </row>
    <row r="135" s="4" customFormat="1" ht="33" customHeight="1" spans="1:273">
      <c r="A135" s="21">
        <v>1</v>
      </c>
      <c r="B135" s="22" t="s">
        <v>346</v>
      </c>
      <c r="C135" s="23">
        <v>1</v>
      </c>
      <c r="D135" s="23"/>
      <c r="E135" s="24"/>
      <c r="F135" s="25"/>
      <c r="G135" s="25"/>
      <c r="H135" s="24"/>
      <c r="I135" s="24"/>
      <c r="J135" s="24"/>
      <c r="K135" s="24"/>
      <c r="L135" s="24"/>
      <c r="M135" s="24"/>
      <c r="N135" s="24">
        <v>1</v>
      </c>
      <c r="O135" s="24"/>
      <c r="P135" s="24"/>
      <c r="Q135" s="24"/>
      <c r="R135" s="24"/>
      <c r="S135" s="24"/>
      <c r="T135" s="24">
        <v>1</v>
      </c>
      <c r="U135" s="24">
        <v>1</v>
      </c>
      <c r="V135" s="24"/>
      <c r="W135" s="23">
        <v>1</v>
      </c>
      <c r="X135" s="23">
        <v>1</v>
      </c>
      <c r="Y135" s="34" t="s">
        <v>222</v>
      </c>
      <c r="Z135" s="23" t="s">
        <v>225</v>
      </c>
      <c r="AA135" s="23">
        <v>1</v>
      </c>
      <c r="AB135" s="23">
        <v>7786</v>
      </c>
      <c r="AC135" s="23"/>
      <c r="AD135" s="23"/>
      <c r="AE135" s="23"/>
      <c r="AF135" s="25"/>
      <c r="AG135" s="25"/>
      <c r="AH135" s="25"/>
      <c r="AI135" s="25"/>
      <c r="AJ135" s="23"/>
      <c r="AK135" s="23"/>
      <c r="AL135" s="23"/>
      <c r="AM135" s="37" t="s">
        <v>276</v>
      </c>
      <c r="AN135" s="37" t="s">
        <v>276</v>
      </c>
      <c r="AO135" s="24" t="s">
        <v>287</v>
      </c>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c r="FJ135" s="8"/>
      <c r="FK135" s="8"/>
      <c r="FL135" s="8"/>
      <c r="FM135" s="8"/>
      <c r="FN135" s="8"/>
      <c r="FO135" s="8"/>
      <c r="FP135" s="8"/>
      <c r="FQ135" s="8"/>
      <c r="FR135" s="8"/>
      <c r="FS135" s="8"/>
      <c r="FT135" s="8"/>
      <c r="FU135" s="8"/>
      <c r="FV135" s="8"/>
      <c r="FW135" s="8"/>
      <c r="FX135" s="8"/>
      <c r="FY135" s="8"/>
      <c r="FZ135" s="8"/>
      <c r="GA135" s="8"/>
      <c r="GB135" s="8"/>
      <c r="GC135" s="8"/>
      <c r="GD135" s="8"/>
      <c r="GE135" s="8"/>
      <c r="GF135" s="8"/>
      <c r="GG135" s="8"/>
      <c r="GH135" s="8"/>
      <c r="GI135" s="8"/>
      <c r="GJ135" s="8"/>
      <c r="GK135" s="8"/>
      <c r="GL135" s="8"/>
      <c r="GM135" s="8"/>
      <c r="GN135" s="8"/>
      <c r="GO135" s="8"/>
      <c r="GP135" s="8"/>
      <c r="GQ135" s="8"/>
      <c r="GR135" s="8"/>
      <c r="GS135" s="8"/>
      <c r="GT135" s="8"/>
      <c r="GU135" s="2"/>
      <c r="GV135" s="2"/>
      <c r="GW135" s="2"/>
      <c r="GX135" s="2"/>
      <c r="GY135" s="8"/>
      <c r="GZ135" s="8"/>
      <c r="HA135" s="8"/>
      <c r="HB135" s="8"/>
      <c r="HC135" s="8"/>
      <c r="HD135" s="8"/>
      <c r="HE135" s="8"/>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c r="IR135" s="2"/>
      <c r="IS135" s="2"/>
      <c r="IT135" s="2"/>
      <c r="IU135" s="2"/>
      <c r="IV135" s="2"/>
      <c r="IW135" s="2"/>
      <c r="IX135" s="2"/>
      <c r="IY135" s="2"/>
      <c r="IZ135" s="2"/>
      <c r="JA135" s="2"/>
      <c r="JB135" s="1"/>
      <c r="JC135" s="1"/>
      <c r="JD135" s="1"/>
      <c r="JE135" s="1"/>
      <c r="JF135" s="1"/>
      <c r="JG135" s="1"/>
      <c r="JH135" s="1"/>
      <c r="JI135" s="1"/>
      <c r="JJ135" s="1"/>
      <c r="JK135" s="1"/>
      <c r="JL135" s="1"/>
      <c r="JM135" s="1"/>
    </row>
    <row r="136" s="4" customFormat="1" ht="33" customHeight="1" spans="1:273">
      <c r="A136" s="21">
        <v>2</v>
      </c>
      <c r="B136" s="22" t="s">
        <v>161</v>
      </c>
      <c r="C136" s="23"/>
      <c r="D136" s="23"/>
      <c r="E136" s="24">
        <v>1</v>
      </c>
      <c r="F136" s="25"/>
      <c r="G136" s="25"/>
      <c r="H136" s="24"/>
      <c r="I136" s="24"/>
      <c r="J136" s="24"/>
      <c r="K136" s="24"/>
      <c r="L136" s="24"/>
      <c r="M136" s="24"/>
      <c r="N136" s="24">
        <v>1</v>
      </c>
      <c r="O136" s="24"/>
      <c r="P136" s="24"/>
      <c r="Q136" s="24"/>
      <c r="R136" s="24"/>
      <c r="S136" s="24"/>
      <c r="T136" s="24"/>
      <c r="U136" s="24"/>
      <c r="V136" s="24"/>
      <c r="W136" s="23">
        <v>1</v>
      </c>
      <c r="X136" s="23">
        <v>1</v>
      </c>
      <c r="Y136" s="34" t="s">
        <v>222</v>
      </c>
      <c r="Z136" s="23" t="s">
        <v>225</v>
      </c>
      <c r="AA136" s="23">
        <v>1</v>
      </c>
      <c r="AB136" s="23">
        <v>129</v>
      </c>
      <c r="AC136" s="23"/>
      <c r="AD136" s="23"/>
      <c r="AE136" s="23"/>
      <c r="AF136" s="25"/>
      <c r="AG136" s="25">
        <v>5.23</v>
      </c>
      <c r="AH136" s="25"/>
      <c r="AI136" s="25">
        <v>0.03</v>
      </c>
      <c r="AJ136" s="23"/>
      <c r="AK136" s="23"/>
      <c r="AL136" s="23">
        <v>14.6</v>
      </c>
      <c r="AM136" s="37" t="s">
        <v>276</v>
      </c>
      <c r="AN136" s="37" t="s">
        <v>276</v>
      </c>
      <c r="AO136" s="24" t="s">
        <v>287</v>
      </c>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c r="ES136" s="8"/>
      <c r="ET136" s="8"/>
      <c r="EU136" s="8"/>
      <c r="EV136" s="8"/>
      <c r="EW136" s="8"/>
      <c r="EX136" s="8"/>
      <c r="EY136" s="8"/>
      <c r="EZ136" s="8"/>
      <c r="FA136" s="8"/>
      <c r="FB136" s="8"/>
      <c r="FC136" s="8"/>
      <c r="FD136" s="8"/>
      <c r="FE136" s="8"/>
      <c r="FF136" s="8"/>
      <c r="FG136" s="8"/>
      <c r="FH136" s="8"/>
      <c r="FI136" s="8"/>
      <c r="FJ136" s="8"/>
      <c r="FK136" s="8"/>
      <c r="FL136" s="8"/>
      <c r="FM136" s="8"/>
      <c r="FN136" s="8"/>
      <c r="FO136" s="8"/>
      <c r="FP136" s="8"/>
      <c r="FQ136" s="8"/>
      <c r="FR136" s="8"/>
      <c r="FS136" s="8"/>
      <c r="FT136" s="8"/>
      <c r="FU136" s="8"/>
      <c r="FV136" s="8"/>
      <c r="FW136" s="8"/>
      <c r="FX136" s="8"/>
      <c r="FY136" s="8"/>
      <c r="FZ136" s="8"/>
      <c r="GA136" s="8"/>
      <c r="GB136" s="8"/>
      <c r="GC136" s="8"/>
      <c r="GD136" s="8"/>
      <c r="GE136" s="8"/>
      <c r="GF136" s="8"/>
      <c r="GG136" s="8"/>
      <c r="GH136" s="8"/>
      <c r="GI136" s="8"/>
      <c r="GJ136" s="8"/>
      <c r="GK136" s="8"/>
      <c r="GL136" s="8"/>
      <c r="GM136" s="8"/>
      <c r="GN136" s="8"/>
      <c r="GO136" s="8"/>
      <c r="GP136" s="8"/>
      <c r="GQ136" s="8"/>
      <c r="GR136" s="8"/>
      <c r="GS136" s="8"/>
      <c r="GT136" s="8"/>
      <c r="GU136" s="2"/>
      <c r="GV136" s="2"/>
      <c r="GW136" s="2"/>
      <c r="GX136" s="2"/>
      <c r="GY136" s="8"/>
      <c r="GZ136" s="8"/>
      <c r="HA136" s="8"/>
      <c r="HB136" s="8"/>
      <c r="HC136" s="8"/>
      <c r="HD136" s="8"/>
      <c r="HE136" s="8"/>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c r="IR136" s="2"/>
      <c r="IS136" s="2"/>
      <c r="IT136" s="2"/>
      <c r="IU136" s="2"/>
      <c r="IV136" s="2"/>
      <c r="IW136" s="2"/>
      <c r="IX136" s="2"/>
      <c r="IY136" s="2"/>
      <c r="IZ136" s="2"/>
      <c r="JA136" s="2"/>
      <c r="JB136" s="1"/>
      <c r="JC136" s="1"/>
      <c r="JD136" s="1"/>
      <c r="JE136" s="1"/>
      <c r="JF136" s="1"/>
      <c r="JG136" s="1"/>
      <c r="JH136" s="1"/>
      <c r="JI136" s="1"/>
      <c r="JJ136" s="1"/>
      <c r="JK136" s="1"/>
      <c r="JL136" s="1"/>
      <c r="JM136" s="1"/>
    </row>
    <row r="137" s="4" customFormat="1" ht="33" customHeight="1" spans="1:273">
      <c r="A137" s="21">
        <v>5</v>
      </c>
      <c r="B137" s="22" t="s">
        <v>162</v>
      </c>
      <c r="C137" s="23"/>
      <c r="D137" s="23"/>
      <c r="E137" s="24"/>
      <c r="F137" s="25"/>
      <c r="G137" s="25"/>
      <c r="H137" s="24"/>
      <c r="I137" s="24"/>
      <c r="J137" s="24"/>
      <c r="K137" s="24"/>
      <c r="L137" s="24"/>
      <c r="M137" s="24"/>
      <c r="N137" s="24">
        <v>1</v>
      </c>
      <c r="O137" s="24"/>
      <c r="P137" s="24"/>
      <c r="Q137" s="24"/>
      <c r="R137" s="24"/>
      <c r="S137" s="24"/>
      <c r="T137" s="24">
        <v>1</v>
      </c>
      <c r="U137" s="24"/>
      <c r="V137" s="24"/>
      <c r="W137" s="23">
        <v>1</v>
      </c>
      <c r="X137" s="23">
        <v>1</v>
      </c>
      <c r="Y137" s="34" t="s">
        <v>222</v>
      </c>
      <c r="Z137" s="23" t="s">
        <v>225</v>
      </c>
      <c r="AA137" s="23">
        <v>1</v>
      </c>
      <c r="AB137" s="23">
        <v>151</v>
      </c>
      <c r="AC137" s="23"/>
      <c r="AD137" s="23"/>
      <c r="AE137" s="23"/>
      <c r="AF137" s="25"/>
      <c r="AG137" s="25">
        <v>1.94</v>
      </c>
      <c r="AH137" s="25"/>
      <c r="AI137" s="25"/>
      <c r="AJ137" s="23"/>
      <c r="AK137" s="23"/>
      <c r="AL137" s="23"/>
      <c r="AM137" s="37" t="s">
        <v>276</v>
      </c>
      <c r="AN137" s="37" t="s">
        <v>276</v>
      </c>
      <c r="AO137" s="24" t="s">
        <v>287</v>
      </c>
      <c r="GU137" s="2"/>
      <c r="GV137" s="2"/>
      <c r="GW137" s="2"/>
      <c r="GX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c r="IN137" s="2"/>
      <c r="IO137" s="2"/>
      <c r="IP137" s="2"/>
      <c r="IQ137" s="2"/>
      <c r="IR137" s="2"/>
      <c r="IS137" s="2"/>
      <c r="IT137" s="2"/>
      <c r="IU137" s="2"/>
      <c r="IV137" s="2"/>
      <c r="IW137" s="2"/>
      <c r="IX137" s="2"/>
      <c r="IY137" s="2"/>
      <c r="IZ137" s="2"/>
      <c r="JA137" s="2"/>
      <c r="JB137" s="1"/>
      <c r="JC137" s="1"/>
      <c r="JD137" s="1"/>
      <c r="JE137" s="1"/>
      <c r="JF137" s="1"/>
      <c r="JG137" s="1"/>
      <c r="JH137" s="1"/>
      <c r="JI137" s="1"/>
      <c r="JJ137" s="1"/>
      <c r="JK137" s="1"/>
      <c r="JL137" s="1"/>
      <c r="JM137" s="1"/>
    </row>
    <row r="138" s="4" customFormat="1" ht="33" customHeight="1" spans="1:273">
      <c r="A138" s="21">
        <v>3</v>
      </c>
      <c r="B138" s="22" t="s">
        <v>163</v>
      </c>
      <c r="C138" s="23"/>
      <c r="D138" s="23"/>
      <c r="E138" s="24"/>
      <c r="F138" s="25"/>
      <c r="G138" s="25"/>
      <c r="H138" s="24"/>
      <c r="I138" s="24"/>
      <c r="J138" s="24">
        <v>1</v>
      </c>
      <c r="K138" s="24"/>
      <c r="L138" s="24"/>
      <c r="M138" s="24"/>
      <c r="N138" s="24">
        <v>1</v>
      </c>
      <c r="O138" s="24"/>
      <c r="P138" s="24"/>
      <c r="Q138" s="24"/>
      <c r="R138" s="24"/>
      <c r="S138" s="24"/>
      <c r="T138" s="24"/>
      <c r="U138" s="24"/>
      <c r="V138" s="24"/>
      <c r="W138" s="23">
        <v>1</v>
      </c>
      <c r="X138" s="23">
        <v>1</v>
      </c>
      <c r="Y138" s="34" t="s">
        <v>222</v>
      </c>
      <c r="Z138" s="23" t="s">
        <v>225</v>
      </c>
      <c r="AA138" s="23">
        <v>1</v>
      </c>
      <c r="AB138" s="23">
        <v>22</v>
      </c>
      <c r="AC138" s="23"/>
      <c r="AD138" s="23"/>
      <c r="AE138" s="23"/>
      <c r="AF138" s="25"/>
      <c r="AG138" s="25">
        <v>2.39</v>
      </c>
      <c r="AH138" s="25"/>
      <c r="AI138" s="25"/>
      <c r="AJ138" s="23"/>
      <c r="AK138" s="23">
        <v>4</v>
      </c>
      <c r="AL138" s="23"/>
      <c r="AM138" s="37" t="s">
        <v>276</v>
      </c>
      <c r="AN138" s="37" t="s">
        <v>276</v>
      </c>
      <c r="AO138" s="24" t="s">
        <v>287</v>
      </c>
      <c r="GU138" s="2"/>
      <c r="GV138" s="2"/>
      <c r="GW138" s="2"/>
      <c r="GX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c r="IS138" s="2"/>
      <c r="IT138" s="2"/>
      <c r="IU138" s="2"/>
      <c r="IV138" s="2"/>
      <c r="IW138" s="2"/>
      <c r="IX138" s="2"/>
      <c r="IY138" s="2"/>
      <c r="IZ138" s="2"/>
      <c r="JA138" s="2"/>
      <c r="JB138" s="1"/>
      <c r="JC138" s="1"/>
      <c r="JD138" s="1"/>
      <c r="JE138" s="1"/>
      <c r="JF138" s="1"/>
      <c r="JG138" s="1"/>
      <c r="JH138" s="1"/>
      <c r="JI138" s="1"/>
      <c r="JJ138" s="1"/>
      <c r="JK138" s="1"/>
      <c r="JL138" s="1"/>
      <c r="JM138" s="1"/>
    </row>
    <row r="139" s="4" customFormat="1" ht="33" customHeight="1" spans="1:273">
      <c r="A139" s="21">
        <v>4</v>
      </c>
      <c r="B139" s="22" t="s">
        <v>164</v>
      </c>
      <c r="C139" s="23"/>
      <c r="D139" s="23"/>
      <c r="E139" s="24">
        <v>2</v>
      </c>
      <c r="F139" s="25"/>
      <c r="G139" s="25"/>
      <c r="H139" s="24"/>
      <c r="I139" s="24"/>
      <c r="J139" s="24">
        <v>1</v>
      </c>
      <c r="K139" s="24"/>
      <c r="L139" s="24"/>
      <c r="M139" s="24"/>
      <c r="N139" s="24">
        <v>1</v>
      </c>
      <c r="O139" s="24"/>
      <c r="P139" s="24"/>
      <c r="Q139" s="24"/>
      <c r="R139" s="24"/>
      <c r="S139" s="24"/>
      <c r="T139" s="24">
        <v>2</v>
      </c>
      <c r="U139" s="24"/>
      <c r="V139" s="24"/>
      <c r="W139" s="23">
        <v>1</v>
      </c>
      <c r="X139" s="23">
        <v>1</v>
      </c>
      <c r="Y139" s="34" t="s">
        <v>222</v>
      </c>
      <c r="Z139" s="23" t="s">
        <v>225</v>
      </c>
      <c r="AA139" s="23">
        <v>1</v>
      </c>
      <c r="AB139" s="23">
        <v>286</v>
      </c>
      <c r="AC139" s="23"/>
      <c r="AD139" s="23"/>
      <c r="AE139" s="23"/>
      <c r="AF139" s="25"/>
      <c r="AG139" s="25">
        <v>3.17</v>
      </c>
      <c r="AH139" s="25"/>
      <c r="AI139" s="25">
        <v>0.435</v>
      </c>
      <c r="AJ139" s="23"/>
      <c r="AK139" s="23">
        <v>5</v>
      </c>
      <c r="AL139" s="23">
        <v>8.21</v>
      </c>
      <c r="AM139" s="37" t="s">
        <v>276</v>
      </c>
      <c r="AN139" s="37" t="s">
        <v>276</v>
      </c>
      <c r="AO139" s="24" t="s">
        <v>287</v>
      </c>
      <c r="GU139" s="2"/>
      <c r="GV139" s="2"/>
      <c r="GW139" s="2"/>
      <c r="GX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c r="IM139" s="2"/>
      <c r="IN139" s="2"/>
      <c r="IO139" s="2"/>
      <c r="IP139" s="2"/>
      <c r="IQ139" s="2"/>
      <c r="IR139" s="2"/>
      <c r="IS139" s="2"/>
      <c r="IT139" s="2"/>
      <c r="IU139" s="2"/>
      <c r="IV139" s="2"/>
      <c r="IW139" s="2"/>
      <c r="IX139" s="2"/>
      <c r="IY139" s="2"/>
      <c r="IZ139" s="2"/>
      <c r="JA139" s="2"/>
      <c r="JB139" s="1"/>
      <c r="JC139" s="1"/>
      <c r="JD139" s="1"/>
      <c r="JE139" s="1"/>
      <c r="JF139" s="1"/>
      <c r="JG139" s="1"/>
      <c r="JH139" s="1"/>
      <c r="JI139" s="1"/>
      <c r="JJ139" s="1"/>
      <c r="JK139" s="1"/>
      <c r="JL139" s="1"/>
      <c r="JM139" s="1"/>
    </row>
    <row r="140" s="4" customFormat="1" ht="33" customHeight="1" spans="1:273">
      <c r="A140" s="21">
        <v>6</v>
      </c>
      <c r="B140" s="22" t="s">
        <v>165</v>
      </c>
      <c r="C140" s="23"/>
      <c r="D140" s="23"/>
      <c r="E140" s="24">
        <v>2</v>
      </c>
      <c r="F140" s="25"/>
      <c r="G140" s="25"/>
      <c r="H140" s="24"/>
      <c r="I140" s="24"/>
      <c r="J140" s="24"/>
      <c r="K140" s="24"/>
      <c r="L140" s="24"/>
      <c r="M140" s="24"/>
      <c r="N140" s="24">
        <v>1</v>
      </c>
      <c r="O140" s="24"/>
      <c r="P140" s="24"/>
      <c r="Q140" s="24"/>
      <c r="R140" s="24"/>
      <c r="S140" s="24"/>
      <c r="T140" s="24"/>
      <c r="U140" s="24"/>
      <c r="V140" s="24"/>
      <c r="W140" s="23">
        <v>1</v>
      </c>
      <c r="X140" s="23">
        <v>1</v>
      </c>
      <c r="Y140" s="34" t="s">
        <v>222</v>
      </c>
      <c r="Z140" s="23" t="s">
        <v>225</v>
      </c>
      <c r="AA140" s="23">
        <v>1</v>
      </c>
      <c r="AB140" s="23">
        <v>89</v>
      </c>
      <c r="AC140" s="23"/>
      <c r="AD140" s="23"/>
      <c r="AE140" s="23"/>
      <c r="AF140" s="25"/>
      <c r="AG140" s="25">
        <v>1.17</v>
      </c>
      <c r="AH140" s="25"/>
      <c r="AI140" s="25">
        <v>0.25</v>
      </c>
      <c r="AJ140" s="23"/>
      <c r="AK140" s="23"/>
      <c r="AL140" s="23"/>
      <c r="AM140" s="37" t="s">
        <v>276</v>
      </c>
      <c r="AN140" s="37" t="s">
        <v>276</v>
      </c>
      <c r="AO140" s="24" t="s">
        <v>287</v>
      </c>
      <c r="GU140" s="2"/>
      <c r="GV140" s="2"/>
      <c r="GW140" s="2"/>
      <c r="GX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c r="IP140" s="2"/>
      <c r="IQ140" s="2"/>
      <c r="IR140" s="2"/>
      <c r="IS140" s="2"/>
      <c r="IT140" s="2"/>
      <c r="IU140" s="2"/>
      <c r="IV140" s="2"/>
      <c r="IW140" s="2"/>
      <c r="IX140" s="2"/>
      <c r="IY140" s="2"/>
      <c r="IZ140" s="2"/>
      <c r="JA140" s="2"/>
      <c r="JB140" s="1"/>
      <c r="JC140" s="1"/>
      <c r="JD140" s="1"/>
      <c r="JE140" s="1"/>
      <c r="JF140" s="1"/>
      <c r="JG140" s="1"/>
      <c r="JH140" s="1"/>
      <c r="JI140" s="1"/>
      <c r="JJ140" s="1"/>
      <c r="JK140" s="1"/>
      <c r="JL140" s="1"/>
      <c r="JM140" s="1"/>
    </row>
    <row r="141" s="4" customFormat="1" ht="33" customHeight="1" spans="1:273">
      <c r="A141" s="21">
        <v>7</v>
      </c>
      <c r="B141" s="22" t="s">
        <v>166</v>
      </c>
      <c r="C141" s="23"/>
      <c r="D141" s="23"/>
      <c r="E141" s="24">
        <v>2</v>
      </c>
      <c r="F141" s="25"/>
      <c r="G141" s="25"/>
      <c r="H141" s="24"/>
      <c r="I141" s="24">
        <v>1</v>
      </c>
      <c r="J141" s="24">
        <v>1</v>
      </c>
      <c r="K141" s="24"/>
      <c r="L141" s="24"/>
      <c r="M141" s="24"/>
      <c r="N141" s="24">
        <v>1</v>
      </c>
      <c r="O141" s="24"/>
      <c r="P141" s="24"/>
      <c r="Q141" s="24"/>
      <c r="R141" s="24">
        <v>1</v>
      </c>
      <c r="S141" s="24"/>
      <c r="T141" s="24">
        <v>1</v>
      </c>
      <c r="U141" s="24"/>
      <c r="V141" s="24">
        <v>0.39</v>
      </c>
      <c r="W141" s="23">
        <v>1</v>
      </c>
      <c r="X141" s="23">
        <v>1</v>
      </c>
      <c r="Y141" s="34" t="s">
        <v>222</v>
      </c>
      <c r="Z141" s="23" t="s">
        <v>225</v>
      </c>
      <c r="AA141" s="23">
        <v>1</v>
      </c>
      <c r="AB141" s="23">
        <v>1610</v>
      </c>
      <c r="AC141" s="23"/>
      <c r="AD141" s="23"/>
      <c r="AE141" s="23"/>
      <c r="AF141" s="25"/>
      <c r="AG141" s="25">
        <v>1.7</v>
      </c>
      <c r="AH141" s="25"/>
      <c r="AI141" s="25">
        <v>0.265</v>
      </c>
      <c r="AJ141" s="23"/>
      <c r="AK141" s="23">
        <v>3</v>
      </c>
      <c r="AL141" s="23">
        <v>18</v>
      </c>
      <c r="AM141" s="37" t="s">
        <v>276</v>
      </c>
      <c r="AN141" s="37" t="s">
        <v>276</v>
      </c>
      <c r="AO141" s="24" t="s">
        <v>287</v>
      </c>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c r="ES141" s="8"/>
      <c r="ET141" s="8"/>
      <c r="EU141" s="8"/>
      <c r="EV141" s="8"/>
      <c r="EW141" s="8"/>
      <c r="EX141" s="8"/>
      <c r="EY141" s="8"/>
      <c r="EZ141" s="8"/>
      <c r="FA141" s="8"/>
      <c r="FB141" s="8"/>
      <c r="FC141" s="8"/>
      <c r="FD141" s="8"/>
      <c r="FE141" s="8"/>
      <c r="FF141" s="8"/>
      <c r="FG141" s="8"/>
      <c r="FH141" s="8"/>
      <c r="FI141" s="8"/>
      <c r="FJ141" s="8"/>
      <c r="FK141" s="8"/>
      <c r="FL141" s="8"/>
      <c r="FM141" s="8"/>
      <c r="FN141" s="8"/>
      <c r="FO141" s="8"/>
      <c r="FP141" s="8"/>
      <c r="FQ141" s="8"/>
      <c r="FR141" s="8"/>
      <c r="FS141" s="8"/>
      <c r="FT141" s="8"/>
      <c r="FU141" s="8"/>
      <c r="FV141" s="8"/>
      <c r="FW141" s="8"/>
      <c r="FX141" s="8"/>
      <c r="FY141" s="8"/>
      <c r="FZ141" s="8"/>
      <c r="GA141" s="8"/>
      <c r="GB141" s="8"/>
      <c r="GC141" s="8"/>
      <c r="GD141" s="8"/>
      <c r="GE141" s="8"/>
      <c r="GF141" s="8"/>
      <c r="GG141" s="8"/>
      <c r="GH141" s="8"/>
      <c r="GI141" s="8"/>
      <c r="GJ141" s="8"/>
      <c r="GK141" s="8"/>
      <c r="GL141" s="8"/>
      <c r="GM141" s="8"/>
      <c r="GN141" s="8"/>
      <c r="GO141" s="8"/>
      <c r="GP141" s="8"/>
      <c r="GQ141" s="8"/>
      <c r="GR141" s="8"/>
      <c r="GS141" s="8"/>
      <c r="GT141" s="8"/>
      <c r="GU141" s="2"/>
      <c r="GV141" s="2"/>
      <c r="GW141" s="2"/>
      <c r="GX141" s="2"/>
      <c r="GY141" s="8"/>
      <c r="GZ141" s="8"/>
      <c r="HA141" s="8"/>
      <c r="HB141" s="8"/>
      <c r="HC141" s="8"/>
      <c r="HD141" s="8"/>
      <c r="HE141" s="8"/>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c r="IR141" s="2"/>
      <c r="IS141" s="2"/>
      <c r="IT141" s="2"/>
      <c r="IU141" s="2"/>
      <c r="IV141" s="2"/>
      <c r="IW141" s="2"/>
      <c r="IX141" s="2"/>
      <c r="IY141" s="2"/>
      <c r="IZ141" s="2"/>
      <c r="JA141" s="2"/>
      <c r="JB141" s="1"/>
      <c r="JC141" s="1"/>
      <c r="JD141" s="1"/>
      <c r="JE141" s="1"/>
      <c r="JF141" s="1"/>
      <c r="JG141" s="1"/>
      <c r="JH141" s="1"/>
      <c r="JI141" s="1"/>
      <c r="JJ141" s="1"/>
      <c r="JK141" s="1"/>
      <c r="JL141" s="1"/>
      <c r="JM141" s="1"/>
    </row>
    <row r="142" s="4" customFormat="1" ht="33" customHeight="1" spans="1:273">
      <c r="A142" s="21">
        <v>8</v>
      </c>
      <c r="B142" s="22" t="s">
        <v>167</v>
      </c>
      <c r="C142" s="23"/>
      <c r="D142" s="23"/>
      <c r="E142" s="24"/>
      <c r="F142" s="25"/>
      <c r="G142" s="25"/>
      <c r="H142" s="24"/>
      <c r="I142" s="24"/>
      <c r="J142" s="24">
        <v>1</v>
      </c>
      <c r="K142" s="24"/>
      <c r="L142" s="24"/>
      <c r="M142" s="24"/>
      <c r="N142" s="24">
        <v>1</v>
      </c>
      <c r="O142" s="24"/>
      <c r="P142" s="24"/>
      <c r="Q142" s="24"/>
      <c r="R142" s="24"/>
      <c r="S142" s="24"/>
      <c r="T142" s="24">
        <v>1</v>
      </c>
      <c r="U142" s="24"/>
      <c r="V142" s="24"/>
      <c r="W142" s="23">
        <v>1</v>
      </c>
      <c r="X142" s="23">
        <v>1</v>
      </c>
      <c r="Y142" s="34" t="s">
        <v>222</v>
      </c>
      <c r="Z142" s="23" t="s">
        <v>225</v>
      </c>
      <c r="AA142" s="23">
        <v>1</v>
      </c>
      <c r="AB142" s="23">
        <v>173</v>
      </c>
      <c r="AC142" s="23"/>
      <c r="AD142" s="23"/>
      <c r="AE142" s="23"/>
      <c r="AF142" s="25"/>
      <c r="AG142" s="25">
        <v>0.54</v>
      </c>
      <c r="AH142" s="25"/>
      <c r="AI142" s="25"/>
      <c r="AJ142" s="23"/>
      <c r="AK142" s="23">
        <v>3</v>
      </c>
      <c r="AL142" s="23"/>
      <c r="AM142" s="37" t="s">
        <v>276</v>
      </c>
      <c r="AN142" s="37" t="s">
        <v>276</v>
      </c>
      <c r="AO142" s="24" t="s">
        <v>287</v>
      </c>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c r="FF142" s="8"/>
      <c r="FG142" s="8"/>
      <c r="FH142" s="8"/>
      <c r="FI142" s="8"/>
      <c r="FJ142" s="8"/>
      <c r="FK142" s="8"/>
      <c r="FL142" s="8"/>
      <c r="FM142" s="8"/>
      <c r="FN142" s="8"/>
      <c r="FO142" s="8"/>
      <c r="FP142" s="8"/>
      <c r="FQ142" s="8"/>
      <c r="FR142" s="8"/>
      <c r="FS142" s="8"/>
      <c r="FT142" s="8"/>
      <c r="FU142" s="8"/>
      <c r="FV142" s="8"/>
      <c r="FW142" s="8"/>
      <c r="FX142" s="8"/>
      <c r="FY142" s="8"/>
      <c r="FZ142" s="8"/>
      <c r="GA142" s="8"/>
      <c r="GB142" s="8"/>
      <c r="GC142" s="8"/>
      <c r="GD142" s="8"/>
      <c r="GE142" s="8"/>
      <c r="GF142" s="8"/>
      <c r="GG142" s="8"/>
      <c r="GH142" s="8"/>
      <c r="GI142" s="8"/>
      <c r="GJ142" s="8"/>
      <c r="GK142" s="8"/>
      <c r="GL142" s="8"/>
      <c r="GM142" s="8"/>
      <c r="GN142" s="8"/>
      <c r="GO142" s="8"/>
      <c r="GP142" s="8"/>
      <c r="GQ142" s="8"/>
      <c r="GR142" s="8"/>
      <c r="GS142" s="8"/>
      <c r="GT142" s="8"/>
      <c r="GU142" s="2"/>
      <c r="GV142" s="2"/>
      <c r="GW142" s="2"/>
      <c r="GX142" s="2"/>
      <c r="GY142" s="8"/>
      <c r="GZ142" s="8"/>
      <c r="HA142" s="8"/>
      <c r="HB142" s="8"/>
      <c r="HC142" s="8"/>
      <c r="HD142" s="8"/>
      <c r="HE142" s="8"/>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c r="IR142" s="2"/>
      <c r="IS142" s="2"/>
      <c r="IT142" s="2"/>
      <c r="IU142" s="2"/>
      <c r="IV142" s="2"/>
      <c r="IW142" s="2"/>
      <c r="IX142" s="2"/>
      <c r="IY142" s="2"/>
      <c r="IZ142" s="2"/>
      <c r="JA142" s="2"/>
      <c r="JB142" s="1"/>
      <c r="JC142" s="1"/>
      <c r="JD142" s="1"/>
      <c r="JE142" s="1"/>
      <c r="JF142" s="1"/>
      <c r="JG142" s="1"/>
      <c r="JH142" s="1"/>
      <c r="JI142" s="1"/>
      <c r="JJ142" s="1"/>
      <c r="JK142" s="1"/>
      <c r="JL142" s="1"/>
      <c r="JM142" s="1"/>
    </row>
  </sheetData>
  <mergeCells count="14">
    <mergeCell ref="A1:B1"/>
    <mergeCell ref="A2:AO2"/>
    <mergeCell ref="C3:AB3"/>
    <mergeCell ref="AC3:AN3"/>
    <mergeCell ref="C4:V4"/>
    <mergeCell ref="W4:Y4"/>
    <mergeCell ref="Z4:AA4"/>
    <mergeCell ref="AC4:AE4"/>
    <mergeCell ref="AF4:AJ4"/>
    <mergeCell ref="AK4:AL4"/>
    <mergeCell ref="AM4:AN4"/>
    <mergeCell ref="A6:B6"/>
    <mergeCell ref="A3:A5"/>
    <mergeCell ref="B3:B5"/>
  </mergeCells>
  <printOptions horizontalCentered="1"/>
  <pageMargins left="0.472222222222222" right="0.393055555555556" top="0.590277777777778" bottom="0.590277777777778" header="0.298611111111111" footer="0.298611111111111"/>
  <pageSetup paperSize="9" scale="36" firstPageNumber="9" fitToHeight="0" orientation="landscape" useFirstPageNumber="1" horizontalDpi="600"/>
  <headerFooter differentOddEven="1">
    <oddFooter>&amp;R—&amp;P—</oddFooter>
    <evenFooter>&amp;L—&amp;P—</even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梁良</cp:lastModifiedBy>
  <dcterms:created xsi:type="dcterms:W3CDTF">2019-12-29T08:18:00Z</dcterms:created>
  <dcterms:modified xsi:type="dcterms:W3CDTF">2025-07-15T01:46:17Z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ED877BF924B545389B5400D8E0EAB878_13</vt:lpwstr>
  </property>
  <property fmtid="{D5CDD505-2E9C-101B-9397-08002B2CF9AE}" pid="4" name="KSOReadingLayout">
    <vt:bool>true</vt:bool>
  </property>
</Properties>
</file>