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 activeTab="1"/>
  </bookViews>
  <sheets>
    <sheet name="审定表" sheetId="2" r:id="rId1"/>
    <sheet name="审核" sheetId="4" r:id="rId2"/>
    <sheet name="审核记录" sheetId="5" r:id="rId3"/>
  </sheets>
  <definedNames>
    <definedName name="_xlnm.Print_Area" localSheetId="0">审定表!$A$2:$F$20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<sst xmlns="http://schemas.openxmlformats.org/spreadsheetml/2006/main" count="84" uniqueCount="64">
  <si>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t>广西晟昌工程科技有限责任公司</t>
  </si>
  <si>
    <t>造价审定表</t>
  </si>
  <si>
    <t>项目编号：</t>
  </si>
  <si>
    <t>SCZJYS-2025-005</t>
  </si>
  <si>
    <t>工程项目名称</t>
  </si>
  <si>
    <t>结构类型</t>
  </si>
  <si>
    <t>核减率</t>
  </si>
  <si>
    <t>灵川县人民医院污水处理站消毒药剂采购（两年）</t>
  </si>
  <si>
    <t>名称</t>
  </si>
  <si>
    <t>送审价值（万元）</t>
  </si>
  <si>
    <t>审定价值（万元）</t>
  </si>
  <si>
    <t>核增(+)
核减(-)
（万元）</t>
  </si>
  <si>
    <r>
      <rPr>
        <sz val="22"/>
        <rFont val="Times New Roman"/>
        <charset val="134"/>
      </rPr>
      <t xml:space="preserve">    </t>
    </r>
    <r>
      <rPr>
        <sz val="22"/>
        <rFont val="宋体"/>
        <charset val="134"/>
      </rPr>
      <t>项目</t>
    </r>
    <r>
      <rPr>
        <sz val="22"/>
        <rFont val="Times New Roman"/>
        <charset val="134"/>
      </rPr>
      <t xml:space="preserve">       </t>
    </r>
  </si>
  <si>
    <t>总造价</t>
  </si>
  <si>
    <t>灵川县人民医院污水处理站消毒药剂采购</t>
  </si>
  <si>
    <t>工程总造价</t>
  </si>
  <si>
    <t>审定造价大写</t>
  </si>
  <si>
    <t>叁拾贰万零贰佰元整</t>
  </si>
  <si>
    <t>审核结论：该项目预算价报审总造价35.24万元元，经审核，审核结算价总造价30.02万元，与送审额相比，审减3.22万元，审减率9.14%。</t>
  </si>
  <si>
    <t xml:space="preserve">
采购单位（盖章）：灵川县人民医院
       年   月   日</t>
  </si>
  <si>
    <t>审核单位（盖章）：广西晟昌工程科技有限责任公司</t>
  </si>
  <si>
    <t>代表人：</t>
  </si>
  <si>
    <t>初审：</t>
  </si>
  <si>
    <t>负责人：</t>
  </si>
  <si>
    <t>复审：</t>
  </si>
  <si>
    <t>　　年　　月　　　日</t>
  </si>
  <si>
    <t>年　　　　月　　　日</t>
  </si>
  <si>
    <t>灵川县人民医院污水处理站消杀药品采购明细表</t>
  </si>
  <si>
    <t>品名</t>
  </si>
  <si>
    <t>要求</t>
  </si>
  <si>
    <t>规格</t>
  </si>
  <si>
    <t xml:space="preserve">一年需求量                   </t>
  </si>
  <si>
    <t>每公斤单价</t>
  </si>
  <si>
    <t>整装单价（元）</t>
  </si>
  <si>
    <t>一年费用（元）</t>
  </si>
  <si>
    <t>两年总费用（元）</t>
  </si>
  <si>
    <t>次氯酸钠</t>
  </si>
  <si>
    <t>10%含氯量，液体</t>
  </si>
  <si>
    <t>25KG/桶</t>
  </si>
  <si>
    <t>1500桶
（共37500 KG）</t>
  </si>
  <si>
    <t>聚合氯化铝</t>
  </si>
  <si>
    <t>粉剂</t>
  </si>
  <si>
    <t>25KG/包</t>
  </si>
  <si>
    <t>500包
（共12500 KG）</t>
  </si>
  <si>
    <t>阳离子聚丙烯酰胺</t>
  </si>
  <si>
    <t>40离子度，粉剂</t>
  </si>
  <si>
    <t>14包
（共350 KG）</t>
  </si>
  <si>
    <t>费用合计</t>
  </si>
  <si>
    <t>以上费用包含运输、装卸、人工、税费</t>
  </si>
  <si>
    <t xml:space="preserve">    特别说明：为了便于污水处理站操作人员搬运、投放操作，供货规格必须为≤25KG/桶 或 ≤25KG/包，太重了不便于搬动。</t>
  </si>
  <si>
    <t>灵川县人民医院污水处理站消杀药品采购项目预算--寻价</t>
  </si>
  <si>
    <t>一年需求                    （桶、包）</t>
  </si>
  <si>
    <t>送审</t>
  </si>
  <si>
    <t>审核</t>
  </si>
  <si>
    <t>一年费用</t>
  </si>
  <si>
    <t>两年总费用</t>
  </si>
  <si>
    <t>3.2元/KG</t>
  </si>
  <si>
    <t>3.6元/KG</t>
  </si>
  <si>
    <t>32元/KG</t>
  </si>
  <si>
    <t>【淘宝】https://e.tb.cn/h.hZEJ8GzdKsox4Zx?tk=stHmVJzg0vq tG-#22&gt;lD 「聚合氯化铝PAC沉淀剂进化水质 絮凝剂 无机混凝剂 25kg包装」</t>
  </si>
  <si>
    <t>合计</t>
  </si>
  <si>
    <t>费用包含运输、装卸、人工、税</t>
  </si>
  <si>
    <t>【淘宝】https://e.tb.cn/h.6zyc7mOwvdRrEKY?tk=feBgVKYxgdo MF168 「聚丙烯酰胺PAM絮凝剂沉淀剂阴离子阳离子非离子污水处理药剂」</t>
  </si>
  <si>
    <t>【淘宝】https://e.tb.cn/h.6zyZ1NEfeu4GYXs?tk=bVA8VKYu1YD HU006 「聚丙烯酰胺 阴离子阳离子PAM污水废水处理净水絮凝剂 工业增稠剂」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</si>
</sst>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[DBNum2][$RMB]General;[Red][DBNum2][$RMB]General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33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33"/>
      <name val="宋体"/>
      <charset val="134"/>
    </font>
    <font>
      <sz val="22"/>
      <name val="Times New Roman"/>
      <charset val="134"/>
    </font>
    <font>
      <sz val="2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49" applyFont="1">
      <alignment vertical="center"/>
    </xf>
    <xf numFmtId="0" fontId="5" fillId="0" borderId="0" xfId="49" applyFont="1">
      <alignment vertical="center"/>
    </xf>
    <xf numFmtId="0" fontId="6" fillId="0" borderId="0" xfId="49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49" applyFont="1" applyAlignment="1">
      <alignment horizontal="left" vertical="center"/>
    </xf>
    <xf numFmtId="0" fontId="5" fillId="0" borderId="0" xfId="49" applyFont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2" fontId="5" fillId="0" borderId="1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right" vertical="top" wrapText="1"/>
    </xf>
    <xf numFmtId="0" fontId="5" fillId="0" borderId="4" xfId="49" applyFont="1" applyBorder="1" applyAlignment="1">
      <alignment horizontal="center" vertical="center" wrapText="1"/>
    </xf>
    <xf numFmtId="0" fontId="8" fillId="0" borderId="5" xfId="49" applyFont="1" applyBorder="1" applyAlignment="1">
      <alignment horizontal="left" vertical="top" wrapText="1"/>
    </xf>
    <xf numFmtId="0" fontId="5" fillId="0" borderId="5" xfId="49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10" fontId="5" fillId="0" borderId="1" xfId="49" applyNumberFormat="1" applyFont="1" applyBorder="1" applyAlignment="1">
      <alignment horizontal="center" vertical="center" wrapText="1"/>
    </xf>
    <xf numFmtId="176" fontId="5" fillId="0" borderId="6" xfId="49" applyNumberFormat="1" applyFont="1" applyBorder="1" applyAlignment="1">
      <alignment horizontal="center" vertical="center" wrapText="1"/>
    </xf>
    <xf numFmtId="177" fontId="5" fillId="0" borderId="2" xfId="49" applyNumberFormat="1" applyFont="1" applyBorder="1" applyAlignment="1">
      <alignment horizontal="center" vertical="center" wrapText="1"/>
    </xf>
    <xf numFmtId="178" fontId="5" fillId="0" borderId="3" xfId="49" applyNumberFormat="1" applyFont="1" applyBorder="1" applyAlignment="1" applyProtection="1">
      <alignment horizontal="center" vertical="center" wrapText="1"/>
      <protection locked="0"/>
    </xf>
    <xf numFmtId="178" fontId="5" fillId="0" borderId="6" xfId="49" applyNumberFormat="1" applyFont="1" applyBorder="1" applyAlignment="1" applyProtection="1">
      <alignment horizontal="center" vertical="center" wrapText="1"/>
      <protection locked="0"/>
    </xf>
    <xf numFmtId="0" fontId="5" fillId="0" borderId="7" xfId="49" applyFont="1" applyBorder="1" applyAlignment="1">
      <alignment horizontal="justify" vertical="top" wrapText="1"/>
    </xf>
    <xf numFmtId="0" fontId="5" fillId="0" borderId="8" xfId="49" applyFont="1" applyBorder="1" applyAlignment="1">
      <alignment horizontal="justify" vertical="top" wrapText="1"/>
    </xf>
    <xf numFmtId="0" fontId="5" fillId="0" borderId="9" xfId="0" applyFont="1" applyFill="1" applyBorder="1" applyAlignment="1">
      <alignment horizontal="justify" vertical="top" wrapText="1"/>
    </xf>
    <xf numFmtId="0" fontId="5" fillId="0" borderId="7" xfId="50" applyFont="1" applyBorder="1" applyAlignment="1">
      <alignment vertical="center" wrapText="1"/>
    </xf>
    <xf numFmtId="0" fontId="5" fillId="0" borderId="8" xfId="50" applyFont="1" applyBorder="1" applyAlignment="1">
      <alignment vertical="center" wrapText="1"/>
    </xf>
    <xf numFmtId="0" fontId="5" fillId="0" borderId="10" xfId="50" applyFont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49" applyFont="1" applyBorder="1" applyAlignment="1">
      <alignment vertical="top"/>
    </xf>
    <xf numFmtId="0" fontId="5" fillId="0" borderId="0" xfId="49" applyFont="1" applyAlignment="1">
      <alignment vertical="top"/>
    </xf>
    <xf numFmtId="0" fontId="5" fillId="0" borderId="9" xfId="49" applyFont="1" applyBorder="1" applyAlignment="1">
      <alignment vertical="top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1" xfId="50" applyFont="1" applyBorder="1" applyAlignment="1">
      <alignment vertical="top" wrapText="1"/>
    </xf>
    <xf numFmtId="0" fontId="5" fillId="0" borderId="0" xfId="50" applyFont="1" applyBorder="1" applyAlignment="1">
      <alignment vertical="top" wrapText="1"/>
    </xf>
    <xf numFmtId="0" fontId="5" fillId="0" borderId="9" xfId="50" applyFont="1" applyBorder="1" applyAlignment="1">
      <alignment vertical="top" wrapText="1"/>
    </xf>
    <xf numFmtId="0" fontId="5" fillId="0" borderId="11" xfId="49" applyFont="1" applyBorder="1" applyAlignment="1">
      <alignment vertical="center"/>
    </xf>
    <xf numFmtId="0" fontId="5" fillId="0" borderId="0" xfId="49" applyFont="1" applyAlignment="1">
      <alignment vertical="center"/>
    </xf>
    <xf numFmtId="0" fontId="5" fillId="0" borderId="9" xfId="49" applyFont="1" applyBorder="1" applyAlignment="1">
      <alignment vertical="center"/>
    </xf>
    <xf numFmtId="0" fontId="5" fillId="0" borderId="12" xfId="49" applyFont="1" applyBorder="1" applyAlignment="1">
      <alignment horizontal="center" vertical="center"/>
    </xf>
    <xf numFmtId="0" fontId="5" fillId="0" borderId="13" xfId="49" applyFont="1" applyBorder="1" applyAlignment="1">
      <alignment horizontal="center" vertical="center"/>
    </xf>
    <xf numFmtId="0" fontId="5" fillId="0" borderId="14" xfId="49" applyFont="1" applyBorder="1" applyAlignment="1">
      <alignment horizontal="center" vertical="center"/>
    </xf>
    <xf numFmtId="0" fontId="6" fillId="0" borderId="0" xfId="49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审定单" xfId="49"/>
    <cellStyle name="常规_办公楼主楼-部分土建 审定单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5</xdr:row>
      <xdr:rowOff>685165</xdr:rowOff>
    </xdr:from>
    <xdr:to>
      <xdr:col>2</xdr:col>
      <xdr:colOff>0</xdr:colOff>
      <xdr:row>7</xdr:row>
      <xdr:rowOff>483870</xdr:rowOff>
    </xdr:to>
    <xdr:sp>
      <xdr:nvSpPr>
        <xdr:cNvPr id="2" name="Line 1"/>
        <xdr:cNvSpPr>
          <a:spLocks noChangeShapeType="1"/>
        </xdr:cNvSpPr>
      </xdr:nvSpPr>
      <xdr:spPr>
        <a:xfrm flipH="1" flipV="1">
          <a:off x="9525" y="3666490"/>
          <a:ext cx="2595880" cy="132270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13</xdr:col>
      <xdr:colOff>2190750</xdr:colOff>
      <xdr:row>4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0" y="990600"/>
          <a:ext cx="2190750" cy="1400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28575</xdr:colOff>
      <xdr:row>4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906750" y="990600"/>
          <a:ext cx="2095500" cy="1381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114300</xdr:colOff>
      <xdr:row>4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031075" y="0"/>
          <a:ext cx="2171700" cy="2409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7</xdr:row>
      <xdr:rowOff>285750</xdr:rowOff>
    </xdr:from>
    <xdr:to>
      <xdr:col>15</xdr:col>
      <xdr:colOff>219075</xdr:colOff>
      <xdr:row>12</xdr:row>
      <xdr:rowOff>47625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059150" y="4845050"/>
          <a:ext cx="2133600" cy="2619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2314575</xdr:colOff>
      <xdr:row>6</xdr:row>
      <xdr:rowOff>403225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3049250" y="2905125"/>
          <a:ext cx="2314575" cy="141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5</xdr:row>
      <xdr:rowOff>0</xdr:rowOff>
    </xdr:from>
    <xdr:to>
      <xdr:col>21</xdr:col>
      <xdr:colOff>47625</xdr:colOff>
      <xdr:row>7</xdr:row>
      <xdr:rowOff>917575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0031075" y="2905125"/>
          <a:ext cx="2105025" cy="257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view="pageBreakPreview" zoomScale="70" zoomScaleNormal="60" workbookViewId="0">
      <selection activeCell="A6" sqref="A6:D6"/>
    </sheetView>
  </sheetViews>
  <sheetFormatPr defaultColWidth="9" defaultRowHeight="14.25"/>
  <cols>
    <col min="1" max="1" width="3.125" style="14" customWidth="1"/>
    <col min="2" max="2" width="31.0666666666667" style="14" customWidth="1"/>
    <col min="3" max="3" width="32.85" style="14" customWidth="1"/>
    <col min="4" max="4" width="24.4666666666667" style="14" customWidth="1"/>
    <col min="5" max="5" width="26.9583333333333" style="14" customWidth="1"/>
    <col min="6" max="6" width="38.3916666666667" style="14" customWidth="1"/>
    <col min="7" max="16384" width="9" style="14"/>
  </cols>
  <sheetData>
    <row r="1" ht="52" customHeight="1"/>
    <row r="2" s="12" customFormat="1" ht="46.5" customHeight="1" spans="1:6">
      <c r="A2" s="15" t="s">
        <v>0</v>
      </c>
      <c r="B2" s="16"/>
      <c r="C2" s="16"/>
      <c r="D2" s="16"/>
      <c r="E2" s="16"/>
      <c r="F2" s="17"/>
    </row>
    <row r="3" s="12" customFormat="1" ht="51.75" customHeight="1" spans="1:6">
      <c r="A3" s="15" t="s">
        <v>1</v>
      </c>
      <c r="B3" s="16"/>
      <c r="C3" s="16"/>
      <c r="D3" s="16"/>
      <c r="E3" s="16"/>
      <c r="F3" s="17"/>
    </row>
    <row r="4" s="13" customFormat="1" ht="34.5" customHeight="1" spans="1:6">
      <c r="A4" s="18"/>
      <c r="B4" s="18"/>
      <c r="C4" s="18"/>
      <c r="D4" s="18"/>
      <c r="E4" s="19" t="s">
        <v>2</v>
      </c>
      <c r="F4" s="19" t="s">
        <v>3</v>
      </c>
    </row>
    <row r="5" s="13" customFormat="1" ht="50" customHeight="1" spans="1:6">
      <c r="A5" s="20" t="s">
        <v>4</v>
      </c>
      <c r="B5" s="21"/>
      <c r="C5" s="21"/>
      <c r="D5" s="22"/>
      <c r="E5" s="23" t="s">
        <v>5</v>
      </c>
      <c r="F5" s="23" t="s">
        <v>6</v>
      </c>
    </row>
    <row r="6" s="13" customFormat="1" ht="54" customHeight="1" spans="1:6">
      <c r="A6" s="20" t="s">
        <v>7</v>
      </c>
      <c r="B6" s="21"/>
      <c r="C6" s="21"/>
      <c r="D6" s="21"/>
      <c r="E6" s="23"/>
      <c r="F6" s="24"/>
    </row>
    <row r="7" s="13" customFormat="1" ht="66" customHeight="1" spans="1:6">
      <c r="A7" s="25" t="s">
        <v>8</v>
      </c>
      <c r="B7" s="25"/>
      <c r="C7" s="23" t="s">
        <v>9</v>
      </c>
      <c r="D7" s="23" t="s">
        <v>10</v>
      </c>
      <c r="E7" s="23" t="s">
        <v>11</v>
      </c>
      <c r="F7" s="26" t="s">
        <v>6</v>
      </c>
    </row>
    <row r="8" s="13" customFormat="1" ht="39.75" customHeight="1" spans="1:6">
      <c r="A8" s="27" t="s">
        <v>12</v>
      </c>
      <c r="B8" s="28"/>
      <c r="C8" s="23" t="s">
        <v>13</v>
      </c>
      <c r="D8" s="23" t="s">
        <v>13</v>
      </c>
      <c r="E8" s="29"/>
      <c r="F8" s="30"/>
    </row>
    <row r="9" ht="85" customHeight="1" spans="1:6">
      <c r="A9" s="31" t="s">
        <v>14</v>
      </c>
      <c r="B9" s="31"/>
      <c r="C9" s="32">
        <v>35.24</v>
      </c>
      <c r="D9" s="33">
        <v>32.02</v>
      </c>
      <c r="E9" s="34">
        <f>D9-C9</f>
        <v>-3.22</v>
      </c>
      <c r="F9" s="35">
        <f>E9/C9</f>
        <v>-0.0913734392735527</v>
      </c>
    </row>
    <row r="10" ht="45" customHeight="1" spans="1:6">
      <c r="A10" s="23"/>
      <c r="B10" s="23"/>
      <c r="C10" s="36"/>
      <c r="D10" s="34"/>
      <c r="E10" s="34"/>
      <c r="F10" s="35"/>
    </row>
    <row r="11" ht="45" customHeight="1" spans="1:6">
      <c r="A11" s="23"/>
      <c r="B11" s="23"/>
      <c r="C11" s="36"/>
      <c r="D11" s="34"/>
      <c r="E11" s="34"/>
      <c r="F11" s="35"/>
    </row>
    <row r="12" ht="45" customHeight="1" spans="1:6">
      <c r="A12" s="23" t="s">
        <v>15</v>
      </c>
      <c r="B12" s="23"/>
      <c r="C12" s="36">
        <f>C9</f>
        <v>35.24</v>
      </c>
      <c r="D12" s="37">
        <f>D9</f>
        <v>32.02</v>
      </c>
      <c r="E12" s="34">
        <f>E9</f>
        <v>-3.22</v>
      </c>
      <c r="F12" s="35">
        <f>F9</f>
        <v>-0.0913734392735527</v>
      </c>
    </row>
    <row r="13" ht="45" customHeight="1" spans="1:6">
      <c r="A13" s="23" t="s">
        <v>16</v>
      </c>
      <c r="B13" s="23"/>
      <c r="C13" s="38" t="s">
        <v>17</v>
      </c>
      <c r="D13" s="38"/>
      <c r="E13" s="38"/>
      <c r="F13" s="39"/>
    </row>
    <row r="14" ht="91" customHeight="1" spans="1:6">
      <c r="A14" s="40" t="s">
        <v>18</v>
      </c>
      <c r="B14" s="41"/>
      <c r="C14" s="41"/>
      <c r="D14" s="41"/>
      <c r="E14" s="41"/>
      <c r="F14" s="42"/>
    </row>
    <row r="15" ht="108" customHeight="1" spans="1:9">
      <c r="A15" s="43" t="s">
        <v>19</v>
      </c>
      <c r="B15" s="44"/>
      <c r="C15" s="45"/>
      <c r="D15" s="46" t="s">
        <v>20</v>
      </c>
      <c r="E15" s="47"/>
      <c r="F15" s="48"/>
      <c r="I15" s="64"/>
    </row>
    <row r="16" ht="103" customHeight="1" spans="1:6">
      <c r="A16" s="49"/>
      <c r="B16" s="50"/>
      <c r="C16" s="51"/>
      <c r="D16" s="52"/>
      <c r="E16" s="53"/>
      <c r="F16" s="54"/>
    </row>
    <row r="17" ht="70" customHeight="1" spans="1:6">
      <c r="A17" s="55" t="s">
        <v>21</v>
      </c>
      <c r="B17" s="56"/>
      <c r="C17" s="57"/>
      <c r="D17" s="58" t="s">
        <v>22</v>
      </c>
      <c r="E17" s="59"/>
      <c r="F17" s="60"/>
    </row>
    <row r="18" ht="78" customHeight="1" spans="1:6">
      <c r="A18" s="55"/>
      <c r="B18" s="56"/>
      <c r="C18" s="57"/>
      <c r="D18" s="58"/>
      <c r="E18" s="59"/>
      <c r="F18" s="60"/>
    </row>
    <row r="19" ht="78" customHeight="1" spans="1:6">
      <c r="A19" s="55" t="s">
        <v>23</v>
      </c>
      <c r="B19" s="56"/>
      <c r="C19" s="57"/>
      <c r="D19" s="58" t="s">
        <v>24</v>
      </c>
      <c r="E19" s="59"/>
      <c r="F19" s="60"/>
    </row>
    <row r="20" ht="43" customHeight="1" spans="1:6">
      <c r="A20" s="61" t="s">
        <v>25</v>
      </c>
      <c r="B20" s="62"/>
      <c r="C20" s="63"/>
      <c r="D20" s="61" t="s">
        <v>26</v>
      </c>
      <c r="E20" s="62"/>
      <c r="F20" s="63"/>
    </row>
    <row r="31" spans="4:4">
      <c r="D31" s="14">
        <v>1</v>
      </c>
    </row>
  </sheetData>
  <mergeCells count="25">
    <mergeCell ref="A2:F2"/>
    <mergeCell ref="A3:F3"/>
    <mergeCell ref="A5:D5"/>
    <mergeCell ref="A6:D6"/>
    <mergeCell ref="A7:B7"/>
    <mergeCell ref="A8:B8"/>
    <mergeCell ref="A9:B9"/>
    <mergeCell ref="A10:B10"/>
    <mergeCell ref="A11:B11"/>
    <mergeCell ref="A12:B12"/>
    <mergeCell ref="A13:B13"/>
    <mergeCell ref="C13:F13"/>
    <mergeCell ref="A14:F14"/>
    <mergeCell ref="A15:C15"/>
    <mergeCell ref="D15:F15"/>
    <mergeCell ref="A16:C16"/>
    <mergeCell ref="D16:F16"/>
    <mergeCell ref="A17:C17"/>
    <mergeCell ref="D17:F17"/>
    <mergeCell ref="A19:C19"/>
    <mergeCell ref="D19:F19"/>
    <mergeCell ref="A20:C20"/>
    <mergeCell ref="D20:F20"/>
    <mergeCell ref="E7:E8"/>
    <mergeCell ref="F7:F8"/>
  </mergeCells>
  <printOptions horizontalCentered="1"/>
  <pageMargins left="0.357638888888889" right="0.161111111111111" top="0.409027777777778" bottom="0.0152777777777778" header="0.302777777777778" footer="0.302777777777778"/>
  <pageSetup paperSize="9" scale="49" orientation="portrait" horizontalDpi="600" verticalDpi="36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130" zoomScaleNormal="130" workbookViewId="0">
      <selection activeCell="J5" sqref="J5"/>
    </sheetView>
  </sheetViews>
  <sheetFormatPr defaultColWidth="9" defaultRowHeight="13.5"/>
  <cols>
    <col min="1" max="1" width="23.25" customWidth="1"/>
    <col min="2" max="2" width="18.625" customWidth="1"/>
    <col min="3" max="3" width="11.2416666666667" customWidth="1"/>
    <col min="4" max="4" width="18.6416666666667" customWidth="1"/>
    <col min="5" max="5" width="14.225" customWidth="1"/>
    <col min="6" max="6" width="13.125" customWidth="1"/>
    <col min="7" max="7" width="14.9" customWidth="1"/>
    <col min="8" max="8" width="16.625" customWidth="1"/>
    <col min="10" max="10" width="28.875" customWidth="1"/>
    <col min="11" max="11" width="37.5" customWidth="1"/>
    <col min="12" max="12" width="27.125" customWidth="1"/>
  </cols>
  <sheetData>
    <row r="1" ht="50.25" customHeight="1" spans="1:9">
      <c r="A1" s="1" t="s">
        <v>27</v>
      </c>
      <c r="B1" s="1"/>
      <c r="C1" s="1"/>
      <c r="D1" s="1"/>
      <c r="E1" s="1"/>
      <c r="F1" s="1"/>
      <c r="G1" s="1"/>
      <c r="H1" s="1"/>
      <c r="I1" s="6"/>
    </row>
    <row r="2" ht="50.25" customHeight="1" spans="1:9">
      <c r="A2" s="8" t="s">
        <v>28</v>
      </c>
      <c r="B2" s="8" t="s">
        <v>29</v>
      </c>
      <c r="C2" s="8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9" t="s">
        <v>35</v>
      </c>
      <c r="I2" s="6"/>
    </row>
    <row r="3" ht="50.25" customHeight="1" spans="1:9">
      <c r="A3" s="8" t="s">
        <v>36</v>
      </c>
      <c r="B3" s="8" t="s">
        <v>37</v>
      </c>
      <c r="C3" s="8" t="s">
        <v>38</v>
      </c>
      <c r="D3" s="9" t="s">
        <v>39</v>
      </c>
      <c r="E3" s="9"/>
      <c r="F3" s="8"/>
      <c r="G3" s="8"/>
      <c r="H3" s="8"/>
      <c r="I3" s="6"/>
    </row>
    <row r="4" ht="50.25" customHeight="1" spans="1:9">
      <c r="A4" s="8" t="s">
        <v>40</v>
      </c>
      <c r="B4" s="8" t="s">
        <v>41</v>
      </c>
      <c r="C4" s="8" t="s">
        <v>42</v>
      </c>
      <c r="D4" s="9" t="s">
        <v>43</v>
      </c>
      <c r="E4" s="9"/>
      <c r="F4" s="8"/>
      <c r="G4" s="8"/>
      <c r="H4" s="8"/>
      <c r="I4" s="6"/>
    </row>
    <row r="5" ht="80" customHeight="1" spans="1:12">
      <c r="A5" s="8" t="s">
        <v>44</v>
      </c>
      <c r="B5" s="8" t="s">
        <v>45</v>
      </c>
      <c r="C5" s="8" t="s">
        <v>42</v>
      </c>
      <c r="D5" s="9" t="s">
        <v>46</v>
      </c>
      <c r="E5" s="9"/>
      <c r="F5" s="8"/>
      <c r="G5" s="8"/>
      <c r="H5" s="8"/>
      <c r="I5" s="6"/>
      <c r="L5" s="7"/>
    </row>
    <row r="6" ht="50.25" customHeight="1" spans="1:9">
      <c r="A6" s="8" t="s">
        <v>47</v>
      </c>
      <c r="B6" s="8" t="s">
        <v>48</v>
      </c>
      <c r="C6" s="8"/>
      <c r="D6" s="8"/>
      <c r="E6" s="8"/>
      <c r="F6" s="8"/>
      <c r="G6" s="10">
        <v>160000</v>
      </c>
      <c r="H6" s="10">
        <v>320000</v>
      </c>
      <c r="I6" s="6"/>
    </row>
    <row r="7" ht="75" customHeight="1" spans="1:11">
      <c r="A7" s="11" t="s">
        <v>49</v>
      </c>
      <c r="B7" s="11"/>
      <c r="C7" s="11"/>
      <c r="D7" s="11"/>
      <c r="E7" s="11"/>
      <c r="F7" s="11"/>
      <c r="G7" s="11"/>
      <c r="H7" s="11"/>
      <c r="K7" s="7"/>
    </row>
    <row r="8" ht="99" customHeight="1" spans="11:11">
      <c r="K8" s="7"/>
    </row>
    <row r="9" ht="24" customHeight="1"/>
  </sheetData>
  <mergeCells count="3">
    <mergeCell ref="A1:H1"/>
    <mergeCell ref="B6:F6"/>
    <mergeCell ref="A7:H7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G7" sqref="G7"/>
    </sheetView>
  </sheetViews>
  <sheetFormatPr defaultColWidth="9" defaultRowHeight="13.5"/>
  <cols>
    <col min="1" max="1" width="23.25" customWidth="1"/>
    <col min="2" max="2" width="18.625" customWidth="1"/>
    <col min="3" max="3" width="12.125" customWidth="1"/>
    <col min="4" max="4" width="15.125" customWidth="1"/>
    <col min="5" max="5" width="14.5" customWidth="1"/>
    <col min="6" max="6" width="13.125" customWidth="1"/>
    <col min="7" max="7" width="12.5" customWidth="1"/>
    <col min="8" max="11" width="11" customWidth="1"/>
    <col min="14" max="14" width="37.5" customWidth="1"/>
    <col min="15" max="15" width="27.125" customWidth="1"/>
  </cols>
  <sheetData>
    <row r="1" ht="50.25" customHeight="1" spans="1:12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6"/>
    </row>
    <row r="2" ht="27.75" customHeight="1" spans="1:12">
      <c r="A2" s="2" t="s">
        <v>28</v>
      </c>
      <c r="B2" s="2" t="s">
        <v>29</v>
      </c>
      <c r="C2" s="2" t="s">
        <v>30</v>
      </c>
      <c r="D2" s="3" t="s">
        <v>51</v>
      </c>
      <c r="E2" s="3" t="s">
        <v>32</v>
      </c>
      <c r="F2" s="2" t="s">
        <v>52</v>
      </c>
      <c r="G2" s="2"/>
      <c r="H2" s="2"/>
      <c r="I2" s="2" t="s">
        <v>53</v>
      </c>
      <c r="J2" s="2"/>
      <c r="K2" s="2"/>
      <c r="L2" s="6"/>
    </row>
    <row r="3" ht="50.25" customHeight="1" spans="1:12">
      <c r="A3" s="2"/>
      <c r="B3" s="2"/>
      <c r="C3" s="2"/>
      <c r="D3" s="3"/>
      <c r="E3" s="3"/>
      <c r="F3" s="3" t="s">
        <v>33</v>
      </c>
      <c r="G3" s="2" t="s">
        <v>54</v>
      </c>
      <c r="H3" s="2" t="s">
        <v>55</v>
      </c>
      <c r="I3" s="3" t="s">
        <v>33</v>
      </c>
      <c r="J3" s="2" t="s">
        <v>54</v>
      </c>
      <c r="K3" s="2" t="s">
        <v>55</v>
      </c>
      <c r="L3" s="6"/>
    </row>
    <row r="4" ht="50.25" customHeight="1" spans="1:12">
      <c r="A4" s="2" t="s">
        <v>36</v>
      </c>
      <c r="B4" s="2" t="s">
        <v>37</v>
      </c>
      <c r="C4" s="2" t="s">
        <v>38</v>
      </c>
      <c r="D4" s="2">
        <v>1500</v>
      </c>
      <c r="E4" s="2" t="s">
        <v>56</v>
      </c>
      <c r="F4" s="2">
        <v>80</v>
      </c>
      <c r="G4" s="2">
        <f t="shared" ref="G4:G6" si="0">SUM(D4*F4)</f>
        <v>120000</v>
      </c>
      <c r="H4" s="2">
        <f t="shared" ref="H4:H7" si="1">SUM(G4*2)</f>
        <v>240000</v>
      </c>
      <c r="I4" s="2">
        <v>78</v>
      </c>
      <c r="J4" s="2">
        <f t="shared" ref="J4:J6" si="2">I4*D4</f>
        <v>117000</v>
      </c>
      <c r="K4" s="2">
        <f t="shared" ref="K4:K6" si="3">J4*2</f>
        <v>234000</v>
      </c>
      <c r="L4" s="6"/>
    </row>
    <row r="5" ht="50.25" customHeight="1" spans="1:12">
      <c r="A5" s="2" t="s">
        <v>40</v>
      </c>
      <c r="B5" s="2" t="s">
        <v>41</v>
      </c>
      <c r="C5" s="2" t="s">
        <v>42</v>
      </c>
      <c r="D5" s="2">
        <v>500</v>
      </c>
      <c r="E5" s="2" t="s">
        <v>57</v>
      </c>
      <c r="F5" s="2">
        <v>90</v>
      </c>
      <c r="G5" s="2">
        <f t="shared" si="0"/>
        <v>45000</v>
      </c>
      <c r="H5" s="2">
        <f t="shared" si="1"/>
        <v>90000</v>
      </c>
      <c r="I5" s="2">
        <v>75</v>
      </c>
      <c r="J5" s="2">
        <f t="shared" si="2"/>
        <v>37500</v>
      </c>
      <c r="K5" s="2">
        <f t="shared" si="3"/>
        <v>75000</v>
      </c>
      <c r="L5" s="6"/>
    </row>
    <row r="6" ht="80" customHeight="1" spans="1:15">
      <c r="A6" s="2" t="s">
        <v>44</v>
      </c>
      <c r="B6" s="4" t="s">
        <v>45</v>
      </c>
      <c r="C6" s="2" t="s">
        <v>42</v>
      </c>
      <c r="D6" s="2">
        <v>14</v>
      </c>
      <c r="E6" s="2" t="s">
        <v>58</v>
      </c>
      <c r="F6" s="2">
        <v>800</v>
      </c>
      <c r="G6" s="2">
        <f t="shared" si="0"/>
        <v>11200</v>
      </c>
      <c r="H6" s="2">
        <f t="shared" si="1"/>
        <v>22400</v>
      </c>
      <c r="I6" s="2">
        <v>400</v>
      </c>
      <c r="J6" s="2">
        <f t="shared" si="2"/>
        <v>5600</v>
      </c>
      <c r="K6" s="2">
        <f t="shared" si="3"/>
        <v>11200</v>
      </c>
      <c r="L6" s="6"/>
      <c r="O6" s="7" t="s">
        <v>59</v>
      </c>
    </row>
    <row r="7" ht="50.25" customHeight="1" spans="1:12">
      <c r="A7" s="2" t="s">
        <v>60</v>
      </c>
      <c r="B7" s="2" t="s">
        <v>61</v>
      </c>
      <c r="C7" s="2"/>
      <c r="D7" s="2"/>
      <c r="E7" s="2"/>
      <c r="F7" s="2"/>
      <c r="G7" s="2">
        <f>SUM(G4:G6)</f>
        <v>176200</v>
      </c>
      <c r="H7" s="2">
        <f t="shared" si="1"/>
        <v>352400</v>
      </c>
      <c r="I7" s="2"/>
      <c r="J7" s="2"/>
      <c r="K7" s="2">
        <f>SUM(K4:K6)</f>
        <v>320200</v>
      </c>
      <c r="L7" s="6"/>
    </row>
    <row r="8" ht="75" customHeight="1" spans="1:14">
      <c r="A8" s="5"/>
      <c r="N8" s="7" t="s">
        <v>62</v>
      </c>
    </row>
    <row r="9" ht="99" customHeight="1" spans="14:14">
      <c r="N9" s="7" t="s">
        <v>63</v>
      </c>
    </row>
    <row r="10" ht="24" customHeight="1"/>
  </sheetData>
  <mergeCells count="9">
    <mergeCell ref="A1:K1"/>
    <mergeCell ref="F2:H2"/>
    <mergeCell ref="I2:K2"/>
    <mergeCell ref="B7:F7"/>
    <mergeCell ref="A2:A3"/>
    <mergeCell ref="B2:B3"/>
    <mergeCell ref="C2:C3"/>
    <mergeCell ref="D2:D3"/>
    <mergeCell ref="E2:E3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审定表</vt:lpstr>
      <vt:lpstr>审核</vt:lpstr>
      <vt:lpstr>审核记录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韦崧</cp:lastModifiedBy>
  <dcterms:created xsi:type="dcterms:W3CDTF">2025-06-06T02:12:00Z</dcterms:created>
  <dcterms:modified xsi:type="dcterms:W3CDTF">2025-06-11T00:42:56Z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F69D460E528B44A7BBE63286652C634A_11</vt:lpwstr>
  </property>
  <property fmtid="{D5CDD505-2E9C-101B-9397-08002B2CF9AE}" pid="3" name="KSOProductBuildVer">
    <vt:lpwstr>2052-12.1.0.21171</vt:lpwstr>
  </property>
</Properties>
</file>