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375" tabRatio="761"/>
  </bookViews>
  <sheets>
    <sheet name="平均值" sheetId="3" r:id="rId1"/>
    <sheet name="对比表" sheetId="5" r:id="rId2"/>
  </sheets>
  <calcPr calcId="144525"/>
</workbook>
</file>

<file path=xl/sharedStrings.xml><?xml version="1.0" encoding="utf-8"?>
<sst xmlns="http://schemas.openxmlformats.org/spreadsheetml/2006/main" count="705" uniqueCount="240">
  <si>
    <t xml:space="preserve">幼儿园教学玩教具拟采购清单  </t>
  </si>
  <si>
    <t>序号</t>
  </si>
  <si>
    <t>产品名称</t>
  </si>
  <si>
    <t>参数</t>
  </si>
  <si>
    <t>数量</t>
  </si>
  <si>
    <t>单位</t>
  </si>
  <si>
    <t>图片</t>
  </si>
  <si>
    <t>单价</t>
  </si>
  <si>
    <t>合计</t>
  </si>
  <si>
    <t>实物展台教学投影仪</t>
  </si>
  <si>
    <t>1600万像素，A3大幅面拍摄，智能分页。</t>
  </si>
  <si>
    <t>个</t>
  </si>
  <si>
    <t>小班桌椅板凳（橡木）（一桌配六椅）</t>
  </si>
  <si>
    <t>一桌六椅，材质：橡胶木；桌子规格120*60*50cm,座面高27cm</t>
  </si>
  <si>
    <t>套</t>
  </si>
  <si>
    <t>儿童木工桌套装</t>
  </si>
  <si>
    <t>1、材质：环保材质，无毒无味，结实耐用。
2、规格：(1)、儿童角尺5把；（2）、儿童手据5把；（3）、儿童木工刨5个；（4）、皮尺5个；（5）、儿童安全帽5个；（6）、护目镜5个；（7）、儿童手套5双；（8）、儿童围裙三件套5套；（9）、儿童羊角锤5把；（10）、雕刻六件套5套；（11）、木工铅笔50根；（12）、盒装木片5盒；（13）、水平尺5把；（14）、螺丝刀5把；（15）、木片20片；（16）、儿童木工桌一张</t>
  </si>
  <si>
    <t>398片松木积木</t>
  </si>
  <si>
    <t>1、采用优质新西兰松木 
2、工艺：上两底一面清漆，磨圆角、光滑无毛刺。                                                                                                            
3.供货同时提供第三方权威检测机构出具的GB6675-2014国标检测报告（检测报告必须包括: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4、共398片，有长方、长条、正方、短条、三角形、半圆形、圆柱形等34种几何形状，木质本色，表面光滑，经久耐用，锻炼儿童操作积木的搭、叠、围、架、拼等基本技术,整套厚度3.0cm，具体配置如下：
小方块6cm*6cm*3cm，24块      
基本块12cm*6cm*3cm，12块
双倍块24cm*6cm*3cm，6块     
四倍块48cm*6cm*3cm，2块
小方柱6cm*3cm*3cm，48块     
方柱块12cm*3cm*3cm，24块
大方柱24cm*3cm*3cm，12块      
薄长板48cm*6cm*1.5cm，6块
大底板24cm*14cm*1.5cm，6块    
十字形18cm*18cm*3cm，2块
半拱门12cm*6cm*3cm，8块   
转角块6cm*6cm*3cm，20块
小圆柱6cm*3cm*3cm，32块 
长圆柱12cm*3cm*3cm，16块
大圆柱12cm*6cm*6cm，6块 
桥形块12cm*6cm*3cm ，8块
小半圆6cm*3cm*3cm，8块
大半圆12cm*6cm*3cm ，4块
扇形6cm*6cm*3cm12，块  
大尾顶板60cm*6cm*1.5cm，6块
丁形状18cm*9cm*3cm，2块 
小弯曲12cm*12cm*3cm，4块
小拱壁9cm*3cm*3cm，8块
小三角6cm*6cm*3cm，24块
三角块12cm*6cm*3cm，12块  
斜坡12cm*6cm*6cm，6块
长三角24cm*6cm*3cm，12块 
正方形6cm*6cm*1.5cm，24块
小底板12cm*6cm*1.5cm，24块  
双倍地板24cm*6cm*1.5cm，12块
大半圆24cm*12cm*3cm，4块   
大叉路24cm*16cm*3cm，2块
歌德门11cm*4cm*3cm，2块
小叉路18cm*18cm*3cm，2块。</t>
  </si>
  <si>
    <t>100片超大实心构建松木积木</t>
  </si>
  <si>
    <t>1、采用优质新西兰松木                                                                                                2、工艺：上两底一面清漆，磨圆角、光滑无毛刺。                                                              3.供货同时提供第三方权威检测机构出具的GB6675-2014国标检测报告（检测报告必须包括: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基本块积木：7*7*3.5cm、16个；
小方块积木：7*14*3.5cm、16个；
双倍块积木：7*28*3.5cm、6个；
四倍块积木：7*56*3.5cm、6个；
长板条Ⅰ积木：7*28*1.75cm、3个；
长板条Ⅱ积木：7*56*1.75cm、1个；
长方体积木：3.5*3.5*28cm、8个；
圆柱体Ⅰ积木：Φ3.5*7cm、6个；
圆柱体Ⅱ积木：Φ7*14cm、6个；
等腰直角三角形积木：7*7*3.5cm、6个；
直角三角形积木：7*14*3.5cm、3个；
大直角三角形积木：7*28*3.5cm、1个；
拱形桥积木：7*14*3.5cm、2个；
小半圆积木：Φ7*3.5cm、2个；
半拱门积木：7*14*3.5cm、2个；
小拱壁积木：3.5*10.5*3.5cm、2个；
大半圆积木：Φ14*3.5cm、2个；
圆环积木：Φ28*3.5cm、2个；
1/4圆环积木：21*21*3.5cm、2个；
扇形积木：Φ10.5*10.5*3.5 、2个；
大岔路积木：21*28*3.5cm、2个；
歌德门积木：5*12*3.5cm、2个。</t>
  </si>
  <si>
    <t>砖构拼插积木</t>
  </si>
  <si>
    <t>EVA 砖筑拼插积木：全部采用全新高密度 EVA 材质，安全环保，无毒无味。
规格： 1715件。
规格：大砖块200*100*50mm*560块，
小砖块100*100*50mm*200块，
820*305*50mm*2块门，
610*615*50mm*3块窗户
1015*100*50mm*4根横梁，
700*350*100*4块大三角，
1610*930*25mm*2块房盖，
34*26*915块链接件，5把扳手，
造型牢固，可搭建多种造型</t>
  </si>
  <si>
    <t>泡沫EVA砖块积木</t>
  </si>
  <si>
    <t>全部采用全新高密度EVA材质，安全环保，无毒无味，
规格：拱形150*75*50mm*50块，
半圆78*40*50mm*50块，
三孔砖200*100*50mm*150块，
方孔砖200*100*50mm*150块，
单孔砖100*100*50mm*100块，
三角150*100*100mm*50块，
六边形150*150*150mm*40块，
长条砖450*50*50mm*40块，
宽条砖300*100*50mm*40块，
瓦片140*125*8mm*150块，
梯形150*70*50mm*20块，共840块可提供检测报告 产品符合GB6675.2-2014玩具安全 第2部分：机械与物理 GB6675.3-2014玩具安全 第3部分：易燃性能 GB6675.4-2014玩具安全 第4部分：特定元素的迁移 GB6675.1-2014玩具安全 第1部分：基本规范 -条款5.3.7关于儿童玩具中邻苯二甲酸酯的要求</t>
  </si>
  <si>
    <t>泡沫积木</t>
  </si>
  <si>
    <t>全部采用全新高密度EVA材质，安全环保，无毒无味，
规格：共50件
280*140拱形+半圆8件，
280*140三角2件，
280*70mm长方体2件，
140*70拱形+半圆8件，
140*140方套圆4件，
140*140正方体2件，
140*140三角*4件，
140*70三角2件，
140*70长方体*2件，
70*70正方体2件，
70*70对开三角*8件，
280*70圆柱2件，
140*70圆柱4件。</t>
  </si>
  <si>
    <t>大型泡沫积木</t>
  </si>
  <si>
    <t xml:space="preserve">全部采用全新高密度EVA材质，安全环保，无毒无味，总件数1000块
规格：280*140拱形+半圆120件，
280*140三角30件，
280*70mm长方体30件，
140*70拱形+半圆120件，
140*140方套圆60件，
140*140正方体30件，
140*140三角*60件，
140*70三角30件，
140*70长方体*30件，
70*70方块60件，
70*70对开三角*60件，
280*70圆柱30件，
140*70圆柱60件，
320*120三角*16个，
320*80长方体*8个，
160*160方套圆16个，
160*80拱形+半圆32个，
160*160正方体*8个，
160*160三角*8个，
80*80正方体*16个 
160*40长方体16个，
红黄蓝绿紫橘六色，单块尺寸23*14*7cm，双面压花，160块。
</t>
  </si>
  <si>
    <t>户外特大号泡沫建构积木</t>
  </si>
  <si>
    <t>全部采用全新高密度EVA材质，安全环保，无毒无味，总计1200件
规格：280*140拱形+半圆200件，
280*140三角50件，
280*70mm长方体50件，
140*70拱形+半圆200件，
140*140方套圆100件，
140*140正方体50件，
140*140三角*100件，
140*70三角50件，
140*70长方体*50件，
70*70方块100件，
70*70对开三角*100件，
280*70圆柱50件，
140*70圆柱100件</t>
  </si>
  <si>
    <t>碳化积木508片</t>
  </si>
  <si>
    <t>一、材质：松木，木质轻盈柔软，具有一定程度抵抗腐朽菌及抗潮湿特性，独特木质纹理，保持天然独特木香。无甲醛无小零件；无可触及的危险锐利尖端；无木刺。积木木色碳化色；工艺：边缘和表面进行抛圆处理，环保水性漆2底2面表面处理；▲松木通过检测依据为GB/T 2423.24－2022 标准的检测报告，内容为不低于470小时的模拟太阳辐射及太阳辐射试验和气候老化试验（检测报告需带有CMA和CNAS标识），供货同时提供。
（1）正方形：尺寸：10*10*5cm；数量：100个；
（2）正方形：尺寸：10*10*2.5m；数量：166个；
（3）长方形：尺寸：20*10*5cm；数量：50个；
（4）长方形：尺寸：20*10*2.5cm；数量：100个；
（5）长方形：尺寸：40*10*5cm；数量：20个；
（6）长方形：尺寸：60*10*2.5cm；数量：22个；
（7）长方形：尺寸：80*10*2.5cm；数量：4个；
（8）半圆环积木：尺寸：30*15*2.5cm；数量：2个；
（9）半圆积木：尺寸：20*10*2.5cm；数量：2个；
（10）直角三角形积木：尺寸：40*20*2.5cm；数量：4个；
（11）等腰三角形积木：尺寸：40*20*2.5cm；数量：4个；
（12）圆柱积木：尺寸：Φ5*10cm；数量：10个；
（13）圆柱积木：尺寸：Φ5*20cm；数量：10个；
（14）圆柱积木：尺寸：Φ5*40cm；数量：12个；
（15）圆柱积木：尺寸：Φ10*40cm；数量：2个；</t>
  </si>
  <si>
    <t>卡普乐积木</t>
  </si>
  <si>
    <t>1、采用优质松木
2、规格：200块/套   
3、工艺：原木无油漆，磨圆角、光滑无毛刺。       3.供货同时提供第三方权威检测机构出具的GB6675-2014国标检测报告（检测报告必须包括: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单片尺寸：12*2.4*0.8cm； 厚度0.8cm。</t>
  </si>
  <si>
    <t>创意砖块大积木</t>
  </si>
  <si>
    <t>45件，采用工程塑料粒子注塑制成，无毒无味，渗入抗紫外线，光稳定剂及抗静电剂，高级颜料粉，防脱色、韧性好、高强度、两面光滑、不褪色。</t>
  </si>
  <si>
    <t>彩色积木玩具</t>
  </si>
  <si>
    <t>规格：220件，
1、材质：采用优质防腐新西兰松木。
2、工艺：碳烤、静电喷水性环保油漆、磨圆角、光滑无毛刺 。</t>
  </si>
  <si>
    <t>多米诺骨牌</t>
  </si>
  <si>
    <t>规格：骨牌1500片，机关32组，码牌器4个，收纳袋4个，摆法图册2本。</t>
  </si>
  <si>
    <t>403件STEAM螺母组合-专享套装</t>
  </si>
  <si>
    <t>一、基础类产品材质为：椴木面多层板喷环保水性漆
二、供货同时提供第三方权威检测机构出具的GB6675-2014国标检测报告（检测报告必须包括: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1.长条Ⅰ：88×8×1.5cm，8个。
2.长条Ⅱ：48×8×1.5cm，12个。
3.长条Ⅲ：28×8×1.5cm，32个。
4.长条Ⅳ：18×8×1.5cm，16个。
5.圆弧Ⅰ：62×8×1.5cm，8个。
6.圆弧Ⅱ：38×8×1.5cm，12个。
7.圆弧Ⅲ：32×8×1.5cm，4个。
8.骨头型Ⅰ：31×8×1.5cm，4个。
9.骨头型Ⅱ：29×18.5×1.5cm，4个。
10.回旋镖型：22.5×22.5×1.5cm，4个。
11.齿轮Ⅰ：30×30×1.5cm，2个。
12.齿轮Ⅱ：21×21×1.5cm，2个。
13.齿轮Ⅲ：15 ×15 ×1.5cm，2个。
14.Y型：22×38×1.5cm，2个。
15.船锚型：30×26×1.5cm，2个。
16.工字型：37×37×1.5cm，4个。
17.门型：31×31×1.5cm，2个。
18.手掌型：16×9×1.5cm，4个。
19.S型：21×12×1.5cm，2个。
20.方向盘型：R=18 ×1.5cm，4个。
21.双圆型：10×6×1.5cm，4个。
22.云朵型：10×6×1.5cm，4个。
23.叶子型：10×6×1.5cm，4个。
24.方型连接件：12×12×1.5cm，4个。
25.L型连接件 材质：ABS：14*14*10cm，8个。
配件：
1.短螺丝：M1*6，螺丝头4.8×3.9cm，20个，塑料+金属材质
2.短螺母：螺母：3.3×3.7cm，20个，塑料+金属材质。
3.长螺丝：材质：ABS工程塑料。产品规格7.9*10.3cm，绿色，顶部尺寸7.9cm*3.1cm*0.7cm，两侧圆孔直径为2.7cm，中间圆孔直
径为1.3cm，螺杆尺寸9.5cm*1.4cm。数量：100个
4.长螺母：材质：ABS工程塑料。产品规格7.2*1.6cm，绿色，边圆宽度为：2.7cm，边圆间距分别为：6.6cm、7.2cm，边圆圆孔
直径为：1.3cm，中间外圆孔直径为：2.9cm，内圆孔为1.5cm。数量：100个
3.滑轮：外直径11.5，内直径1.5cm，2个，塑料+金属材质。
4.桶：外直径30cm，2个，塑料材质。
5.绳子：0.6×0.6×200cm，4个，尼龙材质。
6.箱型推车80*40*60cm，1个。</t>
  </si>
  <si>
    <t>组合大型积木</t>
  </si>
  <si>
    <t>100个盘 84个管，采用工程塑料粒子注塑制成，无毒无味，渗入抗紫外线，光稳定剂及抗静电剂，高级颜料粉，防脱色、韧性好、高强度、两面光滑、不褪色。</t>
  </si>
  <si>
    <t>探索游戏20件套</t>
  </si>
  <si>
    <r>
      <rPr>
        <sz val="12"/>
        <color theme="1"/>
        <rFont val="宋体"/>
        <charset val="134"/>
        <scheme val="minor"/>
      </rPr>
      <t>1、材质：户外海洋板+铝型材
2、数量：20件</t>
    </r>
    <r>
      <rPr>
        <sz val="12"/>
        <color rgb="FFFF0000"/>
        <rFont val="宋体"/>
        <charset val="134"/>
        <scheme val="minor"/>
      </rPr>
      <t xml:space="preserve">
3、户外胶合板（海洋板）符合GB/T 9846-2015《普通胶合板》、GB 18584-2001《室内装饰装修材料 木家具中有害物质限量》检测标准，其中，胶合强度（MPa）和浸渍剥离均达到Ⅰ类标准，甲醛释放量≤0.5（mg/L）。投标时，提供第三方权威检测机构出具的检测报告复印件并加盖生产厂家鲜章。
4、铝型材符合GB/T10125-2021、GB/T6461-2002中性盐雾(NSS)≥200h试验检测要求。投标时，提供第三方权威检测机构出具的检测报告复印件并加盖生产厂家鲜章。</t>
    </r>
    <r>
      <rPr>
        <sz val="12"/>
        <color theme="1"/>
        <rFont val="宋体"/>
        <charset val="134"/>
        <scheme val="minor"/>
      </rPr>
      <t xml:space="preserve">
5、数量明细：
井字梯（小）：规格：长660*宽520*高490mm，材质：户外海洋板，工艺：海洋板裁切后，侧面做特殊工艺的封闭处理。整体采用榫卯连接设计合理，内外表面及隐蔽处均做光滑处理，颜色鲜艳。板材具有防潮不变形、耐用的特点。可以与任意梯子或连接板搭配组合，多种摆法，多种路径，增加游戏趣味性。数量：1个；
井字梯（中）：规格：长890*宽600*高600mm，材质：户外海洋板，工艺：海洋板裁切后，侧面做特殊工艺的封闭处理。整体采用榫卯连接设计合理，内外表面及隐蔽处均做光滑处理，颜色鲜艳。板材具有防潮不变形、耐用的特点。可以与任意梯子或连接板搭配组合，多种摆法，多种路径，增加游戏趣味性。数量：1个；
井字梯（大）：规格：长1120*宽650*高770mm，材质：户外海洋板，工艺：海洋板裁切后，侧面做特殊工艺的封闭处理。整体采用榫卯连接设计合理，内外表面及隐蔽处均做光滑处理，颜色鲜艳。板材具有防潮不变形、耐用的特点。可以与任意梯子或连接板搭配组合，多种摆法，多种路径，增加游戏趣味性。数量：1个；
平板车：规格：长1200*宽600*高100mm，材质：户外海洋板+铝型材，工艺：海洋板裁切后，做特殊工艺的封闭处理。铝型材圆弧边框包边，整体设计合理，配备3个2.5寸万向轮和2个2.5寸定向轮。内外表面以及儿童手指触及到的隐蔽处均没有毛刺及尖锐的棱角，具有防潮不变形、耐用的特点。数量：1个；
拱形梯（大）：规格：长1200*宽430*高720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1个；
拱形梯（小）：规格：长900*宽420*高500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1个；
彩虹梯：规格：长1200*宽370*高220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2个；
弯字梯：规格：1200*370*210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1个；
弯云梯：规格：1940*360*260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1个；
长条板：规格：1950mm*170mm*25mm，材质：户外海洋板，工艺：海洋板裁切后，侧面做特殊工艺的封闭处理。整体采用榫卯连接设计合理，内外表面及隐蔽处均做光滑处理，颜色鲜艳。板材具有防潮不变形、耐用的特点。可以与井字梯等搭配组合，多种组合可以搭配不同路径各种各样的路径，有效锻炼孩子身体协调能力。数量：2个；
连接梯：规格：长1900mm*宽370mm*厚60mm，材质：户外海洋板，工艺：海洋板裁切后，侧面做特殊工艺的封闭处理。整体采用榫卯连接设计合理，内外表面及隐蔽处均做光滑处理，颜色鲜艳。板材具有防潮不变形、耐用的特点。梯子两端加装PVC脚套，有效防止侧滑并延长产品使用时间。数量：2个；
滚筒（大）：规格：直径640mm*长590mm，材质：户外海洋板，工艺：海洋板裁切后，侧面做特殊工艺的封闭处理。整体采用榫卯连接设计合理，内外表面及隐蔽处均做光滑处理，颜色鲜艳。板材具有防潮不变形、耐用的特点。平衡训练，好玩有趣。数量：1个；
滚筒（小）：规格：外径500mm*长590mm，材质：户外海洋板，工艺：海洋板裁切后，侧面做特殊工艺的封闭处理。整体采用榫卯连接设计合理，内外表面及隐蔽处均做光滑处理，颜色鲜艳。板材具有防潮不变形、耐用的特点。平衡训练，好玩有趣。数量：1个；
平衡盘：规格：直径400mm，材质：户外海洋板，工艺：15mm厚度的海洋板裁切后，侧面做特殊工艺的封闭处理。内外表面及隐蔽处均做光滑处理，颜色鲜艳。板材具有防潮不变形、耐用的特点。内置轨道和小弹珠，平衡训练，好玩有趣。数量：2个；
平衡板：规格：直径440mm，材质：户外海洋板，工艺：15mm厚度的海洋板裁切后，侧面做特殊工艺的封闭处理。内外表面及隐蔽处均做光滑处理，颜色鲜艳。板材具有防潮不变形、耐用的特点。配有4个2.5寸万向轮，平衡训练，好玩有趣。数量：2个。</t>
    </r>
  </si>
  <si>
    <t>中号运动套装</t>
  </si>
  <si>
    <t>规格：716件，中号盘84个，八角连接器120个，连接柄292个，管子22条。</t>
  </si>
  <si>
    <t>大型雪花片</t>
  </si>
  <si>
    <t>规格：26cm，120片，采用工程塑料吹塑制成，造型美观，儿童触摸无毛刺。</t>
  </si>
  <si>
    <t>防尘小号玩具收纳盒</t>
  </si>
  <si>
    <r>
      <rPr>
        <sz val="12"/>
        <rFont val="宋体"/>
        <charset val="134"/>
      </rPr>
      <t>透明【小号</t>
    </r>
    <r>
      <rPr>
        <sz val="12"/>
        <rFont val="PingFang SC"/>
        <charset val="134"/>
      </rPr>
      <t>5L</t>
    </r>
    <r>
      <rPr>
        <sz val="12"/>
        <rFont val="宋体"/>
        <charset val="134"/>
      </rPr>
      <t>】可手提</t>
    </r>
    <r>
      <rPr>
        <sz val="12"/>
        <rFont val="PingFang SC"/>
        <charset val="134"/>
      </rPr>
      <t>/</t>
    </r>
    <r>
      <rPr>
        <sz val="12"/>
        <rFont val="宋体"/>
        <charset val="134"/>
      </rPr>
      <t>防尘卡扣</t>
    </r>
  </si>
  <si>
    <t>防尘中号玩具收纳盒</t>
  </si>
  <si>
    <r>
      <rPr>
        <sz val="12"/>
        <rFont val="宋体"/>
        <charset val="134"/>
      </rPr>
      <t>透明【中号</t>
    </r>
    <r>
      <rPr>
        <sz val="12"/>
        <rFont val="PingFang SC"/>
        <charset val="134"/>
      </rPr>
      <t>10L</t>
    </r>
    <r>
      <rPr>
        <sz val="12"/>
        <rFont val="宋体"/>
        <charset val="134"/>
      </rPr>
      <t>】可手提</t>
    </r>
    <r>
      <rPr>
        <sz val="12"/>
        <rFont val="PingFang SC"/>
        <charset val="134"/>
      </rPr>
      <t>/</t>
    </r>
    <r>
      <rPr>
        <sz val="12"/>
        <rFont val="宋体"/>
        <charset val="134"/>
      </rPr>
      <t>防尘卡扣</t>
    </r>
  </si>
  <si>
    <t>防尘大号玩具收纳盒</t>
  </si>
  <si>
    <r>
      <rPr>
        <sz val="12"/>
        <rFont val="宋体"/>
        <charset val="134"/>
      </rPr>
      <t>透明【大号</t>
    </r>
    <r>
      <rPr>
        <sz val="12"/>
        <rFont val="PingFang SC"/>
        <charset val="134"/>
      </rPr>
      <t>15L</t>
    </r>
    <r>
      <rPr>
        <sz val="12"/>
        <rFont val="宋体"/>
        <charset val="134"/>
      </rPr>
      <t>】可手提</t>
    </r>
    <r>
      <rPr>
        <sz val="12"/>
        <rFont val="PingFang SC"/>
        <charset val="134"/>
      </rPr>
      <t>/</t>
    </r>
    <r>
      <rPr>
        <sz val="12"/>
        <rFont val="宋体"/>
        <charset val="134"/>
      </rPr>
      <t>防尘卡扣</t>
    </r>
  </si>
  <si>
    <t>玩具收纳盒</t>
  </si>
  <si>
    <r>
      <rPr>
        <sz val="12"/>
        <color rgb="FF11192D"/>
        <rFont val="宋体"/>
        <charset val="134"/>
      </rPr>
      <t>大号红色</t>
    </r>
    <r>
      <rPr>
        <sz val="12"/>
        <color rgb="FF11192D"/>
        <rFont val="PingFang SC"/>
        <charset val="134"/>
      </rPr>
      <t>-20L(</t>
    </r>
    <r>
      <rPr>
        <sz val="12"/>
        <color rgb="FF11192D"/>
        <rFont val="宋体"/>
        <charset val="134"/>
      </rPr>
      <t>长</t>
    </r>
    <r>
      <rPr>
        <sz val="12"/>
        <color rgb="FF11192D"/>
        <rFont val="PingFang SC"/>
        <charset val="134"/>
      </rPr>
      <t>48*</t>
    </r>
    <r>
      <rPr>
        <sz val="12"/>
        <color rgb="FF11192D"/>
        <rFont val="宋体"/>
        <charset val="134"/>
      </rPr>
      <t>宽</t>
    </r>
    <r>
      <rPr>
        <sz val="12"/>
        <color rgb="FF11192D"/>
        <rFont val="PingFang SC"/>
        <charset val="134"/>
      </rPr>
      <t>32*</t>
    </r>
    <r>
      <rPr>
        <sz val="12"/>
        <color rgb="FF11192D"/>
        <rFont val="宋体"/>
        <charset val="134"/>
      </rPr>
      <t>高</t>
    </r>
    <r>
      <rPr>
        <sz val="12"/>
        <color rgb="FF11192D"/>
        <rFont val="PingFang SC"/>
        <charset val="134"/>
      </rPr>
      <t>20.5cm)</t>
    </r>
  </si>
  <si>
    <t>收纳箱</t>
  </si>
  <si>
    <r>
      <rPr>
        <sz val="12"/>
        <rFont val="PingFang SC"/>
        <charset val="134"/>
      </rPr>
      <t>16</t>
    </r>
    <r>
      <rPr>
        <sz val="12"/>
        <rFont val="宋体"/>
        <charset val="134"/>
      </rPr>
      <t>升手提箱（长</t>
    </r>
    <r>
      <rPr>
        <sz val="12"/>
        <rFont val="PingFang SC"/>
        <charset val="134"/>
      </rPr>
      <t>40</t>
    </r>
    <r>
      <rPr>
        <sz val="12"/>
        <rFont val="宋体"/>
        <charset val="134"/>
      </rPr>
      <t>宽</t>
    </r>
    <r>
      <rPr>
        <sz val="12"/>
        <rFont val="PingFang SC"/>
        <charset val="134"/>
      </rPr>
      <t>27</t>
    </r>
    <r>
      <rPr>
        <sz val="12"/>
        <rFont val="宋体"/>
        <charset val="134"/>
      </rPr>
      <t>高</t>
    </r>
    <r>
      <rPr>
        <sz val="12"/>
        <rFont val="PingFang SC"/>
        <charset val="134"/>
      </rPr>
      <t>22</t>
    </r>
    <r>
      <rPr>
        <sz val="12"/>
        <rFont val="宋体"/>
        <charset val="134"/>
      </rPr>
      <t>厘米）</t>
    </r>
  </si>
  <si>
    <t>户外玩具收纳架</t>
  </si>
  <si>
    <t>带雨棚带脚，365*65*120cm</t>
  </si>
  <si>
    <t>玩具架</t>
  </si>
  <si>
    <t>1、规格：245x65x120cm，面板尺寸35*35cm，带雨罩
2、中空塑管。添加抗老化剂，着色剂、增塑剂等助剂，产品硬度高，具有良好的耐热性、韧性和延展性、防雨、耐腐蚀。工艺处理：原料经高温加热成型后，机械切割，人工精心打磨边角处理，无棱角，无毛刺，不伤手。
3、塑料件：面板50*50cm，采用环保工程塑料，添加入抗紫外线剂和抗氧剂，加入高级色粉，具有优良的耐热和耐寒性，良好的稳定性和电绝缘性，耐腐蚀。重量轻，强度高，具有抗磨、耐磨性。
4、布罩：高级防雨布精心制作而成，经久耐用。</t>
  </si>
  <si>
    <t>户外玩具收纳柜带雨罩</t>
  </si>
  <si>
    <t>1、规格：325*85*105cm，面板尺寸40*40cm；
2、中空塑管。添加抗老化剂，着色剂、增塑剂等助剂，产品硬度高，具有良好的耐热性、韧性和延展性、防雨、耐腐蚀。工艺处理：原料经高温加热成型后，机械切割，人工精心打磨边角处理，无棱角，无毛刺，不伤手。
3、塑料件：面板50*50cm，采用环保工程塑料，添加入抗紫外线剂和抗氧剂，加入高级色粉，具有优良的耐热和耐寒性，良好的稳定性和电绝缘性，耐腐蚀。重量轻，强度高，具有抗磨、耐磨性。
4、布罩：高级防雨布精心制作而成，经久耐用。</t>
  </si>
  <si>
    <t>1、规格：205*105*120cm，一层2格，去2层，带轮子，带雨布
2、中空塑管。添加抗老化剂，着色剂、增塑剂等助剂，产品硬度高，具有良好的耐热性、韧性和延展性、防雨、耐腐蚀。工艺处理：原料经高温加热成型后，机械切割，人工精心打磨边角处理，无棱角，无毛刺，不伤手。
3、塑料件：面板50*50cm，采用环保工程塑料，添加入抗紫外线剂和抗氧剂，加入高级色粉，具有优良的耐热和耐寒性，良好的稳定性和电绝缘性，耐腐蚀。重量轻，强度高，具有抗磨、耐磨性。
4、布罩：高级防雨布精心制作而成，经久耐用。</t>
  </si>
  <si>
    <t>衣物架</t>
  </si>
  <si>
    <t>1、规格：165*45*130cm
2、中空塑管。添加抗老化剂，着色剂、增塑剂等助剂，产品硬度高，具有良好的耐热性、韧性和延展性、防雨、耐腐蚀。工艺处理：原料经高温加热成型后，机械切割，人工精心打磨边角处理，无棱角，无毛刺，不伤手。
3、塑料件：面板50*50cm，采用环保工程塑料，添加入抗紫外线剂和抗氧剂，加入高级色粉，具有优良的耐热和耐寒性，良好的稳定性和电绝缘性，耐腐蚀。重量轻，强度高，具有抗磨、耐磨性。
4、布罩：高级防雨布精心制作而成，经久耐用。</t>
  </si>
  <si>
    <t>规格：120*60*150cm。材质：不锈钢</t>
  </si>
  <si>
    <t>水杯架
（可折叠收纳）</t>
  </si>
  <si>
    <t>材质：环保工程塑料，材质加粗加厚，结实耐用。</t>
  </si>
  <si>
    <t>攀爬悬吊组合架</t>
  </si>
  <si>
    <t>340*113*230cm</t>
  </si>
  <si>
    <t>木梯16件套</t>
  </si>
  <si>
    <r>
      <rPr>
        <sz val="12"/>
        <color theme="1"/>
        <rFont val="宋体"/>
        <charset val="134"/>
        <scheme val="minor"/>
      </rPr>
      <t xml:space="preserve">1、材质：户外海洋板
2、数量：16件
</t>
    </r>
    <r>
      <rPr>
        <sz val="12"/>
        <color rgb="FFFF0000"/>
        <rFont val="宋体"/>
        <charset val="134"/>
        <scheme val="minor"/>
      </rPr>
      <t>3、户外胶合板（海洋板）提供符合GB/T 9846-2015《普通胶合板》、GB 18584-2001《室内装饰装修材料 木家具中有害物质限量》检测标准，其中，胶合强度（MPa）和浸渍剥离均达到Ⅰ类标准，甲醛释放量≤0.5（mg/L）。投标时，提供第三方权威检测机构出具的检测报告复印件并加盖生产厂家鲜章。</t>
    </r>
    <r>
      <rPr>
        <sz val="12"/>
        <color theme="1"/>
        <rFont val="宋体"/>
        <charset val="134"/>
        <scheme val="minor"/>
      </rPr>
      <t xml:space="preserve">
4、数量明细：
梯架1：规格：680*470*790mm，材质：户外海洋板，工艺：梯子榫卯连接处采用双组份环氧加固胶，边缘和表面进行抛圆处理，表面做户外防水处理。木梯底部加装PVC脚套，有效防止侧滑并延长产品使用时间。数量：3个；
梯架2：规格：680*470*990mm，材质：户外海洋板，工艺：梯子榫卯连接处采用双组份环氧加固胶，边缘和表面进行抛圆处理，表面做户外防水处理。木梯底部加装PVC脚套，有效防止侧滑并延长产品使用时间。数量：3个；
平衡板：规格：1945*165*25mm，材质：户外海洋板，工艺：户外海洋板裁切后，做特殊工艺的封闭处理。整体设计合理，内外表面及隐蔽处均做光滑处理，颜色鲜艳，具有防潮不变形、耐用的特点。数量：6个；
直梯1：规格：1950*365*25mm，材质：户外海洋板，工艺：梯子榫卯连接处采用双组份环氧加固胶，边缘和表面进行抛圆处理，表面做户外防水处理。数量：4个。</t>
    </r>
  </si>
  <si>
    <t>户外木质攀爬、平衡组合</t>
  </si>
  <si>
    <r>
      <rPr>
        <sz val="12"/>
        <rFont val="宋体"/>
        <charset val="134"/>
      </rPr>
      <t>700*400*200cm
1、立柱采用97*97mm黄花梨，整套木制产品原料经专业技师进行压、刨、铣、冲等处理后。各个部件组装（即试安装）组装后按照平面要求对组装位置进行标记。拆装后刷涂第一遍底漆，风干后对产品进行原子灰刮灰抹平，并打磨光滑，直至产品表面光滑，边角圆润；第二遍油漆如第一遍要求，完善细节；所有步骤完成后刷涂第三遍油漆（面漆）后采表面喷涂聚氨酯清漆。成品经久耐用，色泽艳丽。
2、平台板采用27mm厚度黄花梨木板。
3、荡桥板采用27mm厚度黄花梨木板，用304不锈钢链条进行链接。
4、钻笼采用ø32mm、ø38mm镀锌钢管制作框架，绳网采用</t>
    </r>
    <r>
      <rPr>
        <sz val="12"/>
        <rFont val="Calibri"/>
        <charset val="161"/>
      </rPr>
      <t>Φ</t>
    </r>
    <r>
      <rPr>
        <sz val="12"/>
        <rFont val="宋体"/>
        <charset val="134"/>
      </rPr>
      <t xml:space="preserve">14mm单股钢丝绳，中芯为镀铬钢丝，外层再覆以变色锦纶编织绳。强度大，抗磨损，耐腐蚀，安全性能好，长期使用不易变形。
▲投标人或制造商提供所投产品原材料或配件镀锌管、绳网扣、钢丝绳检测内容含：洛氏硬度、抗拉强度、规定塑性延伸强度、断后伸长率、中性盐雾实验及试验评级、冲击测试、密度测试、100℃抗拉强度、100℃规定塑性延伸强度、100℃断后伸长率；参考标准：GB/T230.1-2018、GB/T228.1-2021、GB/T 10125-2021、GB/T 6461-2002、GB/T 229-2020、GB/T 1423-1996、GB/T228.2-2015、）需提供带CMA或CNAS标识的第三方检测机构出具的合格检测报告。
5、踩桩采用工程塑料,将塑粉与塑料粒子充分混合,让滚塑生产时可以充分的将颜色与基材密不可分,让抗紫外线,退色,脆化,静电等元素长久不会流失.模具表面处理:采模铸面处理,展现较高的产质量感与防刮性。
▲投标人或制造商提供所投产品原材料塑粉、塑料粒子（检测内容含：重金属钡、铅、镉、锑、硒、铬、汞、砷参考标准GBGB6675.4-2014）检测机构出具的需提供带CMA或CNAS标识的第三方检测机构出具的合格检测报告。
6、五金件整体采用不锈钢半圆头，T型平头螺丝。螺丝、帽套、垫片、链条均采用304不锈钢材质。
▲投标人或制造商提供所投产品五金件防松螺母、扣件、链条、螺丝、膨胀螺丝、子母螺丝检测内容含：洛氏硬度、抗拉强度、规定塑性延伸强度、断后伸长率、中性盐雾实验及试验评级、冲击测试、密度测试、100℃抗拉强度、100℃规定塑性延伸强度、100℃断后伸长率；参考标准：GB/T230.1-2018、GB/T228.1-2021、GB/T 10125-2021、GB/T 6461-2002、GB/T 229-2020、GB/T 1423-1996、GB/T228.2-2015、）需提供带CMA或CNAS标识的第三方检测机构出具的合格检测报告。
</t>
    </r>
  </si>
  <si>
    <t>攀爬墙</t>
  </si>
  <si>
    <r>
      <rPr>
        <sz val="12"/>
        <rFont val="宋体"/>
        <charset val="134"/>
      </rPr>
      <t>规格：800*200cm
1、立柱采用97*97mm黄花梨，整套木制产品原料经专业技师进行压、刨、铣、冲等处理后。各个部件组装（即试安装）组装后按照平面要求对组装位置进行标记。拆装后刷涂第一遍底漆，风干后对产品进行原子灰刮灰抹平，并打磨光滑，直至产品表面光滑，边角圆润；第二遍油漆如第一遍要求，完善细节；所有步骤完成后刷涂第三遍油漆（面漆）后采表面喷涂聚氨酯清漆。成品经久耐用，色泽艳丽。
▲投标人或制造商提供所投产品原材料黄花梨霉菌0级（检测内容须含：黑曲霉、土曲霉、宛氏拟青霉、绳状青霉、出芽短梗霉、 球毛壳霉；参考标准JC/T2039-2010）需提供带CMA或CNAS标识的第三方检测机构出具的合格检测报告。
▲投标人或制造商提供所投产品原材料黄花梨抑菌率≥99%（检测内容须含：金黄色葡萄球菌、白色念珠菌、大肠杆菌、肺炎克雷伯氏菌；参考标准QB/T4371-2012）需提供带CMA或CNAS标识的第三方检测机构出具的合格检测报告。
2、绳网采用</t>
    </r>
    <r>
      <rPr>
        <sz val="12"/>
        <rFont val="Calibri"/>
        <charset val="161"/>
      </rPr>
      <t>Φ</t>
    </r>
    <r>
      <rPr>
        <sz val="12"/>
        <rFont val="宋体"/>
        <charset val="134"/>
      </rPr>
      <t>14mm单股钢丝绳，中芯为镀铬钢丝，外层再覆以变色锦纶编织绳。强度大，抗磨损，耐腐蚀，安全性能好，长期使用不易变形。
3、五金件整体采用不锈钢半圆头，T型平头螺丝。螺丝、帽套、垫片、链条均采用304不锈钢材质。</t>
    </r>
  </si>
  <si>
    <t>户外大型玩具障碍感统训练器材</t>
  </si>
  <si>
    <t xml:space="preserve">规格：9件/套
独木桥280*35cm9 1件）
骑马柱180*50*35cm（3件套）
垫子90*60*5cm（2件）
高低台70*70*80cm（1件）
矮墙110*90cm(1件）
攀爬墙100*90cm(1件）
材质：牛津布+木架+珍珠棉
</t>
  </si>
  <si>
    <t>跑酷14件</t>
  </si>
  <si>
    <t>材质：加厚优质海绵，防潮防滑，结实耐用。</t>
  </si>
  <si>
    <t>儿童露营拖车</t>
  </si>
  <si>
    <t>框架材质加厚钢管，布套材质牛津布</t>
  </si>
  <si>
    <t>辆</t>
  </si>
  <si>
    <t>儿童平衡车</t>
  </si>
  <si>
    <t>12寸，材质：塑料+金属支架+橡胶轮子。</t>
  </si>
  <si>
    <t>三轮车</t>
  </si>
  <si>
    <t>100*58*67cm；材质：塑料+金属支架+橡胶轮子。</t>
  </si>
  <si>
    <t>儿童脚踏三轮车</t>
  </si>
  <si>
    <t>118*65cm；材质：塑料+金属支架+橡胶轮子。</t>
  </si>
  <si>
    <t>户外多人滚筒协力车</t>
  </si>
  <si>
    <t>规格：198*70*65cm，5人
1.材质：边框φ48mm，壁厚3mm的PVC管材。添加抗老化剂，着色剂、增塑剂等助剂，产品硬度高，具有良好的耐热性、韧性和延展性、防雨、耐腐蚀。工艺处理：原料经高温加热成型后，机械切割，人工精心打磨边角处理，无棱角，无毛刺，不伤手。
2.塑料件：滚桶规格：φ28*50cm，采用环保工程塑料，添加入抗紫外线剂和抗氧剂，加入高级色粉，具有优良的耐热和耐寒性，良好的稳定性和电绝缘性，耐腐蚀。重量轻，强度高，具有抗磨、耐磨性。</t>
  </si>
  <si>
    <t>三人或四人协力滑行车</t>
  </si>
  <si>
    <t>规格：210*28*70cm，采用进口优质工程塑料一次性滚塑工艺，抗静电，色彩鲜艳，安全环保。</t>
  </si>
  <si>
    <t>木制轮滑板车</t>
  </si>
  <si>
    <t>规格：40*45cm</t>
  </si>
  <si>
    <t>滑板车架</t>
  </si>
  <si>
    <t>爬行圈</t>
  </si>
  <si>
    <t>规格：300x50x5cm，红色、蓝色各半</t>
  </si>
  <si>
    <t>双人抛接球</t>
  </si>
  <si>
    <t>曲棍球</t>
  </si>
  <si>
    <t>直径7.2cm，环保材质，无气味，回弹性高。红、黄各10</t>
  </si>
  <si>
    <t>曲棍杆</t>
  </si>
  <si>
    <t>海绵包边，柔软舒适，环保材质，无毒无异味。红、黄各20个</t>
  </si>
  <si>
    <t>软式垒球</t>
  </si>
  <si>
    <t>12寸</t>
  </si>
  <si>
    <t>足球</t>
  </si>
  <si>
    <t>规格：5号球（5#21.5㎝）/儿童，材质：pu材质，橡胶内胆，足球缝线：机缝足球，颜色：多色</t>
  </si>
  <si>
    <t>5号PU软皮篮球</t>
  </si>
  <si>
    <t>型号：儿童5号篮球，篮球材质：pu材质，橡胶内胆，足球缝线：机缝足球，颜色：多色</t>
  </si>
  <si>
    <t>篮球架</t>
  </si>
  <si>
    <r>
      <rPr>
        <sz val="12"/>
        <color theme="1"/>
        <rFont val="宋体"/>
        <charset val="134"/>
        <scheme val="minor"/>
      </rPr>
      <t xml:space="preserve">规格：长1100宽420高850mm，4层，层高大约250mm
材质：铝型材框架
配件：连接件，万向轮
功能：主要用于存放幼儿篮球，四层设计可放40个篮球，每层高度约为250mm。
特点：轻便美观兼顾耐用，环保零甲醛，无需保养，带轮子方便移动。全铝制采用先进工艺处理不掉色。
</t>
    </r>
    <r>
      <rPr>
        <sz val="12"/>
        <color rgb="FFFF0000"/>
        <rFont val="宋体"/>
        <charset val="134"/>
        <scheme val="minor"/>
      </rPr>
      <t>①铝型材符合GB/T10125-2021、GB/T6461-2002中性盐雾(NSS)≥200h试验检测要求。投标时，提供第三方权威检测机构出具的检测报告复印件并加盖生产厂家鲜章。</t>
    </r>
  </si>
  <si>
    <t>可移动篮球框架</t>
  </si>
  <si>
    <t>规格：篮板尺寸：81*55cm，底座尺寸：75*45*13cm，升降高度1.55-2.1M,篮筐直径38cm ,篮板材质：高强度PE边框+PVC透明板，主杆管柱：3节4.5cm钢管。</t>
  </si>
  <si>
    <t>幼儿篮球架</t>
  </si>
  <si>
    <t>规格：79*69*137cm,材质采用铁杆铁框，静电喷粉工艺，环保无毒，四档高度，适合不同身高、不同年龄段的儿童，便于携带移动，收纳方便,抗老化、抗静电、表面光滑亮光、色彩鲜艳、不褪色、经久耐用。</t>
  </si>
  <si>
    <t>球类移动置物筐</t>
  </si>
  <si>
    <t>规格：不锈钢篮球筐，90*75*75cm，优质不锈钢材质，做工坚实耐用，可折叠，带万向轮；无锋利的边、角。</t>
  </si>
  <si>
    <t>投掷蓝</t>
  </si>
  <si>
    <t>规格：130*80*170cm，材质镀锌钢管，尼龙布，工艺精细，性能牢固耐用。</t>
  </si>
  <si>
    <t>足球门框</t>
  </si>
  <si>
    <t>规格：125x79x63cm，采用进口优质工程塑料，一次性成型，表面光滑，无棱角、不易裉色，立柱沙配重，安全环保材质。</t>
  </si>
  <si>
    <t>安吉滚筒</t>
  </si>
  <si>
    <t>1、材质：全新PP材料。
2、工艺：磨圆角、边缘打磨光滑无毛刺。                                           
3、供货同时供货同时提供第三方权威检测机构出具的GB6675-2014国标检测报告（检测报告必须包括: 1.GB 6675.1-2014-玩具安全第1部分：基本规范；2.GB6675.2-2014-玩具安全第2部分：机械与物理性能；3.GB6675.3-2014玩具安全第3部分：易燃性能；4.GB6675.1-2014-章节5.3.7-邻苯二甲酸酯增塑剂；5.GB6675.1-2014章节5.3.3&amp;GB6675.4-2014-特定元素的迁移;6.GB18581-2020-甲醛；共六个项目检测合格！）
规格：
直径630，长900，厚度13mm</t>
  </si>
  <si>
    <t>轮胎平衡滚轮</t>
  </si>
  <si>
    <t>四联轮胎、六轮联胎各7个</t>
  </si>
  <si>
    <t>不锈钢轮胎架</t>
  </si>
  <si>
    <t>材质：采用不锈钢管材料制成。 具备特点：1、做工细致 2、安全环保</t>
  </si>
  <si>
    <t>轮胎滑板车</t>
  </si>
  <si>
    <t>材质：采用工程塑料粒子注塑而成，耐腐耐用，安全无毒。</t>
  </si>
  <si>
    <t>丙烯颜料</t>
  </si>
  <si>
    <t>75ml(18色一套)</t>
  </si>
  <si>
    <t>户外交通标志牌套装</t>
  </si>
  <si>
    <t xml:space="preserve">交通标志牌14个+手动红绿灯1个+交警背心3件
交通牌规格：32*32*76CM
</t>
  </si>
  <si>
    <t>攀爬箱-PE</t>
  </si>
  <si>
    <t>1.材质：PE聚乙烯材料+铝合金烤漆+ABS，所有框架均采用高级铝合金连接条，经过初级阳极氧化再喷粉加热处理，不褪色耐腐蚀。
2.工艺：磨圆角、光滑无毛刺，一体化框架结构                                                
3.供货同时提供第三方权威检测机构出具的GB6675-2014国标检测报告（检测报告必须包括: 1.GB 6675.1-2014-玩具安全第1部分：基本规范；2.GB6675.2-2014-玩具安全第2部分：机械与物理性能；3.GB6675.3-2014玩具安全第3部分：易燃性能；4.GB6675.1-2014-章节5.3.7-邻苯二甲酸酯增塑剂；5.GB6675.1-2014章节5.3.3&amp;GB6675.4-2014-特定元素的迁移;6.GB18581-2020-甲醛；共六个项目检测合格！）
攀爬箱：
攀爬箱尺寸：边长800,板材厚度15mm，数量1个；材质：PE聚乙烯材料+铝合金烤漆+ABS</t>
  </si>
  <si>
    <t>沙水游戏组合</t>
  </si>
  <si>
    <r>
      <rPr>
        <sz val="12"/>
        <rFont val="宋体"/>
        <charset val="134"/>
      </rPr>
      <t xml:space="preserve">1、数量：165件。
2、户外胶合板（海洋板）符合GB/T 9846-2015《普通胶合板》、GB 18584-2001《室内装饰装修材料 木家具中有害物质限量》检测标准，其中，胶合强度（MPa）和浸渍剥离均达到Ⅰ类标准，甲醛释放量≤0.5（mg/L）。投标时，提供第三方权威检测机构出具的检测报告复印件并加盖生产厂家鲜章。
</t>
    </r>
    <r>
      <rPr>
        <sz val="12"/>
        <color rgb="FFFF0000"/>
        <rFont val="宋体"/>
        <charset val="134"/>
      </rPr>
      <t>3、铝型材符合GB/T10125-2021、GB/T6461-2002中性盐雾(NSS)≥200h试验检测要求。投标时，提供第三方权威检测机构出具的检测报告复印件并加盖生产厂家鲜章。</t>
    </r>
    <r>
      <rPr>
        <sz val="12"/>
        <rFont val="宋体"/>
        <charset val="134"/>
      </rPr>
      <t xml:space="preserve">
4、数量明细：器材包含：管道立板、鱼形板、建构魔方、U型管、挡板、水轮、手摇泵、手动泵、水车、水箱、平衡游戏架、沙漏、摇摇乐等不少于165件。
管道立板：尺寸：800*280*15mm，材质：户外海洋板，工艺：15mm海洋板裁切后，做特殊工艺的封闭处理。整体设计合理，内外表面以及儿童手指触及到的隐蔽处均没有毛刺及尖锐的棱角，表面经过特殊的覆膜工艺，产品含有3个圆孔，可搭配鱼形板和U型管使用，更加美观，具有防潮不变形、耐用、耐磨、耐腐蚀的特点。数量：6个。
鱼形板：规格：390*135*15mm，材质：户外海洋板，工艺：15mm海洋板裁切后，做特殊工艺的封闭处理。整体小鱼造型，设计合理，内外表面以及儿童手指触及到的隐蔽处均没有毛刺及尖锐的棱角，表面经过特殊的覆膜工艺，产品可搭配管道立板使用，更加美观，具有防潮不变形、耐用、耐磨、耐腐蚀的特点。数量：6个。
建构魔方：规格：220*220*160mm，厚度15mm，材质：户外海洋板，工艺：15mm海洋板裁切后，做特殊工艺的封闭处理。整体设计合理，内外表面以及儿童手指触及到的隐蔽处均没有毛刺及尖锐的棱角，表面经过特殊的覆膜工艺，产品可搭配U型管或十字连接座使用，更加美观，具有防潮不变形、耐用、耐磨、耐腐蚀的特点。数量：28个。
U型管A款：规格：长745直径100mm，管壁厚度2m，材质：PC，工艺：韧性强，强度高，不易碎，耐高温防火阻燃，整体光滑无毛刺。产品可搭配U型管、管道立板、十字连接座、水轮等使用。数量：10个。
U型管B款：规格：长1500直径100mm ，管壁厚度2mm，材质：PC，工艺：韧性强，强度高，不易碎，耐高温防火阻燃，整体光滑无毛刺。产品可搭配U型管、管道立板、十字连接座、水轮等使用。数量：6个。
小黄鸭：规格：55*50*42mm，材质：环保搪胶，工艺：造型生动可爱，安全光滑无棱角，着色均匀，不掉色每套5个。数量：1套。
喷水小动物：规格：大约为55*50*50mm，材质：环保搪胶，工艺：造型生动可爱，安全光滑无棱角，着色均匀，不掉色。每套16个。数量：1套。
漂流球：规格：φ40mm，材质：EVA，工艺：柔软轻盈，不吸水，可以水洗，不褪色，可浮于水面。每套50个。数量：1套。
十字连接座：规格：215*215mm，材质：PC，工艺：防裂耐压，表面光滑，人性化圆弧处理，内外表面以及儿童手指触及到的隐蔽处均没有毛刺及尖锐的棱角，使用寿命持久，可以搭配建构魔方、U型管、阻流板使用。数量：20个。
阻流板：规格：φ90mm，材质：PC，工艺：绿色环保，防裂耐压，表面光滑，中间设有孔洞，人性化圆弧处理，内外表面以及儿童手指触及到的隐蔽处均没有毛刺及尖锐的棱角，使用寿命持久，可以搭配十字连接座使用。数量：50个。
水轮：材质：塑料+不锈钢，工艺：产品无毒无味，色泽饱满，安全有趣，产品边角光滑。数量：20个。
手摇泵：材质：304不锈钢+PPS工程塑料，工艺：精良做工，结实耐用不易变形，抗腐蚀酸碱，不生锈，加厚PPS工程塑料泵头，人性化手柄设计，符合人手抓握，防滑舒适，与水车搭配使用。数量：1个。
手动泵：规格：286*135*76mm，材质：主体材质：聚丙烯，其他材质：三元乙丙橡胶、不锈钢，工艺：设计紧凑，操作方便，压膜手柄，采用坚韧而轻质的聚丙烯材料，稳定的自吸功能；人性化手柄设计，符合人手抓握，防滑舒适。与水车搭配使用。数量：1个。
水车：规格：650*650*540mm，材质：户外海洋板+PVC网格布+铝型材边框，工艺：15mm厚度的海洋板裁切后，做特殊工艺的封闭处理。整体设计合理，内外表面以及儿童手指触及到的隐蔽处均没有毛刺及尖锐的棱角，表面经过特殊的覆膜工艺，产品含有2个2.5寸万向轮和2个2.5寸定向轮，并配置拖拉杆，方便移动，可搭手摇泵或手动泵使用，具有防潮不变形、耐用、耐磨、耐腐蚀的特点。数量：2个。
水箱：规格：560*430*310mm，材质：塑料，工艺：安全环保，韧性强，凹凸设计，均匀分布箱体受力，不易开裂变形。数量：2个。
沙铲：规格：640*140mm，材质：PE塑胶，工艺：注塑工艺，产品边缘圆滑无毛边，无毒无异味，边角圆润，无毛刺，设计合理，能够轻松抓握。数量：4个。
桶：规格：上口径220mm,下口径155mm,高度190mm，材质：304不锈钢，工艺：镜面抛光处理，光滑平整耐磨；卷边设计，边缘圆润，不易伤手；坚固不易变形，耐腐蚀不生锈；大口径设计，容量大。数量：2个。
平衡游戏架：规格：600*800mm，底座直径400mm，材质：户外海洋板，工艺：产品合理设计，造型新颖，玩法简单，采用15mm的海洋板裁切后，做特殊工艺的封闭处理。整体设计合理，内外表面以及儿童手指触及到的隐蔽处均没有毛刺及尖锐的棱角，表面经过特殊的覆膜工艺，产品更加美观，具有防潮不变形、耐用、耐磨、耐腐蚀的特点。数量：1个。
摩天轮沙漏：规格：500*270*630mm，材质：户外海洋板，工艺：产品合理设计，造型新颖，色彩明艳，玩法简单，采用15mm的海洋板裁切后，做特殊工艺的封闭处理。整体设计合理，内外表面以及儿童手指触及到的隐蔽处均没有毛刺及尖锐的棱角，表面经过特殊的覆膜工艺，产品更加美观，具有防潮不变形、耐用、耐磨、耐腐蚀的特点，配置直径24厘米的滚轮，增加产品趣味性。数量：1个。
多层沙漏：规格：480*360*650mm，材质：户外海洋板，工艺：产品合理设计，造型新颖，玩法简单，配置多层导沙板，便于观察沙子的流动性。采用15mm的海洋板裁切后，做特殊工艺的封闭处理。整体设计合理，内外表面以及儿童手指触及到的隐蔽处均没有毛刺及尖锐的棱角，表面经过特殊的覆膜工艺，产品更加美观，具有防潮不变形、耐用、耐磨、耐腐蚀的特点。数量：1个。
摇摇乐：规格：600*500*780mm，产品主要材质：户外海洋板，其他材质：不锈钢，工艺：产品合理设计，造型新颖，玩法简单，产品配置了长度1000mm宽度405mm高度100mm的筛网，采用15mm的海洋板裁切后，做特殊工艺的封闭处理。整体设计合理，表面及隐蔽处均做光滑处理。产品美观，具有防潮不变形、耐用、耐磨、耐腐蚀的特点，可以用于沙水区筛沙玩耍。数量：1个。</t>
    </r>
  </si>
  <si>
    <t>沙水游戏配套工具</t>
  </si>
  <si>
    <t>器材包含：平衡游戏架、摩天轮沙漏、多层沙漏、摇摇乐、水桶、沙铲等10件。</t>
  </si>
  <si>
    <t>迷彩垫</t>
  </si>
  <si>
    <r>
      <rPr>
        <sz val="12"/>
        <rFont val="宋体"/>
        <charset val="134"/>
      </rPr>
      <t>优质牛津布</t>
    </r>
    <r>
      <rPr>
        <sz val="12"/>
        <rFont val="PingFang SC"/>
        <charset val="134"/>
      </rPr>
      <t>120x60 10cm</t>
    </r>
    <r>
      <rPr>
        <sz val="12"/>
        <rFont val="宋体"/>
        <charset val="134"/>
      </rPr>
      <t>厚【迷彩】</t>
    </r>
  </si>
  <si>
    <t>爬爬垫</t>
  </si>
  <si>
    <t>规格：1.5*1.8*2cm</t>
  </si>
  <si>
    <t>幼儿园迷彩跑酷</t>
  </si>
  <si>
    <t>21件套，材质：加厚优质海绵，防潮防滑，结实耐用。</t>
  </si>
  <si>
    <t>斜坡轨道（137件）</t>
  </si>
  <si>
    <t>1.规格：137件
2:配件：2、配件：直轨一*30*7.4*3.5cm*6，直轨二*60*7.4*3.5cm*6，直轨三*90*7.4*3.5cm*3，V型轨道*24.3*23.2*3.5cm*1，五分柱*12.5*12.5*3.5cm*3，三横板*37.5*12.5*2.3cm*3，五横板*62.5*12.5*2.3cm*2，弯轨一*17.5*17.5*4.7cm*3，弯轨二*25*25*4.7cm*3，弯轨三*28*20*4.7cm*4，弯轨四*28*17*4.7cm*6，立柱*12.5*12.5*13.5cm*30，连接件*10.4*4.5*1.8cm*40，起点小旗*7*2.5*12.8cm*1，终点圆盘*25*25*3.5cm*1，转盘*25*25*3.5cm*1，滚球一*直径4.5cm*5，滚球二*直径4cm*5，滚球三*直径4.5cm*5，制动块*4.8*4.5*7.3cm*2，碰铃*10*10*10.8cm*2，撞针*10*10*13.4cm*2，十字轨道*27.6*27.6*3.5cm*1，拱门*11.4*4.5*8.7cm*1，跷跷板*15*12.6*10.1cm*1，收纳盒*25.5*23.4*10cm*1，运载车*88.5*47.5*71.5cm*1。
3.材质：积木（榉木+PP+亚克力）；塑料连接件（PP聚丙烯材质）；运载车（管材材质：钢；布料材质：600D牛津布）
4.采用方形镂空立柱作为轨道的支撑件，轨道穿过镂空立柱或者搭建在上面；镂空立柱之间相互堆叠，随意旋转，提供轨道搭建的所需高度和方向。不同单元轨道连接通过塑料连接件连接可形成多种弹球路径。通过斜坡与轨道搭建游戏，为3-12岁儿童提供STEM学习环境。
▲5.斜坡轨道积木DBP、BBP、DEHP、DNOP、DINP、DIDP等邻苯二甲酸酯不得检出，锑、砷、钡、镉、铬、铅、汞、硒等重金属检测合格，机械与物理性能检测合格，易燃性能检测合格，消费品使用说明检测合格。检测标准：GB 5296.5-2006，GB 6675.1-2014,GB 6675.2-2014,GB 6675.3-2014,GB 6675.4-2014。【供货时同时提供：①由第三方检验检测机构出具并加盖（或带有）CMA和CNAS标志的斜坡轨道积木检验检测报告扫描件，原件备查；②上述检验检测报告在全国认证认可信息公共服务平台（认e云）（http://cx.cnca.cn/）的信息查询记录截图。注：对应参数（检验检测项）在检验检测报告中进行标注。】
1：斜坡轨道活动教师指导手册:提供系统性、层次性的教师指导手册帮助教师轻松掌握活动组织和实施方法，提升教师活动指导能力
2：斜坡轨道主题活动建构图卡:步骤清晰的建构图卡帮助幼儿了解搭建技巧及结构特点，降低搭建难度。
▲镂空立柱通过≥480h气候老化试验后后无开裂、起泡和剥落现象。检测标准：GB/T 1865-2009【供货时同时提供：①由第三方检验检测机构出具并加盖（或带有）CMA和CNAS标志的检验检测报告扫描件，原件备查；②上述检验检测报告在全国认证认可信息公共服务平台（认e云）（http://cx.cnca.cn/）的信息查询记录截图。注：对应参数（检验检测项）在检验检测报告中进行标注。】</t>
  </si>
  <si>
    <t>软体跳马墩</t>
  </si>
  <si>
    <t>70*35*45cm,材质：EVA环保材料，无毒无味，安全环保。</t>
  </si>
  <si>
    <t>涂鸦隧道</t>
  </si>
  <si>
    <r>
      <rPr>
        <sz val="12"/>
        <color theme="1"/>
        <rFont val="宋体"/>
        <charset val="134"/>
        <scheme val="minor"/>
      </rPr>
      <t xml:space="preserve">数量：套装包含4个不同尺寸的涂鸦隧道。材质：耐力板+铝型材。
1号规格：1870mm*1150mm*1393mm；
2号规格：1870mm*1250mm*1445mm；
3号规格：1870mm*1365mm*1500mm；
4号规格：1870mm*1465mm*1540mm。
其中，铝型材U型框架规格：宽35mm, 厚32mm。
每种规格含2个铝型材U型框架，2个50厘米高度万向轮，2个50厘米高度可刹万向轮。产品采用耐力板材质，耐撞击、抗冲击，不易变形、开裂或变色；耐候性好，耐高温，不易老化和变色，适合多种环境条件。透明度高，重量轻，安装方便，安全性高。框架采用铝型材，具有强度好、再生资源、环保节能、不开裂、不变形、安全无毒等特点。
</t>
    </r>
    <r>
      <rPr>
        <sz val="12"/>
        <color rgb="FFFF0000"/>
        <rFont val="宋体"/>
        <charset val="134"/>
        <scheme val="minor"/>
      </rPr>
      <t>铝型材符合GB/T10125-2021、GB/T6461-2002中性盐雾(NSS)≥200h试验检测要求。投标时，提供第三方权威检测机构出具的检测报告复印件并加盖生产厂家鲜章。</t>
    </r>
  </si>
  <si>
    <t>画架+画板</t>
  </si>
  <si>
    <t>1、规格：90cm黄松画架+4K画板
2,、材质：木质</t>
  </si>
  <si>
    <t>动物之家</t>
  </si>
  <si>
    <t>1、产品尺寸：1800 * 730 * 1348 mm；
2、产品材质：防腐木；
3、产品配件及尺寸：镀锌铁网（Ø0.8*640*550mm），用U型钉固；左右抽屉680*496*38mm（底板655*488*8mm，底板表面贴一层铝皮）各1；下层垫板（535*45*14mm）*2，下层垫板连接条（590*30*14mm）*1；产品采用304不锈钢平头自攻螺丝固定；
4、产品描述：小鸡小鸭喜欢吃什么？它们生活在哪里？小狗小猫小兔是怎么玩耍的？它们是怎么睡觉的？动物之家会告诉你答案。产品分为上下两层。上层可以养2-3只兔子等宠物，并有方便清理粪便的装置。下层可以饲养小鸡小鸭等家禽，还有它们的专用卧室哦。同时小朋友们可以分组在小小农场里自己种植绿色蔬菜，期待它们快快长大，因为这些都是小动物们的粮食。此外产品还有插销装置，方便老师们开关门；观察中了解动物的生活习惯，提高观察能力，激发科学探究意识；</t>
  </si>
  <si>
    <t>户外画架站立式涂鸦板透明可移动</t>
  </si>
  <si>
    <t>尺寸：100*60*75cm
材质：防腐木+亚克力</t>
  </si>
  <si>
    <t>粘球衣</t>
  </si>
  <si>
    <t>1件背心+2球</t>
  </si>
  <si>
    <t>投掷粘球靶</t>
  </si>
  <si>
    <t>规格：135*160cm，布100cm
配10个球
材质：魔术勾布+塑料</t>
  </si>
  <si>
    <t>踩高跷</t>
  </si>
  <si>
    <t>规格：80cm、100cm（每种10个）</t>
  </si>
  <si>
    <t>实木多功能洞洞板（带球球木棍）</t>
  </si>
  <si>
    <t>1、规格：120*120cm；
2、材质：实木；
3、配件：6根球球木棍</t>
  </si>
  <si>
    <t xml:space="preserve"> 套</t>
  </si>
  <si>
    <t>走廊建构区洞洞墙</t>
  </si>
  <si>
    <t>1、底板规格：80*120cm;
2、材质：背板为多层实木夹板，胶底盘为ABS；
3、配件：STEAM活动桌配件套装:1、尺寸：320×215×310mm（±5%）
2、材质：塑胶
3、产品配件：8色混合插钉 128件套，8色混合螺丝 128件套，8色混合几何块64件套，齿轮与链条23件套，手动工具2套
4、产品描述：STEM活动桌配件套装包含五款产品：8色插钉、8色螺丝、8色混合几何块、齿轮与链条、手动工具。这款套装配套STEM活动桌使用，可让幼儿发挥想象力和创造力进去创作，同时锻炼幼儿的手眼协调能力、建构能力和大小手肌力量。
5、产品检测标准：产品符合GB6675.1-2014玩具安全第一部分：基本规范，GB6675.2-2014玩具安全第二部分：机械与物理性能，GB6675.3-2014玩具安全第三部分：易燃性能的标准。</t>
  </si>
  <si>
    <t>户外厨房小屋</t>
  </si>
  <si>
    <t>规格：260*200*280cm
1、立柱采用95*95mm芬兰木，整套木制产品原料经专业技师进行压、刨、铣、冲等处理后。各个部件组装（即试安装）组装后按照平面要求对组装位置进行标记。拆装后刷涂第一遍底漆，风干后对产品进行原子灰刮灰抹平，并打磨光滑，直至产品表面光滑，边角圆润；第二遍油漆如第一遍要求，完善细节；所有步骤完成后刷涂第三遍油漆（面漆）后采表面喷涂聚氨酯清漆。成品经久耐用，色泽艳丽。
▲投标人或制造商提供所投产品原材料芬兰木霉菌0级（检测内容须含：黑曲霉、土曲霉、宛氏拟青霉、绳状青霉、出芽短梗霉、 球毛壳霉；参考标准JC/T2039-2010）需提供带CMA或CNAS标识的第三方检测机构出具的合格检测报告。
▲投标人或制造商提供所投产品原材料芬兰木抑菌率≥99%（检测内容须含：金黄色葡萄球菌、白色念珠菌、大肠杆菌、肺炎克雷伯氏菌；参考标准QB/T4371-2012）需提供带CMA或CNAS标识的第三方检测机构出具的合格检测报告。
2、屋顶板采用18mm芬兰木板
3、油漆采用环保型亮光聚脂面漆，凸显木材纹理，产品所有可长期置于室外，防锈、防腐，无尖锐点，手感光滑。
4、五金件整体采用不锈钢半圆头，T型平头螺丝。螺丝、帽套、垫片均采用304不锈钢材质。
▲投标人或制造商提供所投产品五金件螺丝、膨胀螺丝（检测内容含：破坏扭矩参考标准3098.13-1996）的需提供带CMA或CNAS标识的第三方检测机构出具的合格检测报告。</t>
  </si>
  <si>
    <t>户外安吉轮胎小车</t>
  </si>
  <si>
    <t>13件套碳化小火车
一、材质：优质松木，塑料，橡胶
二、工艺：碳烤、静电喷水性环保油漆、磨圆角、光滑无毛刺
三、供货同时提供第三方权威检测机构出具的GB6675-2014国标检测报告（检测报告必须包括: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产品参数
1.轮胎：总长度：80cm；轮胎：48*48cm；2对
2.平衡板：160×20×2.8cm，4个
3.单梯：180*37*7cm，1个
4.架子：80*57*52cm，2个
5.支撑杆：120cm，4根，共计13件</t>
  </si>
  <si>
    <t>攀爬器械</t>
  </si>
  <si>
    <t>采用环保材质，做工细腻，无棱角、无毛刺，无毒无味。</t>
  </si>
  <si>
    <t>儿童体能平衡走绳</t>
  </si>
  <si>
    <t>规格：15米，20件/套</t>
  </si>
  <si>
    <t>绳梯</t>
  </si>
  <si>
    <t>规格：4.8米//8米，两种规格选一个为一套，4.8米、8米各8个，共16个。</t>
  </si>
  <si>
    <t>多功能游戏棋</t>
  </si>
  <si>
    <t>材质：优质原木，结实耐用，无毒无异味。</t>
  </si>
  <si>
    <t>呼啦圈收纳架</t>
  </si>
  <si>
    <t>规格：直径40-60CM，高度100CM。
1.采用环保PVC塑料管，管子外径48.6mm，厚度约3mm；
2.PP塑料连接件
3.万向轮</t>
  </si>
  <si>
    <t>呼啦圈</t>
  </si>
  <si>
    <t>直径50cm，环保工程塑料材质加粗加厚，结实耐用。管粗2.2CM 质量保证。无毒 环保 色彩鲜艳；此款体操圈是针对幼儿园孩子做操、舞蹈、跳圈、游戏使用。</t>
  </si>
  <si>
    <t>奥尔夫乐器</t>
  </si>
  <si>
    <t>奥尔夫乐器54件/套(高低音梆子、刻花沙球、13棒铃、4节雨声、15CM 铜镲、五铃圈、腰铃、腕铃、8寸铃鼓、8寸铃圈、带架三角铁、六铃板镲、10CM铜锣、木响板、高中低音梆子、大碰钟、单响筒、21CM塑料沙球、打棒、刮棒、拨浪鼓、双响筒、木舞板、五铃皮手铃、多音响筒、手提八音琴、雨蛙、手提鼓)</t>
  </si>
  <si>
    <t>非洲鼓</t>
  </si>
  <si>
    <t>6寸，鼓面成年山羊皮，鼓身桃花芯木，高强度登山绑绳，手工整体挖掏，精美手工雕绘，防破坏底座包边。</t>
  </si>
  <si>
    <t>儿童打击乐器</t>
  </si>
  <si>
    <t>乐器采用镀锌管级镀锌板制作而成，表面光滑。静电喷粉工艺，环保无毒，四档高度，适合不同身高、不同年龄段的儿童，抗老化、抗静电、表面光滑亮光、色彩鲜艳、不褪色、经久耐用。</t>
  </si>
  <si>
    <t>滚铁环</t>
  </si>
  <si>
    <t>规格：38公分</t>
  </si>
  <si>
    <t>板鞋（两人）</t>
  </si>
  <si>
    <t>规格：60cm</t>
  </si>
  <si>
    <t>双</t>
  </si>
  <si>
    <t>陀螺</t>
  </si>
  <si>
    <t>规格：直径7cm，材质：木质</t>
  </si>
  <si>
    <t>竹筒高跷</t>
  </si>
  <si>
    <t>直径9~10cm</t>
  </si>
  <si>
    <t>木制竹蜻蜓</t>
  </si>
  <si>
    <t>纯天然竹制品，无任何添加剂，手工打磨，无毛刺。</t>
  </si>
  <si>
    <t>软飞盘</t>
  </si>
  <si>
    <t>规格：直径20cm,材质：软胶</t>
  </si>
  <si>
    <t>舞狮</t>
  </si>
  <si>
    <t>9寸羊毛狮带狮尾（可眨眼）+1条裤子为1套</t>
  </si>
  <si>
    <t>6寸羊毛狮带狮尾（可眨眼）+1条裤子为1套</t>
  </si>
  <si>
    <t>舞龙+服装</t>
  </si>
  <si>
    <r>
      <rPr>
        <sz val="12"/>
        <color rgb="FF11192D"/>
        <rFont val="PingFang SC"/>
        <charset val="134"/>
      </rPr>
      <t>3</t>
    </r>
    <r>
      <rPr>
        <sz val="12"/>
        <color rgb="FF11192D"/>
        <rFont val="宋体"/>
        <charset val="134"/>
      </rPr>
      <t>米龙（</t>
    </r>
    <r>
      <rPr>
        <sz val="12"/>
        <color rgb="FF11192D"/>
        <rFont val="PingFang SC"/>
        <charset val="134"/>
      </rPr>
      <t>4</t>
    </r>
    <r>
      <rPr>
        <sz val="12"/>
        <color rgb="FF11192D"/>
        <rFont val="宋体"/>
        <charset val="134"/>
      </rPr>
      <t>人舞龙）+4套服装</t>
    </r>
  </si>
  <si>
    <t>野战装备玩具</t>
  </si>
  <si>
    <r>
      <rPr>
        <sz val="12"/>
        <color rgb="FF11192D"/>
        <rFont val="宋体"/>
        <charset val="134"/>
      </rPr>
      <t>特警马甲【</t>
    </r>
    <r>
      <rPr>
        <sz val="12"/>
        <color rgb="FF11192D"/>
        <rFont val="PingFang SC"/>
        <charset val="134"/>
      </rPr>
      <t>13</t>
    </r>
    <r>
      <rPr>
        <sz val="12"/>
        <color rgb="FF11192D"/>
        <rFont val="宋体"/>
        <charset val="134"/>
      </rPr>
      <t>件套】</t>
    </r>
  </si>
  <si>
    <t>交警角色套装</t>
  </si>
  <si>
    <t>男白帽马甲四件套送手套口哨</t>
  </si>
  <si>
    <t>塑料头盔</t>
  </si>
  <si>
    <t>红色10个
黄色10个
（共计20）</t>
  </si>
  <si>
    <t>乌龟壳</t>
  </si>
  <si>
    <t>尺寸：12*7cm
材质：塑料，颜色随机</t>
  </si>
  <si>
    <t>皮影戏幕布</t>
  </si>
  <si>
    <t>一套规格为：65*55cm（1个）
            160*100cm（1个）</t>
  </si>
  <si>
    <t>平衡蹦蹦球</t>
  </si>
  <si>
    <t>揪尾巴</t>
  </si>
  <si>
    <t>规格：周长80cm，材质：优质牛津布。</t>
  </si>
  <si>
    <t>种菜箱</t>
  </si>
  <si>
    <t>规格：200*50*58cm，材质：环保塑料</t>
  </si>
  <si>
    <t>羊角球</t>
  </si>
  <si>
    <t>规格：直径45cm， 材质：Pu，加厚防爆材料，柔软有弹性，结实耐用。</t>
  </si>
  <si>
    <t>科学区材料（水声光电磁）</t>
  </si>
  <si>
    <r>
      <rPr>
        <sz val="12"/>
        <color rgb="FF11192D"/>
        <rFont val="宋体"/>
        <charset val="134"/>
      </rPr>
      <t>含：幼儿水科学套装</t>
    </r>
    <r>
      <rPr>
        <sz val="12"/>
        <color rgb="FF11192D"/>
        <rFont val="PingFang SC"/>
        <charset val="134"/>
      </rPr>
      <t>1</t>
    </r>
    <r>
      <rPr>
        <sz val="12"/>
        <color rgb="FF11192D"/>
        <rFont val="宋体"/>
        <charset val="134"/>
      </rPr>
      <t>套、幼儿热学套装1套、空气和力套装1套</t>
    </r>
  </si>
  <si>
    <t>交通标志
中号</t>
  </si>
  <si>
    <t>14个/套
交通牌规格：32*32*76CM</t>
  </si>
  <si>
    <t>合计：</t>
  </si>
  <si>
    <t>送审</t>
  </si>
  <si>
    <t>审核</t>
  </si>
  <si>
    <t>核减</t>
  </si>
  <si>
    <t>单价
（元）</t>
  </si>
  <si>
    <t>总价
（元）</t>
  </si>
</sst>
</file>

<file path=xl/styles.xml><?xml version="1.0" encoding="utf-8"?>
<styleSheet xmlns="http://schemas.openxmlformats.org/spreadsheetml/2006/main">
  <numFmts count="6">
    <numFmt numFmtId="176" formatCode="&quot;￥&quot;#,##0.00;[Red]&quot;￥&quot;#,##0.00"/>
    <numFmt numFmtId="177" formatCode="0_ "/>
    <numFmt numFmtId="41" formatCode="_ * #,##0_ ;_ * \-#,##0_ ;_ * &quot;-&quot;_ ;_ @_ "/>
    <numFmt numFmtId="42" formatCode="_ &quot;￥&quot;* #,##0_ ;_ &quot;￥&quot;* \-#,##0_ ;_ &quot;￥&quot;* &quot;-&quot;_ ;_ @_ "/>
    <numFmt numFmtId="44" formatCode="_ &quot;￥&quot;* #,##0.00_ ;_ &quot;￥&quot;* \-#,##0.00_ ;_ &quot;￥&quot;* &quot;-&quot;??_ ;_ @_ "/>
    <numFmt numFmtId="43" formatCode="_ * #,##0.00_ ;_ * \-#,##0.00_ ;_ * &quot;-&quot;??_ ;_ @_ "/>
  </numFmts>
  <fonts count="38">
    <font>
      <sz val="11"/>
      <color theme="1"/>
      <name val="宋体"/>
      <charset val="134"/>
      <scheme val="minor"/>
    </font>
    <font>
      <sz val="16"/>
      <color rgb="FF000000"/>
      <name val="宋体"/>
      <charset val="134"/>
    </font>
    <font>
      <sz val="11"/>
      <name val="宋体"/>
      <charset val="134"/>
    </font>
    <font>
      <b/>
      <sz val="11"/>
      <color theme="1"/>
      <name val="宋体"/>
      <charset val="134"/>
      <scheme val="minor"/>
    </font>
    <font>
      <b/>
      <sz val="16"/>
      <name val="宋体"/>
      <charset val="134"/>
    </font>
    <font>
      <b/>
      <sz val="12"/>
      <color theme="1"/>
      <name val="宋体"/>
      <charset val="134"/>
      <scheme val="minor"/>
    </font>
    <font>
      <sz val="12"/>
      <color theme="1"/>
      <name val="宋体"/>
      <charset val="134"/>
      <scheme val="minor"/>
    </font>
    <font>
      <sz val="12"/>
      <name val="宋体"/>
      <charset val="134"/>
    </font>
    <font>
      <sz val="12"/>
      <color rgb="FF000000"/>
      <name val="宋体"/>
      <charset val="134"/>
    </font>
    <font>
      <sz val="12"/>
      <color rgb="FF11192D"/>
      <name val="宋体"/>
      <charset val="134"/>
    </font>
    <font>
      <sz val="12"/>
      <name val="PingFang SC"/>
      <charset val="134"/>
    </font>
    <font>
      <sz val="12"/>
      <name val="宋体"/>
      <charset val="134"/>
      <scheme val="minor"/>
    </font>
    <font>
      <sz val="10"/>
      <color theme="1"/>
      <name val="宋体"/>
      <charset val="134"/>
      <scheme val="minor"/>
    </font>
    <font>
      <sz val="12"/>
      <color rgb="FF11192D"/>
      <name val="PingFang SC"/>
      <charset val="134"/>
    </font>
    <font>
      <u/>
      <sz val="12"/>
      <color rgb="FF800080"/>
      <name val="宋体"/>
      <charset val="0"/>
      <scheme val="minor"/>
    </font>
    <font>
      <b/>
      <sz val="12"/>
      <name val="宋体"/>
      <charset val="134"/>
      <scheme val="minor"/>
    </font>
    <font>
      <sz val="11"/>
      <color theme="0"/>
      <name val="宋体"/>
      <charset val="0"/>
      <scheme val="minor"/>
    </font>
    <font>
      <sz val="11"/>
      <color theme="1"/>
      <name val="宋体"/>
      <charset val="0"/>
      <scheme val="minor"/>
    </font>
    <font>
      <sz val="11"/>
      <color rgb="FF9C0006"/>
      <name val="宋体"/>
      <charset val="0"/>
      <scheme val="minor"/>
    </font>
    <font>
      <sz val="11"/>
      <color rgb="FFFF0000"/>
      <name val="宋体"/>
      <charset val="0"/>
      <scheme val="minor"/>
    </font>
    <font>
      <b/>
      <sz val="11"/>
      <color theme="3"/>
      <name val="宋体"/>
      <charset val="134"/>
      <scheme val="minor"/>
    </font>
    <font>
      <b/>
      <sz val="11"/>
      <color theme="1"/>
      <name val="宋体"/>
      <charset val="0"/>
      <scheme val="minor"/>
    </font>
    <font>
      <b/>
      <sz val="11"/>
      <color rgb="FFFFFFFF"/>
      <name val="宋体"/>
      <charset val="0"/>
      <scheme val="minor"/>
    </font>
    <font>
      <b/>
      <sz val="13"/>
      <color theme="3"/>
      <name val="宋体"/>
      <charset val="134"/>
      <scheme val="minor"/>
    </font>
    <font>
      <b/>
      <sz val="11"/>
      <color rgb="FFFA7D00"/>
      <name val="宋体"/>
      <charset val="0"/>
      <scheme val="minor"/>
    </font>
    <font>
      <sz val="11"/>
      <color rgb="FFFA7D00"/>
      <name val="宋体"/>
      <charset val="0"/>
      <scheme val="minor"/>
    </font>
    <font>
      <i/>
      <sz val="11"/>
      <color rgb="FF7F7F7F"/>
      <name val="宋体"/>
      <charset val="0"/>
      <scheme val="minor"/>
    </font>
    <font>
      <u/>
      <sz val="11"/>
      <color rgb="FF800080"/>
      <name val="宋体"/>
      <charset val="0"/>
      <scheme val="minor"/>
    </font>
    <font>
      <b/>
      <sz val="15"/>
      <color theme="3"/>
      <name val="宋体"/>
      <charset val="134"/>
      <scheme val="minor"/>
    </font>
    <font>
      <u/>
      <sz val="11"/>
      <color rgb="FF0000FF"/>
      <name val="宋体"/>
      <charset val="0"/>
      <scheme val="minor"/>
    </font>
    <font>
      <sz val="11"/>
      <color rgb="FF3F3F76"/>
      <name val="宋体"/>
      <charset val="0"/>
      <scheme val="minor"/>
    </font>
    <font>
      <sz val="11"/>
      <color rgb="FF006100"/>
      <name val="宋体"/>
      <charset val="0"/>
      <scheme val="minor"/>
    </font>
    <font>
      <b/>
      <sz val="11"/>
      <color rgb="FF3F3F3F"/>
      <name val="宋体"/>
      <charset val="0"/>
      <scheme val="minor"/>
    </font>
    <font>
      <b/>
      <sz val="18"/>
      <color theme="3"/>
      <name val="宋体"/>
      <charset val="134"/>
      <scheme val="minor"/>
    </font>
    <font>
      <sz val="11"/>
      <color rgb="FF9C6500"/>
      <name val="宋体"/>
      <charset val="0"/>
      <scheme val="minor"/>
    </font>
    <font>
      <sz val="12"/>
      <color rgb="FFFF0000"/>
      <name val="宋体"/>
      <charset val="134"/>
      <scheme val="minor"/>
    </font>
    <font>
      <sz val="12"/>
      <name val="Calibri"/>
      <charset val="161"/>
    </font>
    <font>
      <sz val="12"/>
      <color rgb="FFFF0000"/>
      <name val="宋体"/>
      <charset val="134"/>
    </font>
  </fonts>
  <fills count="34">
    <fill>
      <patternFill patternType="none"/>
    </fill>
    <fill>
      <patternFill patternType="gray125"/>
    </fill>
    <fill>
      <patternFill patternType="solid">
        <fgColor theme="4" tint="0.8"/>
        <bgColor indexed="64"/>
      </patternFill>
    </fill>
    <fill>
      <patternFill patternType="solid">
        <fgColor theme="7" tint="0.399975585192419"/>
        <bgColor indexed="64"/>
      </patternFill>
    </fill>
    <fill>
      <patternFill patternType="solid">
        <fgColor theme="9" tint="0.799981688894314"/>
        <bgColor indexed="64"/>
      </patternFill>
    </fill>
    <fill>
      <patternFill patternType="solid">
        <fgColor rgb="FFFFC7CE"/>
        <bgColor indexed="64"/>
      </patternFill>
    </fill>
    <fill>
      <patternFill patternType="solid">
        <fgColor theme="4" tint="0.799981688894314"/>
        <bgColor indexed="64"/>
      </patternFill>
    </fill>
    <fill>
      <patternFill patternType="solid">
        <fgColor theme="7" tint="0.599993896298105"/>
        <bgColor indexed="64"/>
      </patternFill>
    </fill>
    <fill>
      <patternFill patternType="solid">
        <fgColor rgb="FFFFFFCC"/>
        <bgColor indexed="64"/>
      </patternFill>
    </fill>
    <fill>
      <patternFill patternType="solid">
        <fgColor theme="6" tint="0.399975585192419"/>
        <bgColor indexed="64"/>
      </patternFill>
    </fill>
    <fill>
      <patternFill patternType="solid">
        <fgColor theme="8" tint="0.599993896298105"/>
        <bgColor indexed="64"/>
      </patternFill>
    </fill>
    <fill>
      <patternFill patternType="solid">
        <fgColor rgb="FFA5A5A5"/>
        <bgColor indexed="64"/>
      </patternFill>
    </fill>
    <fill>
      <patternFill patternType="solid">
        <fgColor theme="5" tint="0.799981688894314"/>
        <bgColor indexed="64"/>
      </patternFill>
    </fill>
    <fill>
      <patternFill patternType="solid">
        <fgColor theme="6" tint="0.599993896298105"/>
        <bgColor indexed="64"/>
      </patternFill>
    </fill>
    <fill>
      <patternFill patternType="solid">
        <fgColor theme="5" tint="0.399975585192419"/>
        <bgColor indexed="64"/>
      </patternFill>
    </fill>
    <fill>
      <patternFill patternType="solid">
        <fgColor rgb="FFF2F2F2"/>
        <bgColor indexed="64"/>
      </patternFill>
    </fill>
    <fill>
      <patternFill patternType="solid">
        <fgColor theme="8"/>
        <bgColor indexed="64"/>
      </patternFill>
    </fill>
    <fill>
      <patternFill patternType="solid">
        <fgColor theme="9" tint="0.399975585192419"/>
        <bgColor indexed="64"/>
      </patternFill>
    </fill>
    <fill>
      <patternFill patternType="solid">
        <fgColor theme="7" tint="0.799981688894314"/>
        <bgColor indexed="64"/>
      </patternFill>
    </fill>
    <fill>
      <patternFill patternType="solid">
        <fgColor theme="8" tint="0.799981688894314"/>
        <bgColor indexed="64"/>
      </patternFill>
    </fill>
    <fill>
      <patternFill patternType="solid">
        <fgColor theme="7"/>
        <bgColor indexed="64"/>
      </patternFill>
    </fill>
    <fill>
      <patternFill patternType="solid">
        <fgColor theme="6"/>
        <bgColor indexed="64"/>
      </patternFill>
    </fill>
    <fill>
      <patternFill patternType="solid">
        <fgColor theme="9"/>
        <bgColor indexed="64"/>
      </patternFill>
    </fill>
    <fill>
      <patternFill patternType="solid">
        <fgColor theme="5" tint="0.599993896298105"/>
        <bgColor indexed="64"/>
      </patternFill>
    </fill>
    <fill>
      <patternFill patternType="solid">
        <fgColor theme="4" tint="0.399975585192419"/>
        <bgColor indexed="64"/>
      </patternFill>
    </fill>
    <fill>
      <patternFill patternType="solid">
        <fgColor theme="8" tint="0.399975585192419"/>
        <bgColor indexed="64"/>
      </patternFill>
    </fill>
    <fill>
      <patternFill patternType="solid">
        <fgColor theme="4"/>
        <bgColor indexed="64"/>
      </patternFill>
    </fill>
    <fill>
      <patternFill patternType="solid">
        <fgColor theme="4" tint="0.599993896298105"/>
        <bgColor indexed="64"/>
      </patternFill>
    </fill>
    <fill>
      <patternFill patternType="solid">
        <fgColor rgb="FFFFCC99"/>
        <bgColor indexed="64"/>
      </patternFill>
    </fill>
    <fill>
      <patternFill patternType="solid">
        <fgColor theme="9" tint="0.599993896298105"/>
        <bgColor indexed="64"/>
      </patternFill>
    </fill>
    <fill>
      <patternFill patternType="solid">
        <fgColor rgb="FFC6EFCE"/>
        <bgColor indexed="64"/>
      </patternFill>
    </fill>
    <fill>
      <patternFill patternType="solid">
        <fgColor theme="5"/>
        <bgColor indexed="64"/>
      </patternFill>
    </fill>
    <fill>
      <patternFill patternType="solid">
        <fgColor theme="6" tint="0.799981688894314"/>
        <bgColor indexed="64"/>
      </patternFill>
    </fill>
    <fill>
      <patternFill patternType="solid">
        <fgColor rgb="FFFFEB9C"/>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auto="1"/>
      </left>
      <right style="medium">
        <color auto="1"/>
      </right>
      <top style="thin">
        <color auto="1"/>
      </top>
      <bottom style="thin">
        <color auto="1"/>
      </bottom>
      <diagonal/>
    </border>
    <border>
      <left/>
      <right/>
      <top style="thin">
        <color theme="4"/>
      </top>
      <bottom style="double">
        <color theme="4"/>
      </bottom>
      <diagonal/>
    </border>
    <border>
      <left style="thin">
        <color rgb="FFB2B2B2"/>
      </left>
      <right style="thin">
        <color rgb="FFB2B2B2"/>
      </right>
      <top style="thin">
        <color rgb="FFB2B2B2"/>
      </top>
      <bottom style="thin">
        <color rgb="FFB2B2B2"/>
      </bottom>
      <diagonal/>
    </border>
    <border>
      <left style="double">
        <color rgb="FF3F3F3F"/>
      </left>
      <right style="double">
        <color rgb="FF3F3F3F"/>
      </right>
      <top style="double">
        <color rgb="FF3F3F3F"/>
      </top>
      <bottom style="double">
        <color rgb="FF3F3F3F"/>
      </bottom>
      <diagonal/>
    </border>
    <border>
      <left/>
      <right/>
      <top/>
      <bottom style="medium">
        <color theme="4"/>
      </bottom>
      <diagonal/>
    </border>
    <border>
      <left style="thin">
        <color rgb="FF7F7F7F"/>
      </left>
      <right style="thin">
        <color rgb="FF7F7F7F"/>
      </right>
      <top style="thin">
        <color rgb="FF7F7F7F"/>
      </top>
      <bottom style="thin">
        <color rgb="FF7F7F7F"/>
      </bottom>
      <diagonal/>
    </border>
    <border>
      <left/>
      <right/>
      <top/>
      <bottom style="medium">
        <color theme="4" tint="0.499984740745262"/>
      </bottom>
      <diagonal/>
    </border>
    <border>
      <left/>
      <right/>
      <top/>
      <bottom style="double">
        <color rgb="FFFF8001"/>
      </bottom>
      <diagonal/>
    </border>
    <border>
      <left style="thin">
        <color rgb="FF3F3F3F"/>
      </left>
      <right style="thin">
        <color rgb="FF3F3F3F"/>
      </right>
      <top style="thin">
        <color rgb="FF3F3F3F"/>
      </top>
      <bottom style="thin">
        <color rgb="FF3F3F3F"/>
      </bottom>
      <diagonal/>
    </border>
  </borders>
  <cellStyleXfs count="50">
    <xf numFmtId="0" fontId="0" fillId="0" borderId="0">
      <alignment vertical="center"/>
    </xf>
    <xf numFmtId="0" fontId="16" fillId="22" borderId="0" applyNumberFormat="0" applyBorder="0" applyAlignment="0" applyProtection="0">
      <alignment vertical="center"/>
    </xf>
    <xf numFmtId="0" fontId="17" fillId="19" borderId="0" applyNumberFormat="0" applyBorder="0" applyAlignment="0" applyProtection="0">
      <alignment vertical="center"/>
    </xf>
    <xf numFmtId="0" fontId="17" fillId="18" borderId="0" applyNumberFormat="0" applyBorder="0" applyAlignment="0" applyProtection="0">
      <alignment vertical="center"/>
    </xf>
    <xf numFmtId="0" fontId="16" fillId="20" borderId="0" applyNumberFormat="0" applyBorder="0" applyAlignment="0" applyProtection="0">
      <alignment vertical="center"/>
    </xf>
    <xf numFmtId="0" fontId="16" fillId="17" borderId="0" applyNumberFormat="0" applyBorder="0" applyAlignment="0" applyProtection="0">
      <alignment vertical="center"/>
    </xf>
    <xf numFmtId="0" fontId="17" fillId="13" borderId="0" applyNumberFormat="0" applyBorder="0" applyAlignment="0" applyProtection="0">
      <alignment vertical="center"/>
    </xf>
    <xf numFmtId="0" fontId="16" fillId="21" borderId="0" applyNumberFormat="0" applyBorder="0" applyAlignment="0" applyProtection="0">
      <alignment vertical="center"/>
    </xf>
    <xf numFmtId="0" fontId="16" fillId="14" borderId="0" applyNumberFormat="0" applyBorder="0" applyAlignment="0" applyProtection="0">
      <alignment vertical="center"/>
    </xf>
    <xf numFmtId="0" fontId="0" fillId="0" borderId="0">
      <alignment vertical="center"/>
    </xf>
    <xf numFmtId="0" fontId="16" fillId="25" borderId="0" applyNumberFormat="0" applyBorder="0" applyAlignment="0" applyProtection="0">
      <alignment vertical="center"/>
    </xf>
    <xf numFmtId="0" fontId="17" fillId="23" borderId="0" applyNumberFormat="0" applyBorder="0" applyAlignment="0" applyProtection="0">
      <alignment vertical="center"/>
    </xf>
    <xf numFmtId="0" fontId="17" fillId="10" borderId="0" applyNumberFormat="0" applyBorder="0" applyAlignment="0" applyProtection="0">
      <alignment vertical="center"/>
    </xf>
    <xf numFmtId="0" fontId="17" fillId="12" borderId="0" applyNumberFormat="0" applyBorder="0" applyAlignment="0" applyProtection="0">
      <alignment vertical="center"/>
    </xf>
    <xf numFmtId="0" fontId="33"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2" fillId="11" borderId="7" applyNumberFormat="0" applyAlignment="0" applyProtection="0">
      <alignment vertical="center"/>
    </xf>
    <xf numFmtId="0" fontId="28" fillId="0" borderId="8" applyNumberFormat="0" applyFill="0" applyAlignment="0" applyProtection="0">
      <alignment vertical="center"/>
    </xf>
    <xf numFmtId="0" fontId="30" fillId="28" borderId="9" applyNumberFormat="0" applyAlignment="0" applyProtection="0">
      <alignment vertical="center"/>
    </xf>
    <xf numFmtId="0" fontId="29" fillId="0" borderId="0" applyNumberFormat="0" applyFill="0" applyBorder="0" applyAlignment="0" applyProtection="0">
      <alignment vertical="center"/>
    </xf>
    <xf numFmtId="0" fontId="32" fillId="15" borderId="12" applyNumberFormat="0" applyAlignment="0" applyProtection="0">
      <alignment vertical="center"/>
    </xf>
    <xf numFmtId="0" fontId="17" fillId="29" borderId="0" applyNumberFormat="0" applyBorder="0" applyAlignment="0" applyProtection="0">
      <alignment vertical="center"/>
    </xf>
    <xf numFmtId="0" fontId="17" fillId="32" borderId="0" applyNumberFormat="0" applyBorder="0" applyAlignment="0" applyProtection="0">
      <alignment vertical="center"/>
    </xf>
    <xf numFmtId="42" fontId="0" fillId="0" borderId="0" applyFont="0" applyFill="0" applyBorder="0" applyAlignment="0" applyProtection="0">
      <alignment vertical="center"/>
    </xf>
    <xf numFmtId="0" fontId="20" fillId="0" borderId="10" applyNumberFormat="0" applyFill="0" applyAlignment="0" applyProtection="0">
      <alignment vertical="center"/>
    </xf>
    <xf numFmtId="0" fontId="26" fillId="0" borderId="0" applyNumberFormat="0" applyFill="0" applyBorder="0" applyAlignment="0" applyProtection="0">
      <alignment vertical="center"/>
    </xf>
    <xf numFmtId="0" fontId="24" fillId="15" borderId="9" applyNumberFormat="0" applyAlignment="0" applyProtection="0">
      <alignment vertical="center"/>
    </xf>
    <xf numFmtId="0" fontId="16" fillId="24" borderId="0" applyNumberFormat="0" applyBorder="0" applyAlignment="0" applyProtection="0">
      <alignment vertical="center"/>
    </xf>
    <xf numFmtId="41" fontId="0" fillId="0" borderId="0" applyFont="0" applyFill="0" applyBorder="0" applyAlignment="0" applyProtection="0">
      <alignment vertical="center"/>
    </xf>
    <xf numFmtId="0" fontId="16" fillId="9" borderId="0" applyNumberFormat="0" applyBorder="0" applyAlignment="0" applyProtection="0">
      <alignment vertical="center"/>
    </xf>
    <xf numFmtId="0" fontId="0" fillId="8" borderId="6" applyNumberFormat="0" applyFont="0" applyAlignment="0" applyProtection="0">
      <alignment vertical="center"/>
    </xf>
    <xf numFmtId="0" fontId="31" fillId="30" borderId="0" applyNumberFormat="0" applyBorder="0" applyAlignment="0" applyProtection="0">
      <alignment vertical="center"/>
    </xf>
    <xf numFmtId="44" fontId="0" fillId="0" borderId="0" applyFont="0" applyFill="0" applyBorder="0" applyAlignment="0" applyProtection="0">
      <alignment vertical="center"/>
    </xf>
    <xf numFmtId="43" fontId="0" fillId="0" borderId="0" applyFont="0" applyFill="0" applyBorder="0" applyAlignment="0" applyProtection="0">
      <alignment vertical="center"/>
    </xf>
    <xf numFmtId="0" fontId="23" fillId="0" borderId="8" applyNumberFormat="0" applyFill="0" applyAlignment="0" applyProtection="0">
      <alignment vertical="center"/>
    </xf>
    <xf numFmtId="0" fontId="20" fillId="0" borderId="0" applyNumberFormat="0" applyFill="0" applyBorder="0" applyAlignment="0" applyProtection="0">
      <alignment vertical="center"/>
    </xf>
    <xf numFmtId="9" fontId="0" fillId="0" borderId="0" applyFont="0" applyFill="0" applyBorder="0" applyAlignment="0" applyProtection="0">
      <alignment vertical="center"/>
    </xf>
    <xf numFmtId="0" fontId="25" fillId="0" borderId="11" applyNumberFormat="0" applyFill="0" applyAlignment="0" applyProtection="0">
      <alignment vertical="center"/>
    </xf>
    <xf numFmtId="0" fontId="17" fillId="7" borderId="0" applyNumberFormat="0" applyBorder="0" applyAlignment="0" applyProtection="0">
      <alignment vertical="center"/>
    </xf>
    <xf numFmtId="0" fontId="17" fillId="6" borderId="0" applyNumberFormat="0" applyBorder="0" applyAlignment="0" applyProtection="0">
      <alignment vertical="center"/>
    </xf>
    <xf numFmtId="0" fontId="16" fillId="16" borderId="0" applyNumberFormat="0" applyBorder="0" applyAlignment="0" applyProtection="0">
      <alignment vertical="center"/>
    </xf>
    <xf numFmtId="0" fontId="21" fillId="0" borderId="5" applyNumberFormat="0" applyFill="0" applyAlignment="0" applyProtection="0">
      <alignment vertical="center"/>
    </xf>
    <xf numFmtId="0" fontId="16" fillId="31" borderId="0" applyNumberFormat="0" applyBorder="0" applyAlignment="0" applyProtection="0">
      <alignment vertical="center"/>
    </xf>
    <xf numFmtId="0" fontId="18" fillId="5" borderId="0" applyNumberFormat="0" applyBorder="0" applyAlignment="0" applyProtection="0">
      <alignment vertical="center"/>
    </xf>
    <xf numFmtId="0" fontId="17" fillId="4" borderId="0" applyNumberFormat="0" applyBorder="0" applyAlignment="0" applyProtection="0">
      <alignment vertical="center"/>
    </xf>
    <xf numFmtId="0" fontId="19" fillId="0" borderId="0" applyNumberFormat="0" applyFill="0" applyBorder="0" applyAlignment="0" applyProtection="0">
      <alignment vertical="center"/>
    </xf>
    <xf numFmtId="0" fontId="34" fillId="33" borderId="0" applyNumberFormat="0" applyBorder="0" applyAlignment="0" applyProtection="0">
      <alignment vertical="center"/>
    </xf>
    <xf numFmtId="0" fontId="16" fillId="26" borderId="0" applyNumberFormat="0" applyBorder="0" applyAlignment="0" applyProtection="0">
      <alignment vertical="center"/>
    </xf>
    <xf numFmtId="0" fontId="16" fillId="3" borderId="0" applyNumberFormat="0" applyBorder="0" applyAlignment="0" applyProtection="0">
      <alignment vertical="center"/>
    </xf>
    <xf numFmtId="0" fontId="17" fillId="27" borderId="0" applyNumberFormat="0" applyBorder="0" applyAlignment="0" applyProtection="0">
      <alignment vertical="center"/>
    </xf>
  </cellStyleXfs>
  <cellXfs count="50">
    <xf numFmtId="0" fontId="0" fillId="0" borderId="0" xfId="0">
      <alignment vertical="center"/>
    </xf>
    <xf numFmtId="0" fontId="0" fillId="0" borderId="0" xfId="0" applyAlignment="1">
      <alignment horizontal="center" vertical="center"/>
    </xf>
    <xf numFmtId="0" fontId="0" fillId="0" borderId="0" xfId="0" applyFill="1">
      <alignment vertical="center"/>
    </xf>
    <xf numFmtId="0" fontId="1" fillId="0" borderId="0" xfId="0" applyFont="1" applyFill="1" applyAlignment="1">
      <alignment horizontal="center" vertical="center"/>
    </xf>
    <xf numFmtId="0" fontId="0" fillId="0" borderId="0" xfId="0" applyAlignment="1">
      <alignment vertical="center" wrapText="1"/>
    </xf>
    <xf numFmtId="0" fontId="2" fillId="0" borderId="0" xfId="0" applyFont="1" applyFill="1" applyAlignment="1">
      <alignment vertical="center"/>
    </xf>
    <xf numFmtId="0" fontId="2" fillId="0" borderId="0" xfId="0" applyFont="1" applyFill="1" applyAlignment="1">
      <alignment horizontal="center" vertical="center"/>
    </xf>
    <xf numFmtId="0" fontId="3" fillId="0" borderId="0" xfId="0" applyFont="1">
      <alignment vertical="center"/>
    </xf>
    <xf numFmtId="177" fontId="0" fillId="0" borderId="0" xfId="0" applyNumberFormat="1">
      <alignment vertical="center"/>
    </xf>
    <xf numFmtId="0" fontId="4" fillId="0" borderId="0" xfId="0" applyFont="1" applyAlignment="1">
      <alignment horizontal="center" vertical="center"/>
    </xf>
    <xf numFmtId="0" fontId="5" fillId="2" borderId="1" xfId="0" applyFont="1" applyFill="1" applyBorder="1" applyAlignment="1">
      <alignment horizontal="center" vertical="center"/>
    </xf>
    <xf numFmtId="0" fontId="5" fillId="2" borderId="1" xfId="0" applyFont="1" applyFill="1" applyBorder="1" applyAlignment="1">
      <alignment horizontal="left" vertical="center"/>
    </xf>
    <xf numFmtId="0" fontId="6" fillId="2" borderId="1" xfId="0" applyFont="1" applyFill="1" applyBorder="1" applyAlignment="1">
      <alignment horizontal="center" vertical="center"/>
    </xf>
    <xf numFmtId="0" fontId="7" fillId="2" borderId="1" xfId="0" applyFont="1" applyFill="1" applyBorder="1" applyAlignment="1">
      <alignment horizontal="left" vertical="center" wrapText="1"/>
    </xf>
    <xf numFmtId="0" fontId="7" fillId="2" borderId="1" xfId="0" applyFont="1" applyFill="1" applyBorder="1" applyAlignment="1">
      <alignment horizontal="center" vertical="center" wrapText="1"/>
    </xf>
    <xf numFmtId="0" fontId="6" fillId="2" borderId="1" xfId="0" applyFont="1" applyFill="1" applyBorder="1" applyAlignment="1">
      <alignment horizontal="left" vertical="center" wrapText="1"/>
    </xf>
    <xf numFmtId="0" fontId="8" fillId="2" borderId="1" xfId="0" applyFont="1" applyFill="1" applyBorder="1" applyAlignment="1">
      <alignment horizontal="left" vertical="center" wrapText="1"/>
    </xf>
    <xf numFmtId="0" fontId="7" fillId="2" borderId="2" xfId="0" applyFont="1" applyFill="1" applyBorder="1" applyAlignment="1">
      <alignment horizontal="left" vertical="center" wrapText="1"/>
    </xf>
    <xf numFmtId="0" fontId="6" fillId="2" borderId="2" xfId="0" applyFont="1" applyFill="1" applyBorder="1" applyAlignment="1">
      <alignment horizontal="left" vertical="center" wrapText="1"/>
    </xf>
    <xf numFmtId="0" fontId="9" fillId="2" borderId="1" xfId="0" applyFont="1" applyFill="1" applyBorder="1" applyAlignment="1">
      <alignment horizontal="left" vertical="center" wrapText="1"/>
    </xf>
    <xf numFmtId="0" fontId="10" fillId="2" borderId="1" xfId="0" applyFont="1" applyFill="1" applyBorder="1" applyAlignment="1">
      <alignment horizontal="left" vertical="center" wrapText="1"/>
    </xf>
    <xf numFmtId="0" fontId="6" fillId="2" borderId="1" xfId="0" applyFont="1" applyFill="1" applyBorder="1" applyAlignment="1">
      <alignment horizontal="left" vertical="center"/>
    </xf>
    <xf numFmtId="177" fontId="11" fillId="0" borderId="1" xfId="0" applyNumberFormat="1" applyFont="1" applyBorder="1" applyAlignment="1">
      <alignment horizontal="center" vertical="center"/>
    </xf>
    <xf numFmtId="0" fontId="5" fillId="2" borderId="3" xfId="0" applyFont="1" applyFill="1" applyBorder="1" applyAlignment="1">
      <alignment horizontal="left" vertical="center"/>
    </xf>
    <xf numFmtId="0" fontId="5" fillId="2" borderId="3" xfId="0" applyFont="1" applyFill="1" applyBorder="1" applyAlignment="1">
      <alignment horizontal="center" vertical="center"/>
    </xf>
    <xf numFmtId="0" fontId="8" fillId="2" borderId="1" xfId="0" applyFont="1" applyFill="1" applyBorder="1" applyAlignment="1">
      <alignment horizontal="center" vertical="center" wrapText="1"/>
    </xf>
    <xf numFmtId="0" fontId="8" fillId="2" borderId="3" xfId="0" applyFont="1" applyFill="1" applyBorder="1" applyAlignment="1">
      <alignment horizontal="left" vertical="center" wrapText="1"/>
    </xf>
    <xf numFmtId="0" fontId="8" fillId="2" borderId="3" xfId="0" applyFont="1" applyFill="1" applyBorder="1" applyAlignment="1">
      <alignment horizontal="center" vertical="center" wrapText="1"/>
    </xf>
    <xf numFmtId="0" fontId="7" fillId="2" borderId="3" xfId="0" applyFont="1" applyFill="1" applyBorder="1" applyAlignment="1">
      <alignment horizontal="left" vertical="center" wrapText="1"/>
    </xf>
    <xf numFmtId="0" fontId="7" fillId="2" borderId="3" xfId="0" applyFont="1" applyFill="1" applyBorder="1" applyAlignment="1">
      <alignment horizontal="center" vertical="center" wrapText="1"/>
    </xf>
    <xf numFmtId="0" fontId="6" fillId="2" borderId="3" xfId="0" applyFont="1" applyFill="1" applyBorder="1" applyAlignment="1">
      <alignment horizontal="left" vertical="center" wrapText="1"/>
    </xf>
    <xf numFmtId="0" fontId="6" fillId="2" borderId="3" xfId="0" applyFont="1" applyFill="1" applyBorder="1" applyAlignment="1">
      <alignment horizontal="center" vertical="center" wrapText="1"/>
    </xf>
    <xf numFmtId="0" fontId="6" fillId="2" borderId="3" xfId="0" applyFont="1" applyFill="1" applyBorder="1" applyAlignment="1">
      <alignment horizontal="left" vertical="center"/>
    </xf>
    <xf numFmtId="0" fontId="6" fillId="2" borderId="3" xfId="0" applyFont="1" applyFill="1" applyBorder="1" applyAlignment="1">
      <alignment horizontal="center" vertical="center"/>
    </xf>
    <xf numFmtId="0" fontId="6" fillId="2" borderId="1"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6" fillId="0" borderId="3" xfId="0" applyFont="1" applyFill="1" applyBorder="1" applyAlignment="1">
      <alignment horizontal="center" vertical="center" wrapText="1"/>
    </xf>
    <xf numFmtId="0" fontId="5" fillId="0" borderId="3" xfId="0" applyFont="1" applyBorder="1" applyAlignment="1">
      <alignment horizontal="center" vertical="center"/>
    </xf>
    <xf numFmtId="0" fontId="6" fillId="0" borderId="3" xfId="0" applyFont="1" applyBorder="1" applyAlignment="1">
      <alignment horizontal="center" vertical="center"/>
    </xf>
    <xf numFmtId="177" fontId="5" fillId="2" borderId="3" xfId="0" applyNumberFormat="1" applyFont="1" applyFill="1" applyBorder="1" applyAlignment="1">
      <alignment horizontal="center" vertical="center"/>
    </xf>
    <xf numFmtId="0" fontId="7" fillId="2" borderId="0" xfId="0" applyFont="1" applyFill="1" applyBorder="1" applyAlignment="1">
      <alignment horizontal="left" vertical="center" wrapText="1"/>
    </xf>
    <xf numFmtId="176" fontId="11" fillId="2" borderId="4" xfId="9" applyNumberFormat="1" applyFont="1" applyFill="1" applyBorder="1" applyAlignment="1" applyProtection="1">
      <alignment vertical="center" wrapText="1"/>
    </xf>
    <xf numFmtId="0" fontId="13" fillId="2" borderId="0" xfId="0" applyFont="1" applyFill="1" applyAlignment="1">
      <alignment horizontal="left" vertical="center" wrapText="1"/>
    </xf>
    <xf numFmtId="0" fontId="9" fillId="2" borderId="1" xfId="0" applyFont="1" applyFill="1" applyBorder="1" applyAlignment="1">
      <alignment horizontal="left" vertical="center"/>
    </xf>
    <xf numFmtId="0" fontId="7" fillId="2" borderId="1" xfId="0" applyFont="1" applyFill="1" applyBorder="1" applyAlignment="1">
      <alignment horizontal="left" vertical="center"/>
    </xf>
    <xf numFmtId="0" fontId="9" fillId="2" borderId="0" xfId="0" applyFont="1" applyFill="1" applyAlignment="1">
      <alignment horizontal="left" vertical="center" wrapText="1"/>
    </xf>
    <xf numFmtId="0" fontId="14" fillId="2" borderId="3" xfId="19" applyFont="1" applyFill="1" applyBorder="1" applyAlignment="1">
      <alignment horizontal="left" vertical="center" wrapText="1"/>
    </xf>
    <xf numFmtId="0" fontId="14" fillId="2" borderId="3" xfId="19" applyFont="1" applyFill="1" applyBorder="1" applyAlignment="1">
      <alignment horizontal="center" vertical="center" wrapText="1"/>
    </xf>
    <xf numFmtId="177" fontId="15" fillId="0" borderId="1" xfId="0" applyNumberFormat="1" applyFont="1" applyBorder="1" applyAlignment="1">
      <alignment horizontal="center" vertical="center"/>
    </xf>
    <xf numFmtId="0" fontId="0" fillId="0" borderId="0" xfId="0" applyAlignment="1">
      <alignment horizontal="left" vertical="center"/>
    </xf>
  </cellXfs>
  <cellStyles count="50">
    <cellStyle name="常规" xfId="0" builtinId="0"/>
    <cellStyle name="强调文字颜色 6" xfId="1" builtinId="49"/>
    <cellStyle name="20% - 强调文字颜色 5" xfId="2" builtinId="46"/>
    <cellStyle name="20% - 强调文字颜色 4" xfId="3" builtinId="42"/>
    <cellStyle name="强调文字颜色 4" xfId="4" builtinId="41"/>
    <cellStyle name="60% - 强调文字颜色 6" xfId="5" builtinId="52"/>
    <cellStyle name="40% - 强调文字颜色 3" xfId="6" builtinId="39"/>
    <cellStyle name="强调文字颜色 3" xfId="7" builtinId="37"/>
    <cellStyle name="60% - 强调文字颜色 2" xfId="8" builtinId="36"/>
    <cellStyle name="常规 2" xfId="9"/>
    <cellStyle name="60% - 强调文字颜色 5" xfId="10" builtinId="48"/>
    <cellStyle name="40% - 强调文字颜色 2" xfId="11" builtinId="35"/>
    <cellStyle name="40% - 强调文字颜色 5" xfId="12" builtinId="47"/>
    <cellStyle name="20% - 强调文字颜色 2" xfId="13" builtinId="34"/>
    <cellStyle name="标题" xfId="14" builtinId="15"/>
    <cellStyle name="已访问的超链接" xfId="15" builtinId="9"/>
    <cellStyle name="检查单元格" xfId="16" builtinId="23"/>
    <cellStyle name="标题 1" xfId="17" builtinId="16"/>
    <cellStyle name="输入" xfId="18" builtinId="20"/>
    <cellStyle name="超链接" xfId="19" builtinId="8"/>
    <cellStyle name="输出" xfId="20" builtinId="21"/>
    <cellStyle name="40% - 强调文字颜色 6" xfId="21" builtinId="51"/>
    <cellStyle name="20% - 强调文字颜色 3" xfId="22" builtinId="38"/>
    <cellStyle name="货币[0]" xfId="23" builtinId="7"/>
    <cellStyle name="标题 3" xfId="24" builtinId="18"/>
    <cellStyle name="解释性文本" xfId="25" builtinId="53"/>
    <cellStyle name="计算" xfId="26" builtinId="22"/>
    <cellStyle name="60% - 强调文字颜色 1" xfId="27" builtinId="32"/>
    <cellStyle name="千位分隔[0]" xfId="28" builtinId="6"/>
    <cellStyle name="60% - 强调文字颜色 3" xfId="29" builtinId="40"/>
    <cellStyle name="注释" xfId="30" builtinId="10"/>
    <cellStyle name="好" xfId="31" builtinId="26"/>
    <cellStyle name="货币" xfId="32" builtinId="4"/>
    <cellStyle name="千位分隔" xfId="33" builtinId="3"/>
    <cellStyle name="标题 2" xfId="34" builtinId="17"/>
    <cellStyle name="标题 4" xfId="35" builtinId="19"/>
    <cellStyle name="百分比" xfId="36" builtinId="5"/>
    <cellStyle name="链接单元格" xfId="37" builtinId="24"/>
    <cellStyle name="40% - 强调文字颜色 4" xfId="38" builtinId="43"/>
    <cellStyle name="20% - 强调文字颜色 1" xfId="39" builtinId="30"/>
    <cellStyle name="强调文字颜色 5" xfId="40" builtinId="45"/>
    <cellStyle name="汇总" xfId="41" builtinId="25"/>
    <cellStyle name="强调文字颜色 2" xfId="42" builtinId="33"/>
    <cellStyle name="差" xfId="43" builtinId="27"/>
    <cellStyle name="20% - 强调文字颜色 6" xfId="44" builtinId="50"/>
    <cellStyle name="警告文本" xfId="45" builtinId="11"/>
    <cellStyle name="适中" xfId="46" builtinId="28"/>
    <cellStyle name="强调文字颜色 1" xfId="47" builtinId="29"/>
    <cellStyle name="60% - 强调文字颜色 4" xfId="48" builtinId="44"/>
    <cellStyle name="40% - 强调文字颜色 1" xfId="49" builtinId="31"/>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jpe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jpe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jpe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jpe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jpe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jpe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jpe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jpe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jpe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jpe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114300</xdr:colOff>
      <xdr:row>8</xdr:row>
      <xdr:rowOff>159385</xdr:rowOff>
    </xdr:from>
    <xdr:to>
      <xdr:col>5</xdr:col>
      <xdr:colOff>1038225</xdr:colOff>
      <xdr:row>8</xdr:row>
      <xdr:rowOff>1225550</xdr:rowOff>
    </xdr:to>
    <xdr:pic>
      <xdr:nvPicPr>
        <xdr:cNvPr id="21" name="图片 20" descr="f2040a60793ca492d3b814925ddc667"/>
        <xdr:cNvPicPr>
          <a:picLocks noChangeAspect="1"/>
        </xdr:cNvPicPr>
      </xdr:nvPicPr>
      <xdr:blipFill>
        <a:blip r:embed="rId1"/>
        <a:stretch>
          <a:fillRect/>
        </a:stretch>
      </xdr:blipFill>
      <xdr:spPr>
        <a:xfrm>
          <a:off x="7437755" y="8410575"/>
          <a:ext cx="923925" cy="1066165"/>
        </a:xfrm>
        <a:prstGeom prst="rect">
          <a:avLst/>
        </a:prstGeom>
      </xdr:spPr>
    </xdr:pic>
    <xdr:clientData/>
  </xdr:twoCellAnchor>
  <xdr:twoCellAnchor editAs="oneCell">
    <xdr:from>
      <xdr:col>5</xdr:col>
      <xdr:colOff>73660</xdr:colOff>
      <xdr:row>7</xdr:row>
      <xdr:rowOff>231140</xdr:rowOff>
    </xdr:from>
    <xdr:to>
      <xdr:col>5</xdr:col>
      <xdr:colOff>1011555</xdr:colOff>
      <xdr:row>7</xdr:row>
      <xdr:rowOff>965835</xdr:rowOff>
    </xdr:to>
    <xdr:pic>
      <xdr:nvPicPr>
        <xdr:cNvPr id="75" name="图片 74"/>
        <xdr:cNvPicPr>
          <a:picLocks noChangeAspect="1"/>
        </xdr:cNvPicPr>
      </xdr:nvPicPr>
      <xdr:blipFill>
        <a:blip r:embed="rId2"/>
        <a:stretch>
          <a:fillRect/>
        </a:stretch>
      </xdr:blipFill>
      <xdr:spPr>
        <a:xfrm>
          <a:off x="7397115" y="7263130"/>
          <a:ext cx="937895" cy="734695"/>
        </a:xfrm>
        <a:prstGeom prst="rect">
          <a:avLst/>
        </a:prstGeom>
        <a:noFill/>
        <a:ln w="9525">
          <a:noFill/>
        </a:ln>
      </xdr:spPr>
    </xdr:pic>
    <xdr:clientData/>
  </xdr:twoCellAnchor>
  <xdr:twoCellAnchor editAs="oneCell">
    <xdr:from>
      <xdr:col>5</xdr:col>
      <xdr:colOff>19685</xdr:colOff>
      <xdr:row>5</xdr:row>
      <xdr:rowOff>477520</xdr:rowOff>
    </xdr:from>
    <xdr:to>
      <xdr:col>5</xdr:col>
      <xdr:colOff>1151890</xdr:colOff>
      <xdr:row>5</xdr:row>
      <xdr:rowOff>1134110</xdr:rowOff>
    </xdr:to>
    <xdr:pic>
      <xdr:nvPicPr>
        <xdr:cNvPr id="76" name="Picture 2"/>
        <xdr:cNvPicPr>
          <a:picLocks noChangeAspect="1" noChangeArrowheads="1"/>
        </xdr:cNvPicPr>
      </xdr:nvPicPr>
      <xdr:blipFill>
        <a:blip r:embed="rId3" cstate="print"/>
        <a:srcRect/>
        <a:stretch>
          <a:fillRect/>
        </a:stretch>
      </xdr:blipFill>
      <xdr:spPr>
        <a:xfrm>
          <a:off x="7343140" y="5071110"/>
          <a:ext cx="1132205" cy="656590"/>
        </a:xfrm>
        <a:prstGeom prst="rect">
          <a:avLst/>
        </a:prstGeom>
        <a:noFill/>
        <a:ln w="1">
          <a:noFill/>
          <a:miter lim="800000"/>
          <a:headEnd/>
          <a:tailEnd type="none" w="med" len="med"/>
        </a:ln>
        <a:effectLst/>
      </xdr:spPr>
    </xdr:pic>
    <xdr:clientData/>
  </xdr:twoCellAnchor>
  <xdr:twoCellAnchor editAs="oneCell">
    <xdr:from>
      <xdr:col>5</xdr:col>
      <xdr:colOff>52070</xdr:colOff>
      <xdr:row>6</xdr:row>
      <xdr:rowOff>403225</xdr:rowOff>
    </xdr:from>
    <xdr:to>
      <xdr:col>5</xdr:col>
      <xdr:colOff>1009015</xdr:colOff>
      <xdr:row>6</xdr:row>
      <xdr:rowOff>1012190</xdr:rowOff>
    </xdr:to>
    <xdr:pic>
      <xdr:nvPicPr>
        <xdr:cNvPr id="77" name="图片 76"/>
        <xdr:cNvPicPr>
          <a:picLocks noChangeAspect="1"/>
        </xdr:cNvPicPr>
      </xdr:nvPicPr>
      <xdr:blipFill>
        <a:blip r:embed="rId4"/>
        <a:stretch>
          <a:fillRect/>
        </a:stretch>
      </xdr:blipFill>
      <xdr:spPr>
        <a:xfrm>
          <a:off x="7375525" y="6216015"/>
          <a:ext cx="956945" cy="608965"/>
        </a:xfrm>
        <a:prstGeom prst="rect">
          <a:avLst/>
        </a:prstGeom>
        <a:noFill/>
        <a:ln w="9525">
          <a:noFill/>
        </a:ln>
      </xdr:spPr>
    </xdr:pic>
    <xdr:clientData/>
  </xdr:twoCellAnchor>
  <xdr:twoCellAnchor editAs="oneCell">
    <xdr:from>
      <xdr:col>5</xdr:col>
      <xdr:colOff>123190</xdr:colOff>
      <xdr:row>12</xdr:row>
      <xdr:rowOff>339090</xdr:rowOff>
    </xdr:from>
    <xdr:to>
      <xdr:col>5</xdr:col>
      <xdr:colOff>1136015</xdr:colOff>
      <xdr:row>12</xdr:row>
      <xdr:rowOff>1148080</xdr:rowOff>
    </xdr:to>
    <xdr:pic>
      <xdr:nvPicPr>
        <xdr:cNvPr id="78" name="图片 77"/>
        <xdr:cNvPicPr>
          <a:picLocks noChangeAspect="1"/>
        </xdr:cNvPicPr>
      </xdr:nvPicPr>
      <xdr:blipFill>
        <a:blip r:embed="rId5"/>
        <a:stretch>
          <a:fillRect/>
        </a:stretch>
      </xdr:blipFill>
      <xdr:spPr>
        <a:xfrm>
          <a:off x="7446645" y="13924280"/>
          <a:ext cx="1012825" cy="808990"/>
        </a:xfrm>
        <a:prstGeom prst="rect">
          <a:avLst/>
        </a:prstGeom>
        <a:noFill/>
        <a:ln w="9525">
          <a:noFill/>
        </a:ln>
      </xdr:spPr>
    </xdr:pic>
    <xdr:clientData/>
  </xdr:twoCellAnchor>
  <xdr:twoCellAnchor editAs="oneCell">
    <xdr:from>
      <xdr:col>5</xdr:col>
      <xdr:colOff>104775</xdr:colOff>
      <xdr:row>13</xdr:row>
      <xdr:rowOff>465455</xdr:rowOff>
    </xdr:from>
    <xdr:to>
      <xdr:col>5</xdr:col>
      <xdr:colOff>1115060</xdr:colOff>
      <xdr:row>13</xdr:row>
      <xdr:rowOff>1124585</xdr:rowOff>
    </xdr:to>
    <xdr:pic>
      <xdr:nvPicPr>
        <xdr:cNvPr id="79" name="图片 78"/>
        <xdr:cNvPicPr>
          <a:picLocks noChangeAspect="1"/>
        </xdr:cNvPicPr>
      </xdr:nvPicPr>
      <xdr:blipFill>
        <a:blip r:embed="rId6"/>
        <a:stretch>
          <a:fillRect/>
        </a:stretch>
      </xdr:blipFill>
      <xdr:spPr>
        <a:xfrm>
          <a:off x="7428230" y="15384145"/>
          <a:ext cx="1010285" cy="659130"/>
        </a:xfrm>
        <a:prstGeom prst="rect">
          <a:avLst/>
        </a:prstGeom>
        <a:noFill/>
        <a:ln w="9525">
          <a:noFill/>
        </a:ln>
      </xdr:spPr>
    </xdr:pic>
    <xdr:clientData/>
  </xdr:twoCellAnchor>
  <xdr:twoCellAnchor editAs="oneCell">
    <xdr:from>
      <xdr:col>5</xdr:col>
      <xdr:colOff>62230</xdr:colOff>
      <xdr:row>17</xdr:row>
      <xdr:rowOff>508000</xdr:rowOff>
    </xdr:from>
    <xdr:to>
      <xdr:col>5</xdr:col>
      <xdr:colOff>1203325</xdr:colOff>
      <xdr:row>17</xdr:row>
      <xdr:rowOff>1211580</xdr:rowOff>
    </xdr:to>
    <xdr:pic>
      <xdr:nvPicPr>
        <xdr:cNvPr id="80" name="图片 79"/>
        <xdr:cNvPicPr>
          <a:picLocks noChangeAspect="1"/>
        </xdr:cNvPicPr>
      </xdr:nvPicPr>
      <xdr:blipFill>
        <a:blip r:embed="rId7"/>
        <a:stretch>
          <a:fillRect/>
        </a:stretch>
      </xdr:blipFill>
      <xdr:spPr>
        <a:xfrm>
          <a:off x="7385685" y="20760690"/>
          <a:ext cx="1141095" cy="703580"/>
        </a:xfrm>
        <a:prstGeom prst="rect">
          <a:avLst/>
        </a:prstGeom>
        <a:noFill/>
        <a:ln w="9525">
          <a:noFill/>
        </a:ln>
      </xdr:spPr>
    </xdr:pic>
    <xdr:clientData/>
  </xdr:twoCellAnchor>
  <xdr:twoCellAnchor editAs="oneCell">
    <xdr:from>
      <xdr:col>5</xdr:col>
      <xdr:colOff>130810</xdr:colOff>
      <xdr:row>61</xdr:row>
      <xdr:rowOff>321945</xdr:rowOff>
    </xdr:from>
    <xdr:to>
      <xdr:col>5</xdr:col>
      <xdr:colOff>1139825</xdr:colOff>
      <xdr:row>61</xdr:row>
      <xdr:rowOff>1027430</xdr:rowOff>
    </xdr:to>
    <xdr:pic>
      <xdr:nvPicPr>
        <xdr:cNvPr id="82" name="图片 81"/>
        <xdr:cNvPicPr>
          <a:picLocks noChangeAspect="1"/>
        </xdr:cNvPicPr>
      </xdr:nvPicPr>
      <xdr:blipFill>
        <a:blip r:embed="rId8"/>
        <a:stretch>
          <a:fillRect/>
        </a:stretch>
      </xdr:blipFill>
      <xdr:spPr>
        <a:xfrm>
          <a:off x="7454265" y="81179035"/>
          <a:ext cx="1009015" cy="705485"/>
        </a:xfrm>
        <a:prstGeom prst="rect">
          <a:avLst/>
        </a:prstGeom>
        <a:noFill/>
        <a:ln w="9525">
          <a:noFill/>
        </a:ln>
      </xdr:spPr>
    </xdr:pic>
    <xdr:clientData/>
  </xdr:twoCellAnchor>
  <xdr:twoCellAnchor editAs="oneCell">
    <xdr:from>
      <xdr:col>5</xdr:col>
      <xdr:colOff>179705</xdr:colOff>
      <xdr:row>67</xdr:row>
      <xdr:rowOff>394335</xdr:rowOff>
    </xdr:from>
    <xdr:to>
      <xdr:col>5</xdr:col>
      <xdr:colOff>1003935</xdr:colOff>
      <xdr:row>67</xdr:row>
      <xdr:rowOff>1111885</xdr:rowOff>
    </xdr:to>
    <xdr:pic>
      <xdr:nvPicPr>
        <xdr:cNvPr id="83" name="图片 82"/>
        <xdr:cNvPicPr>
          <a:picLocks noChangeAspect="1"/>
        </xdr:cNvPicPr>
      </xdr:nvPicPr>
      <xdr:blipFill>
        <a:blip r:embed="rId9"/>
        <a:stretch>
          <a:fillRect/>
        </a:stretch>
      </xdr:blipFill>
      <xdr:spPr>
        <a:xfrm>
          <a:off x="7503160" y="89379425"/>
          <a:ext cx="824230" cy="717550"/>
        </a:xfrm>
        <a:prstGeom prst="rect">
          <a:avLst/>
        </a:prstGeom>
        <a:noFill/>
        <a:ln w="9525">
          <a:noFill/>
        </a:ln>
      </xdr:spPr>
    </xdr:pic>
    <xdr:clientData/>
  </xdr:twoCellAnchor>
  <xdr:twoCellAnchor editAs="oneCell">
    <xdr:from>
      <xdr:col>5</xdr:col>
      <xdr:colOff>308610</xdr:colOff>
      <xdr:row>78</xdr:row>
      <xdr:rowOff>466725</xdr:rowOff>
    </xdr:from>
    <xdr:to>
      <xdr:col>5</xdr:col>
      <xdr:colOff>1085215</xdr:colOff>
      <xdr:row>78</xdr:row>
      <xdr:rowOff>1141095</xdr:rowOff>
    </xdr:to>
    <xdr:pic>
      <xdr:nvPicPr>
        <xdr:cNvPr id="85" name="图片 2"/>
        <xdr:cNvPicPr>
          <a:picLocks noChangeAspect="1"/>
        </xdr:cNvPicPr>
      </xdr:nvPicPr>
      <xdr:blipFill>
        <a:blip r:embed="rId10"/>
        <a:stretch>
          <a:fillRect/>
        </a:stretch>
      </xdr:blipFill>
      <xdr:spPr>
        <a:xfrm>
          <a:off x="7632065" y="105009315"/>
          <a:ext cx="776605" cy="674370"/>
        </a:xfrm>
        <a:prstGeom prst="rect">
          <a:avLst/>
        </a:prstGeom>
        <a:noFill/>
        <a:ln w="9525">
          <a:noFill/>
        </a:ln>
      </xdr:spPr>
    </xdr:pic>
    <xdr:clientData/>
  </xdr:twoCellAnchor>
  <xdr:twoCellAnchor editAs="oneCell">
    <xdr:from>
      <xdr:col>5</xdr:col>
      <xdr:colOff>163195</xdr:colOff>
      <xdr:row>85</xdr:row>
      <xdr:rowOff>536575</xdr:rowOff>
    </xdr:from>
    <xdr:to>
      <xdr:col>5</xdr:col>
      <xdr:colOff>1120775</xdr:colOff>
      <xdr:row>85</xdr:row>
      <xdr:rowOff>1097280</xdr:rowOff>
    </xdr:to>
    <xdr:pic>
      <xdr:nvPicPr>
        <xdr:cNvPr id="86" name="图片 85"/>
        <xdr:cNvPicPr>
          <a:picLocks noChangeAspect="1"/>
        </xdr:cNvPicPr>
      </xdr:nvPicPr>
      <xdr:blipFill>
        <a:blip r:embed="rId11"/>
        <a:stretch>
          <a:fillRect/>
        </a:stretch>
      </xdr:blipFill>
      <xdr:spPr>
        <a:xfrm>
          <a:off x="7486650" y="114413665"/>
          <a:ext cx="957580" cy="560705"/>
        </a:xfrm>
        <a:prstGeom prst="rect">
          <a:avLst/>
        </a:prstGeom>
        <a:noFill/>
        <a:ln w="9525">
          <a:noFill/>
        </a:ln>
      </xdr:spPr>
    </xdr:pic>
    <xdr:clientData/>
  </xdr:twoCellAnchor>
  <xdr:twoCellAnchor editAs="oneCell">
    <xdr:from>
      <xdr:col>5</xdr:col>
      <xdr:colOff>107950</xdr:colOff>
      <xdr:row>107</xdr:row>
      <xdr:rowOff>226695</xdr:rowOff>
    </xdr:from>
    <xdr:to>
      <xdr:col>5</xdr:col>
      <xdr:colOff>1045845</xdr:colOff>
      <xdr:row>107</xdr:row>
      <xdr:rowOff>941070</xdr:rowOff>
    </xdr:to>
    <xdr:pic>
      <xdr:nvPicPr>
        <xdr:cNvPr id="87" name="图片 4"/>
        <xdr:cNvPicPr>
          <a:picLocks noChangeAspect="1"/>
        </xdr:cNvPicPr>
      </xdr:nvPicPr>
      <xdr:blipFill>
        <a:blip r:embed="rId12"/>
        <a:stretch>
          <a:fillRect/>
        </a:stretch>
      </xdr:blipFill>
      <xdr:spPr>
        <a:xfrm>
          <a:off x="7431405" y="140646785"/>
          <a:ext cx="937895" cy="714375"/>
        </a:xfrm>
        <a:prstGeom prst="rect">
          <a:avLst/>
        </a:prstGeom>
        <a:noFill/>
        <a:ln w="9525">
          <a:noFill/>
        </a:ln>
      </xdr:spPr>
    </xdr:pic>
    <xdr:clientData/>
  </xdr:twoCellAnchor>
  <xdr:twoCellAnchor editAs="oneCell">
    <xdr:from>
      <xdr:col>5</xdr:col>
      <xdr:colOff>210185</xdr:colOff>
      <xdr:row>38</xdr:row>
      <xdr:rowOff>645795</xdr:rowOff>
    </xdr:from>
    <xdr:to>
      <xdr:col>5</xdr:col>
      <xdr:colOff>1155065</xdr:colOff>
      <xdr:row>38</xdr:row>
      <xdr:rowOff>1099820</xdr:rowOff>
    </xdr:to>
    <xdr:pic>
      <xdr:nvPicPr>
        <xdr:cNvPr id="89" name="图片 88"/>
        <xdr:cNvPicPr>
          <a:picLocks noChangeAspect="1"/>
        </xdr:cNvPicPr>
      </xdr:nvPicPr>
      <xdr:blipFill>
        <a:blip r:embed="rId13"/>
        <a:stretch>
          <a:fillRect/>
        </a:stretch>
      </xdr:blipFill>
      <xdr:spPr>
        <a:xfrm>
          <a:off x="7533640" y="48355885"/>
          <a:ext cx="944880" cy="454025"/>
        </a:xfrm>
        <a:prstGeom prst="rect">
          <a:avLst/>
        </a:prstGeom>
        <a:noFill/>
        <a:ln w="9525">
          <a:noFill/>
        </a:ln>
      </xdr:spPr>
    </xdr:pic>
    <xdr:clientData/>
  </xdr:twoCellAnchor>
  <xdr:twoCellAnchor editAs="oneCell">
    <xdr:from>
      <xdr:col>5</xdr:col>
      <xdr:colOff>68580</xdr:colOff>
      <xdr:row>39</xdr:row>
      <xdr:rowOff>42545</xdr:rowOff>
    </xdr:from>
    <xdr:to>
      <xdr:col>5</xdr:col>
      <xdr:colOff>758825</xdr:colOff>
      <xdr:row>39</xdr:row>
      <xdr:rowOff>597535</xdr:rowOff>
    </xdr:to>
    <xdr:pic>
      <xdr:nvPicPr>
        <xdr:cNvPr id="90" name="图片 89"/>
        <xdr:cNvPicPr>
          <a:picLocks noChangeAspect="1"/>
        </xdr:cNvPicPr>
      </xdr:nvPicPr>
      <xdr:blipFill>
        <a:blip r:embed="rId14"/>
        <a:stretch>
          <a:fillRect/>
        </a:stretch>
      </xdr:blipFill>
      <xdr:spPr>
        <a:xfrm>
          <a:off x="7392035" y="50406935"/>
          <a:ext cx="690245" cy="554990"/>
        </a:xfrm>
        <a:prstGeom prst="rect">
          <a:avLst/>
        </a:prstGeom>
        <a:noFill/>
        <a:ln w="9525">
          <a:noFill/>
        </a:ln>
      </xdr:spPr>
    </xdr:pic>
    <xdr:clientData/>
  </xdr:twoCellAnchor>
  <xdr:twoCellAnchor editAs="oneCell">
    <xdr:from>
      <xdr:col>5</xdr:col>
      <xdr:colOff>137795</xdr:colOff>
      <xdr:row>39</xdr:row>
      <xdr:rowOff>744220</xdr:rowOff>
    </xdr:from>
    <xdr:to>
      <xdr:col>5</xdr:col>
      <xdr:colOff>791845</xdr:colOff>
      <xdr:row>39</xdr:row>
      <xdr:rowOff>1245870</xdr:rowOff>
    </xdr:to>
    <xdr:pic>
      <xdr:nvPicPr>
        <xdr:cNvPr id="91" name="图片 90"/>
        <xdr:cNvPicPr>
          <a:picLocks noChangeAspect="1"/>
        </xdr:cNvPicPr>
      </xdr:nvPicPr>
      <xdr:blipFill>
        <a:blip r:embed="rId15"/>
        <a:stretch>
          <a:fillRect/>
        </a:stretch>
      </xdr:blipFill>
      <xdr:spPr>
        <a:xfrm>
          <a:off x="7461250" y="51108610"/>
          <a:ext cx="654050" cy="501650"/>
        </a:xfrm>
        <a:prstGeom prst="rect">
          <a:avLst/>
        </a:prstGeom>
        <a:noFill/>
        <a:ln w="9525">
          <a:noFill/>
        </a:ln>
      </xdr:spPr>
    </xdr:pic>
    <xdr:clientData/>
  </xdr:twoCellAnchor>
  <xdr:twoCellAnchor editAs="oneCell">
    <xdr:from>
      <xdr:col>5</xdr:col>
      <xdr:colOff>27305</xdr:colOff>
      <xdr:row>41</xdr:row>
      <xdr:rowOff>234950</xdr:rowOff>
    </xdr:from>
    <xdr:to>
      <xdr:col>5</xdr:col>
      <xdr:colOff>1107440</xdr:colOff>
      <xdr:row>41</xdr:row>
      <xdr:rowOff>1187450</xdr:rowOff>
    </xdr:to>
    <xdr:pic>
      <xdr:nvPicPr>
        <xdr:cNvPr id="92" name="图片 91" descr="C:/Users/Administrator/AppData/Local/Temp/picturecompress_20220228221838/output_1.jpgoutput_1"/>
        <xdr:cNvPicPr>
          <a:picLocks noChangeAspect="1"/>
        </xdr:cNvPicPr>
      </xdr:nvPicPr>
      <xdr:blipFill>
        <a:blip r:embed="rId16"/>
        <a:stretch>
          <a:fillRect/>
        </a:stretch>
      </xdr:blipFill>
      <xdr:spPr>
        <a:xfrm>
          <a:off x="7350760" y="53266340"/>
          <a:ext cx="1080135" cy="952500"/>
        </a:xfrm>
        <a:prstGeom prst="rect">
          <a:avLst/>
        </a:prstGeom>
      </xdr:spPr>
    </xdr:pic>
    <xdr:clientData/>
  </xdr:twoCellAnchor>
  <xdr:twoCellAnchor editAs="oneCell">
    <xdr:from>
      <xdr:col>5</xdr:col>
      <xdr:colOff>179070</xdr:colOff>
      <xdr:row>54</xdr:row>
      <xdr:rowOff>422910</xdr:rowOff>
    </xdr:from>
    <xdr:to>
      <xdr:col>5</xdr:col>
      <xdr:colOff>1122045</xdr:colOff>
      <xdr:row>54</xdr:row>
      <xdr:rowOff>1003935</xdr:rowOff>
    </xdr:to>
    <xdr:pic>
      <xdr:nvPicPr>
        <xdr:cNvPr id="96" name="图片 95"/>
        <xdr:cNvPicPr>
          <a:picLocks noChangeAspect="1"/>
        </xdr:cNvPicPr>
      </xdr:nvPicPr>
      <xdr:blipFill>
        <a:blip r:embed="rId17"/>
        <a:stretch>
          <a:fillRect/>
        </a:stretch>
      </xdr:blipFill>
      <xdr:spPr>
        <a:xfrm>
          <a:off x="7502525" y="70789800"/>
          <a:ext cx="942975" cy="581025"/>
        </a:xfrm>
        <a:prstGeom prst="rect">
          <a:avLst/>
        </a:prstGeom>
        <a:noFill/>
        <a:ln w="9525">
          <a:noFill/>
        </a:ln>
      </xdr:spPr>
    </xdr:pic>
    <xdr:clientData/>
  </xdr:twoCellAnchor>
  <xdr:twoCellAnchor editAs="oneCell">
    <xdr:from>
      <xdr:col>5</xdr:col>
      <xdr:colOff>59055</xdr:colOff>
      <xdr:row>66</xdr:row>
      <xdr:rowOff>631825</xdr:rowOff>
    </xdr:from>
    <xdr:to>
      <xdr:col>5</xdr:col>
      <xdr:colOff>889000</xdr:colOff>
      <xdr:row>66</xdr:row>
      <xdr:rowOff>1159510</xdr:rowOff>
    </xdr:to>
    <xdr:pic>
      <xdr:nvPicPr>
        <xdr:cNvPr id="97" name="图片 11"/>
        <xdr:cNvPicPr>
          <a:picLocks noChangeAspect="1"/>
        </xdr:cNvPicPr>
      </xdr:nvPicPr>
      <xdr:blipFill>
        <a:blip r:embed="rId18"/>
        <a:stretch>
          <a:fillRect/>
        </a:stretch>
      </xdr:blipFill>
      <xdr:spPr>
        <a:xfrm>
          <a:off x="7382510" y="88283415"/>
          <a:ext cx="829945" cy="527685"/>
        </a:xfrm>
        <a:prstGeom prst="rect">
          <a:avLst/>
        </a:prstGeom>
        <a:noFill/>
        <a:ln w="9525">
          <a:noFill/>
        </a:ln>
      </xdr:spPr>
    </xdr:pic>
    <xdr:clientData/>
  </xdr:twoCellAnchor>
  <xdr:twoCellAnchor editAs="oneCell">
    <xdr:from>
      <xdr:col>5</xdr:col>
      <xdr:colOff>854075</xdr:colOff>
      <xdr:row>66</xdr:row>
      <xdr:rowOff>623570</xdr:rowOff>
    </xdr:from>
    <xdr:to>
      <xdr:col>5</xdr:col>
      <xdr:colOff>1184910</xdr:colOff>
      <xdr:row>66</xdr:row>
      <xdr:rowOff>1216025</xdr:rowOff>
    </xdr:to>
    <xdr:pic>
      <xdr:nvPicPr>
        <xdr:cNvPr id="98" name="图片 76"/>
        <xdr:cNvPicPr>
          <a:picLocks noChangeAspect="1"/>
        </xdr:cNvPicPr>
      </xdr:nvPicPr>
      <xdr:blipFill>
        <a:blip r:embed="rId19"/>
        <a:stretch>
          <a:fillRect/>
        </a:stretch>
      </xdr:blipFill>
      <xdr:spPr>
        <a:xfrm>
          <a:off x="8177530" y="88275160"/>
          <a:ext cx="330835" cy="592455"/>
        </a:xfrm>
        <a:prstGeom prst="rect">
          <a:avLst/>
        </a:prstGeom>
        <a:noFill/>
        <a:ln w="9525">
          <a:noFill/>
        </a:ln>
      </xdr:spPr>
    </xdr:pic>
    <xdr:clientData/>
  </xdr:twoCellAnchor>
  <xdr:twoCellAnchor editAs="oneCell">
    <xdr:from>
      <xdr:col>5</xdr:col>
      <xdr:colOff>229870</xdr:colOff>
      <xdr:row>66</xdr:row>
      <xdr:rowOff>135890</xdr:rowOff>
    </xdr:from>
    <xdr:to>
      <xdr:col>5</xdr:col>
      <xdr:colOff>763270</xdr:colOff>
      <xdr:row>66</xdr:row>
      <xdr:rowOff>483235</xdr:rowOff>
    </xdr:to>
    <xdr:pic>
      <xdr:nvPicPr>
        <xdr:cNvPr id="99" name="图片 98"/>
        <xdr:cNvPicPr>
          <a:picLocks noChangeAspect="1"/>
        </xdr:cNvPicPr>
      </xdr:nvPicPr>
      <xdr:blipFill>
        <a:blip r:embed="rId20"/>
        <a:stretch>
          <a:fillRect/>
        </a:stretch>
      </xdr:blipFill>
      <xdr:spPr>
        <a:xfrm>
          <a:off x="7553325" y="87787480"/>
          <a:ext cx="533400" cy="347345"/>
        </a:xfrm>
        <a:prstGeom prst="rect">
          <a:avLst/>
        </a:prstGeom>
        <a:noFill/>
        <a:ln w="9525">
          <a:noFill/>
        </a:ln>
      </xdr:spPr>
    </xdr:pic>
    <xdr:clientData/>
  </xdr:twoCellAnchor>
  <xdr:twoCellAnchor editAs="oneCell">
    <xdr:from>
      <xdr:col>5</xdr:col>
      <xdr:colOff>93980</xdr:colOff>
      <xdr:row>73</xdr:row>
      <xdr:rowOff>323215</xdr:rowOff>
    </xdr:from>
    <xdr:to>
      <xdr:col>5</xdr:col>
      <xdr:colOff>1009650</xdr:colOff>
      <xdr:row>73</xdr:row>
      <xdr:rowOff>1093470</xdr:rowOff>
    </xdr:to>
    <xdr:pic>
      <xdr:nvPicPr>
        <xdr:cNvPr id="100" name="图片 2" descr="微信图片_20240424175317"/>
        <xdr:cNvPicPr>
          <a:picLocks noChangeAspect="1"/>
        </xdr:cNvPicPr>
      </xdr:nvPicPr>
      <xdr:blipFill>
        <a:blip r:embed="rId21"/>
        <a:stretch>
          <a:fillRect/>
        </a:stretch>
      </xdr:blipFill>
      <xdr:spPr>
        <a:xfrm>
          <a:off x="7417435" y="97309305"/>
          <a:ext cx="915670" cy="770255"/>
        </a:xfrm>
        <a:prstGeom prst="rect">
          <a:avLst/>
        </a:prstGeom>
        <a:noFill/>
        <a:ln w="9525">
          <a:noFill/>
        </a:ln>
      </xdr:spPr>
    </xdr:pic>
    <xdr:clientData/>
  </xdr:twoCellAnchor>
  <xdr:twoCellAnchor editAs="oneCell">
    <xdr:from>
      <xdr:col>5</xdr:col>
      <xdr:colOff>166370</xdr:colOff>
      <xdr:row>80</xdr:row>
      <xdr:rowOff>168910</xdr:rowOff>
    </xdr:from>
    <xdr:to>
      <xdr:col>5</xdr:col>
      <xdr:colOff>1002665</xdr:colOff>
      <xdr:row>80</xdr:row>
      <xdr:rowOff>1235075</xdr:rowOff>
    </xdr:to>
    <xdr:pic>
      <xdr:nvPicPr>
        <xdr:cNvPr id="101" name="图片 100"/>
        <xdr:cNvPicPr>
          <a:picLocks noChangeAspect="1"/>
        </xdr:cNvPicPr>
      </xdr:nvPicPr>
      <xdr:blipFill>
        <a:blip r:embed="rId22"/>
        <a:stretch>
          <a:fillRect/>
        </a:stretch>
      </xdr:blipFill>
      <xdr:spPr>
        <a:xfrm>
          <a:off x="7489825" y="107378500"/>
          <a:ext cx="836295" cy="1066165"/>
        </a:xfrm>
        <a:prstGeom prst="rect">
          <a:avLst/>
        </a:prstGeom>
        <a:noFill/>
        <a:ln w="9525">
          <a:noFill/>
        </a:ln>
      </xdr:spPr>
    </xdr:pic>
    <xdr:clientData/>
  </xdr:twoCellAnchor>
  <xdr:twoCellAnchor editAs="oneCell">
    <xdr:from>
      <xdr:col>5</xdr:col>
      <xdr:colOff>59690</xdr:colOff>
      <xdr:row>82</xdr:row>
      <xdr:rowOff>390525</xdr:rowOff>
    </xdr:from>
    <xdr:to>
      <xdr:col>5</xdr:col>
      <xdr:colOff>487680</xdr:colOff>
      <xdr:row>82</xdr:row>
      <xdr:rowOff>1143635</xdr:rowOff>
    </xdr:to>
    <xdr:pic>
      <xdr:nvPicPr>
        <xdr:cNvPr id="102" name="图片 101"/>
        <xdr:cNvPicPr>
          <a:picLocks noChangeAspect="1"/>
        </xdr:cNvPicPr>
      </xdr:nvPicPr>
      <xdr:blipFill>
        <a:blip r:embed="rId23"/>
        <a:stretch>
          <a:fillRect/>
        </a:stretch>
      </xdr:blipFill>
      <xdr:spPr>
        <a:xfrm>
          <a:off x="7383145" y="110267115"/>
          <a:ext cx="427990" cy="753110"/>
        </a:xfrm>
        <a:prstGeom prst="rect">
          <a:avLst/>
        </a:prstGeom>
        <a:noFill/>
        <a:ln w="9525">
          <a:noFill/>
        </a:ln>
      </xdr:spPr>
    </xdr:pic>
    <xdr:clientData/>
  </xdr:twoCellAnchor>
  <xdr:twoCellAnchor editAs="oneCell">
    <xdr:from>
      <xdr:col>5</xdr:col>
      <xdr:colOff>501650</xdr:colOff>
      <xdr:row>82</xdr:row>
      <xdr:rowOff>433070</xdr:rowOff>
    </xdr:from>
    <xdr:to>
      <xdr:col>5</xdr:col>
      <xdr:colOff>1122680</xdr:colOff>
      <xdr:row>82</xdr:row>
      <xdr:rowOff>1046480</xdr:rowOff>
    </xdr:to>
    <xdr:pic>
      <xdr:nvPicPr>
        <xdr:cNvPr id="103" name="图片 102"/>
        <xdr:cNvPicPr>
          <a:picLocks noChangeAspect="1"/>
        </xdr:cNvPicPr>
      </xdr:nvPicPr>
      <xdr:blipFill>
        <a:blip r:embed="rId24"/>
        <a:stretch>
          <a:fillRect/>
        </a:stretch>
      </xdr:blipFill>
      <xdr:spPr>
        <a:xfrm>
          <a:off x="7825105" y="110309660"/>
          <a:ext cx="621030" cy="613410"/>
        </a:xfrm>
        <a:prstGeom prst="rect">
          <a:avLst/>
        </a:prstGeom>
        <a:noFill/>
        <a:ln w="9525">
          <a:noFill/>
        </a:ln>
      </xdr:spPr>
    </xdr:pic>
    <xdr:clientData/>
  </xdr:twoCellAnchor>
  <xdr:twoCellAnchor editAs="oneCell">
    <xdr:from>
      <xdr:col>5</xdr:col>
      <xdr:colOff>67945</xdr:colOff>
      <xdr:row>103</xdr:row>
      <xdr:rowOff>167640</xdr:rowOff>
    </xdr:from>
    <xdr:to>
      <xdr:col>5</xdr:col>
      <xdr:colOff>702945</xdr:colOff>
      <xdr:row>103</xdr:row>
      <xdr:rowOff>778510</xdr:rowOff>
    </xdr:to>
    <xdr:pic>
      <xdr:nvPicPr>
        <xdr:cNvPr id="104" name="图片 103"/>
        <xdr:cNvPicPr>
          <a:picLocks noChangeAspect="1"/>
        </xdr:cNvPicPr>
      </xdr:nvPicPr>
      <xdr:blipFill>
        <a:blip r:embed="rId25"/>
        <a:stretch>
          <a:fillRect/>
        </a:stretch>
      </xdr:blipFill>
      <xdr:spPr>
        <a:xfrm>
          <a:off x="7391400" y="135952230"/>
          <a:ext cx="635000" cy="610870"/>
        </a:xfrm>
        <a:prstGeom prst="rect">
          <a:avLst/>
        </a:prstGeom>
        <a:noFill/>
        <a:ln w="9525">
          <a:noFill/>
        </a:ln>
      </xdr:spPr>
    </xdr:pic>
    <xdr:clientData/>
  </xdr:twoCellAnchor>
  <xdr:twoCellAnchor editAs="oneCell">
    <xdr:from>
      <xdr:col>5</xdr:col>
      <xdr:colOff>718185</xdr:colOff>
      <xdr:row>103</xdr:row>
      <xdr:rowOff>89535</xdr:rowOff>
    </xdr:from>
    <xdr:to>
      <xdr:col>5</xdr:col>
      <xdr:colOff>1109980</xdr:colOff>
      <xdr:row>103</xdr:row>
      <xdr:rowOff>883920</xdr:rowOff>
    </xdr:to>
    <xdr:pic>
      <xdr:nvPicPr>
        <xdr:cNvPr id="105" name="图片 104"/>
        <xdr:cNvPicPr>
          <a:picLocks noChangeAspect="1"/>
        </xdr:cNvPicPr>
      </xdr:nvPicPr>
      <xdr:blipFill>
        <a:blip r:embed="rId26"/>
        <a:stretch>
          <a:fillRect/>
        </a:stretch>
      </xdr:blipFill>
      <xdr:spPr>
        <a:xfrm>
          <a:off x="8041640" y="135874125"/>
          <a:ext cx="391795" cy="794385"/>
        </a:xfrm>
        <a:prstGeom prst="rect">
          <a:avLst/>
        </a:prstGeom>
        <a:noFill/>
        <a:ln w="9525">
          <a:noFill/>
        </a:ln>
      </xdr:spPr>
    </xdr:pic>
    <xdr:clientData/>
  </xdr:twoCellAnchor>
  <xdr:twoCellAnchor editAs="oneCell">
    <xdr:from>
      <xdr:col>5</xdr:col>
      <xdr:colOff>145415</xdr:colOff>
      <xdr:row>114</xdr:row>
      <xdr:rowOff>239395</xdr:rowOff>
    </xdr:from>
    <xdr:to>
      <xdr:col>5</xdr:col>
      <xdr:colOff>1059180</xdr:colOff>
      <xdr:row>114</xdr:row>
      <xdr:rowOff>1126490</xdr:rowOff>
    </xdr:to>
    <xdr:pic>
      <xdr:nvPicPr>
        <xdr:cNvPr id="107" name="图片 11"/>
        <xdr:cNvPicPr>
          <a:picLocks noChangeAspect="1"/>
        </xdr:cNvPicPr>
      </xdr:nvPicPr>
      <xdr:blipFill>
        <a:blip r:embed="rId18"/>
        <a:stretch>
          <a:fillRect/>
        </a:stretch>
      </xdr:blipFill>
      <xdr:spPr>
        <a:xfrm>
          <a:off x="7468870" y="148914485"/>
          <a:ext cx="913765" cy="887095"/>
        </a:xfrm>
        <a:prstGeom prst="rect">
          <a:avLst/>
        </a:prstGeom>
        <a:noFill/>
        <a:ln w="9525">
          <a:noFill/>
        </a:ln>
      </xdr:spPr>
    </xdr:pic>
    <xdr:clientData/>
  </xdr:twoCellAnchor>
  <xdr:twoCellAnchor>
    <xdr:from>
      <xdr:col>5</xdr:col>
      <xdr:colOff>602615</xdr:colOff>
      <xdr:row>83</xdr:row>
      <xdr:rowOff>466725</xdr:rowOff>
    </xdr:from>
    <xdr:to>
      <xdr:col>5</xdr:col>
      <xdr:colOff>1177925</xdr:colOff>
      <xdr:row>83</xdr:row>
      <xdr:rowOff>1115060</xdr:rowOff>
    </xdr:to>
    <xdr:pic>
      <xdr:nvPicPr>
        <xdr:cNvPr id="81" name="图片 80" descr="C:/Users/Administrator/AppData/Local/Temp/picturecompress_20220104101530/output_443.pngoutput_443"/>
        <xdr:cNvPicPr>
          <a:picLocks noChangeAspect="1"/>
        </xdr:cNvPicPr>
      </xdr:nvPicPr>
      <xdr:blipFill>
        <a:blip r:embed="rId27"/>
        <a:stretch>
          <a:fillRect/>
        </a:stretch>
      </xdr:blipFill>
      <xdr:spPr>
        <a:xfrm>
          <a:off x="7926070" y="111676815"/>
          <a:ext cx="575310" cy="648335"/>
        </a:xfrm>
        <a:prstGeom prst="rect">
          <a:avLst/>
        </a:prstGeom>
        <a:noFill/>
        <a:ln w="9525">
          <a:noFill/>
        </a:ln>
      </xdr:spPr>
    </xdr:pic>
    <xdr:clientData/>
  </xdr:twoCellAnchor>
  <xdr:twoCellAnchor>
    <xdr:from>
      <xdr:col>5</xdr:col>
      <xdr:colOff>38735</xdr:colOff>
      <xdr:row>83</xdr:row>
      <xdr:rowOff>443865</xdr:rowOff>
    </xdr:from>
    <xdr:to>
      <xdr:col>5</xdr:col>
      <xdr:colOff>593090</xdr:colOff>
      <xdr:row>83</xdr:row>
      <xdr:rowOff>1141730</xdr:rowOff>
    </xdr:to>
    <xdr:pic>
      <xdr:nvPicPr>
        <xdr:cNvPr id="84" name="图片 83" descr="C:/Users/Administrator/AppData/Local/Temp/picturecompress_20220104101530/output_462.jpgoutput_462"/>
        <xdr:cNvPicPr>
          <a:picLocks noChangeAspect="1"/>
        </xdr:cNvPicPr>
      </xdr:nvPicPr>
      <xdr:blipFill>
        <a:blip r:embed="rId28"/>
        <a:srcRect/>
        <a:stretch>
          <a:fillRect/>
        </a:stretch>
      </xdr:blipFill>
      <xdr:spPr>
        <a:xfrm>
          <a:off x="7362190" y="111653955"/>
          <a:ext cx="554355" cy="697865"/>
        </a:xfrm>
        <a:prstGeom prst="rect">
          <a:avLst/>
        </a:prstGeom>
        <a:noFill/>
      </xdr:spPr>
    </xdr:pic>
    <xdr:clientData/>
  </xdr:twoCellAnchor>
  <xdr:twoCellAnchor editAs="oneCell">
    <xdr:from>
      <xdr:col>5</xdr:col>
      <xdr:colOff>62865</xdr:colOff>
      <xdr:row>2</xdr:row>
      <xdr:rowOff>108585</xdr:rowOff>
    </xdr:from>
    <xdr:to>
      <xdr:col>5</xdr:col>
      <xdr:colOff>1141730</xdr:colOff>
      <xdr:row>2</xdr:row>
      <xdr:rowOff>901065</xdr:rowOff>
    </xdr:to>
    <xdr:pic>
      <xdr:nvPicPr>
        <xdr:cNvPr id="93" name="图片 92"/>
        <xdr:cNvPicPr>
          <a:picLocks noChangeAspect="1"/>
        </xdr:cNvPicPr>
      </xdr:nvPicPr>
      <xdr:blipFill>
        <a:blip r:embed="rId29"/>
        <a:stretch>
          <a:fillRect/>
        </a:stretch>
      </xdr:blipFill>
      <xdr:spPr>
        <a:xfrm>
          <a:off x="7386320" y="930275"/>
          <a:ext cx="1078865" cy="792480"/>
        </a:xfrm>
        <a:prstGeom prst="rect">
          <a:avLst/>
        </a:prstGeom>
        <a:noFill/>
        <a:ln w="9525">
          <a:noFill/>
        </a:ln>
      </xdr:spPr>
    </xdr:pic>
    <xdr:clientData/>
  </xdr:twoCellAnchor>
  <xdr:twoCellAnchor editAs="oneCell">
    <xdr:from>
      <xdr:col>5</xdr:col>
      <xdr:colOff>52070</xdr:colOff>
      <xdr:row>4</xdr:row>
      <xdr:rowOff>259715</xdr:rowOff>
    </xdr:from>
    <xdr:to>
      <xdr:col>5</xdr:col>
      <xdr:colOff>1233805</xdr:colOff>
      <xdr:row>4</xdr:row>
      <xdr:rowOff>1172845</xdr:rowOff>
    </xdr:to>
    <xdr:pic>
      <xdr:nvPicPr>
        <xdr:cNvPr id="106" name="ID_0D41CFB205B247BD83467ED43C715D61" descr="upload_post_object_v2_347469843"/>
        <xdr:cNvPicPr>
          <a:picLocks noChangeAspect="1"/>
        </xdr:cNvPicPr>
      </xdr:nvPicPr>
      <xdr:blipFill>
        <a:blip r:embed="rId30"/>
        <a:stretch>
          <a:fillRect/>
        </a:stretch>
      </xdr:blipFill>
      <xdr:spPr>
        <a:xfrm>
          <a:off x="7375525" y="3634105"/>
          <a:ext cx="1181735" cy="913130"/>
        </a:xfrm>
        <a:prstGeom prst="rect">
          <a:avLst/>
        </a:prstGeom>
      </xdr:spPr>
    </xdr:pic>
    <xdr:clientData/>
  </xdr:twoCellAnchor>
  <xdr:twoCellAnchor editAs="oneCell">
    <xdr:from>
      <xdr:col>5</xdr:col>
      <xdr:colOff>50800</xdr:colOff>
      <xdr:row>14</xdr:row>
      <xdr:rowOff>497840</xdr:rowOff>
    </xdr:from>
    <xdr:to>
      <xdr:col>5</xdr:col>
      <xdr:colOff>1061720</xdr:colOff>
      <xdr:row>14</xdr:row>
      <xdr:rowOff>1162050</xdr:rowOff>
    </xdr:to>
    <xdr:pic>
      <xdr:nvPicPr>
        <xdr:cNvPr id="108" name="图片 107"/>
        <xdr:cNvPicPr>
          <a:picLocks noChangeAspect="1"/>
        </xdr:cNvPicPr>
      </xdr:nvPicPr>
      <xdr:blipFill>
        <a:blip r:embed="rId31"/>
        <a:stretch>
          <a:fillRect/>
        </a:stretch>
      </xdr:blipFill>
      <xdr:spPr>
        <a:xfrm>
          <a:off x="7374255" y="16750030"/>
          <a:ext cx="1010920" cy="664210"/>
        </a:xfrm>
        <a:prstGeom prst="rect">
          <a:avLst/>
        </a:prstGeom>
        <a:noFill/>
        <a:ln w="9525">
          <a:noFill/>
        </a:ln>
      </xdr:spPr>
    </xdr:pic>
    <xdr:clientData/>
  </xdr:twoCellAnchor>
  <xdr:twoCellAnchor editAs="oneCell">
    <xdr:from>
      <xdr:col>5</xdr:col>
      <xdr:colOff>120015</xdr:colOff>
      <xdr:row>10</xdr:row>
      <xdr:rowOff>419100</xdr:rowOff>
    </xdr:from>
    <xdr:to>
      <xdr:col>5</xdr:col>
      <xdr:colOff>1021080</xdr:colOff>
      <xdr:row>10</xdr:row>
      <xdr:rowOff>986155</xdr:rowOff>
    </xdr:to>
    <xdr:pic>
      <xdr:nvPicPr>
        <xdr:cNvPr id="109" name="图片 108"/>
        <xdr:cNvPicPr>
          <a:picLocks noChangeAspect="1"/>
        </xdr:cNvPicPr>
      </xdr:nvPicPr>
      <xdr:blipFill>
        <a:blip r:embed="rId32"/>
        <a:stretch>
          <a:fillRect/>
        </a:stretch>
      </xdr:blipFill>
      <xdr:spPr>
        <a:xfrm>
          <a:off x="7443470" y="11337290"/>
          <a:ext cx="901065" cy="567055"/>
        </a:xfrm>
        <a:prstGeom prst="rect">
          <a:avLst/>
        </a:prstGeom>
        <a:noFill/>
        <a:ln w="9525">
          <a:noFill/>
        </a:ln>
      </xdr:spPr>
    </xdr:pic>
    <xdr:clientData/>
  </xdr:twoCellAnchor>
  <xdr:twoCellAnchor editAs="oneCell">
    <xdr:from>
      <xdr:col>5</xdr:col>
      <xdr:colOff>221615</xdr:colOff>
      <xdr:row>9</xdr:row>
      <xdr:rowOff>541655</xdr:rowOff>
    </xdr:from>
    <xdr:to>
      <xdr:col>5</xdr:col>
      <xdr:colOff>998220</xdr:colOff>
      <xdr:row>9</xdr:row>
      <xdr:rowOff>1073150</xdr:rowOff>
    </xdr:to>
    <xdr:pic>
      <xdr:nvPicPr>
        <xdr:cNvPr id="110" name="图片 109"/>
        <xdr:cNvPicPr>
          <a:picLocks noChangeAspect="1"/>
        </xdr:cNvPicPr>
      </xdr:nvPicPr>
      <xdr:blipFill>
        <a:blip r:embed="rId33"/>
        <a:stretch>
          <a:fillRect/>
        </a:stretch>
      </xdr:blipFill>
      <xdr:spPr>
        <a:xfrm>
          <a:off x="7545070" y="10126345"/>
          <a:ext cx="776605" cy="531495"/>
        </a:xfrm>
        <a:prstGeom prst="rect">
          <a:avLst/>
        </a:prstGeom>
        <a:noFill/>
        <a:ln w="9525">
          <a:noFill/>
        </a:ln>
      </xdr:spPr>
    </xdr:pic>
    <xdr:clientData/>
  </xdr:twoCellAnchor>
  <xdr:twoCellAnchor editAs="oneCell">
    <xdr:from>
      <xdr:col>5</xdr:col>
      <xdr:colOff>59055</xdr:colOff>
      <xdr:row>11</xdr:row>
      <xdr:rowOff>399415</xdr:rowOff>
    </xdr:from>
    <xdr:to>
      <xdr:col>5</xdr:col>
      <xdr:colOff>1090295</xdr:colOff>
      <xdr:row>11</xdr:row>
      <xdr:rowOff>1099185</xdr:rowOff>
    </xdr:to>
    <xdr:pic>
      <xdr:nvPicPr>
        <xdr:cNvPr id="121" name="图片 120"/>
        <xdr:cNvPicPr>
          <a:picLocks noChangeAspect="1"/>
        </xdr:cNvPicPr>
      </xdr:nvPicPr>
      <xdr:blipFill>
        <a:blip r:embed="rId33"/>
        <a:stretch>
          <a:fillRect/>
        </a:stretch>
      </xdr:blipFill>
      <xdr:spPr>
        <a:xfrm>
          <a:off x="7382510" y="12651105"/>
          <a:ext cx="1031240" cy="699770"/>
        </a:xfrm>
        <a:prstGeom prst="rect">
          <a:avLst/>
        </a:prstGeom>
        <a:noFill/>
        <a:ln w="9525">
          <a:noFill/>
        </a:ln>
      </xdr:spPr>
    </xdr:pic>
    <xdr:clientData/>
  </xdr:twoCellAnchor>
  <xdr:twoCellAnchor editAs="oneCell">
    <xdr:from>
      <xdr:col>5</xdr:col>
      <xdr:colOff>67310</xdr:colOff>
      <xdr:row>16</xdr:row>
      <xdr:rowOff>328295</xdr:rowOff>
    </xdr:from>
    <xdr:to>
      <xdr:col>5</xdr:col>
      <xdr:colOff>1059180</xdr:colOff>
      <xdr:row>16</xdr:row>
      <xdr:rowOff>1068705</xdr:rowOff>
    </xdr:to>
    <xdr:pic>
      <xdr:nvPicPr>
        <xdr:cNvPr id="126" name="图片 125"/>
        <xdr:cNvPicPr>
          <a:picLocks noChangeAspect="1"/>
        </xdr:cNvPicPr>
      </xdr:nvPicPr>
      <xdr:blipFill>
        <a:blip r:embed="rId34"/>
        <a:stretch>
          <a:fillRect/>
        </a:stretch>
      </xdr:blipFill>
      <xdr:spPr>
        <a:xfrm>
          <a:off x="7390765" y="19247485"/>
          <a:ext cx="991870" cy="740410"/>
        </a:xfrm>
        <a:prstGeom prst="rect">
          <a:avLst/>
        </a:prstGeom>
        <a:noFill/>
        <a:ln w="9525">
          <a:noFill/>
        </a:ln>
      </xdr:spPr>
    </xdr:pic>
    <xdr:clientData/>
  </xdr:twoCellAnchor>
  <xdr:twoCellAnchor editAs="oneCell">
    <xdr:from>
      <xdr:col>5</xdr:col>
      <xdr:colOff>52070</xdr:colOff>
      <xdr:row>18</xdr:row>
      <xdr:rowOff>105410</xdr:rowOff>
    </xdr:from>
    <xdr:to>
      <xdr:col>5</xdr:col>
      <xdr:colOff>1063625</xdr:colOff>
      <xdr:row>18</xdr:row>
      <xdr:rowOff>1115060</xdr:rowOff>
    </xdr:to>
    <xdr:pic>
      <xdr:nvPicPr>
        <xdr:cNvPr id="127" name="图片 126" descr="8a881909a17d96d18ab5d34508e684d"/>
        <xdr:cNvPicPr>
          <a:picLocks noChangeAspect="1"/>
        </xdr:cNvPicPr>
      </xdr:nvPicPr>
      <xdr:blipFill>
        <a:blip r:embed="rId35"/>
        <a:stretch>
          <a:fillRect/>
        </a:stretch>
      </xdr:blipFill>
      <xdr:spPr>
        <a:xfrm>
          <a:off x="7375525" y="21691600"/>
          <a:ext cx="1011555" cy="1009650"/>
        </a:xfrm>
        <a:prstGeom prst="rect">
          <a:avLst/>
        </a:prstGeom>
      </xdr:spPr>
    </xdr:pic>
    <xdr:clientData/>
  </xdr:twoCellAnchor>
  <xdr:twoCellAnchor editAs="oneCell">
    <xdr:from>
      <xdr:col>5</xdr:col>
      <xdr:colOff>137160</xdr:colOff>
      <xdr:row>21</xdr:row>
      <xdr:rowOff>328295</xdr:rowOff>
    </xdr:from>
    <xdr:to>
      <xdr:col>5</xdr:col>
      <xdr:colOff>1017270</xdr:colOff>
      <xdr:row>21</xdr:row>
      <xdr:rowOff>1031240</xdr:rowOff>
    </xdr:to>
    <xdr:pic>
      <xdr:nvPicPr>
        <xdr:cNvPr id="134" name="图片 133" descr="d1ade988b32fe0ba2be6f50be783c87"/>
        <xdr:cNvPicPr>
          <a:picLocks noChangeAspect="1"/>
        </xdr:cNvPicPr>
      </xdr:nvPicPr>
      <xdr:blipFill>
        <a:blip r:embed="rId36"/>
        <a:srcRect t="21863"/>
        <a:stretch>
          <a:fillRect/>
        </a:stretch>
      </xdr:blipFill>
      <xdr:spPr>
        <a:xfrm>
          <a:off x="7460615" y="25648285"/>
          <a:ext cx="880110" cy="702945"/>
        </a:xfrm>
        <a:prstGeom prst="rect">
          <a:avLst/>
        </a:prstGeom>
      </xdr:spPr>
    </xdr:pic>
    <xdr:clientData/>
  </xdr:twoCellAnchor>
  <xdr:twoCellAnchor editAs="oneCell">
    <xdr:from>
      <xdr:col>5</xdr:col>
      <xdr:colOff>73660</xdr:colOff>
      <xdr:row>27</xdr:row>
      <xdr:rowOff>72390</xdr:rowOff>
    </xdr:from>
    <xdr:to>
      <xdr:col>5</xdr:col>
      <xdr:colOff>1055370</xdr:colOff>
      <xdr:row>27</xdr:row>
      <xdr:rowOff>1026795</xdr:rowOff>
    </xdr:to>
    <xdr:pic>
      <xdr:nvPicPr>
        <xdr:cNvPr id="135" name="图片 134" descr="微信图片_20250403135733"/>
        <xdr:cNvPicPr>
          <a:picLocks noChangeAspect="1"/>
        </xdr:cNvPicPr>
      </xdr:nvPicPr>
      <xdr:blipFill>
        <a:blip r:embed="rId37"/>
        <a:stretch>
          <a:fillRect/>
        </a:stretch>
      </xdr:blipFill>
      <xdr:spPr>
        <a:xfrm>
          <a:off x="7397115" y="33393380"/>
          <a:ext cx="981710" cy="954405"/>
        </a:xfrm>
        <a:prstGeom prst="rect">
          <a:avLst/>
        </a:prstGeom>
      </xdr:spPr>
    </xdr:pic>
    <xdr:clientData/>
  </xdr:twoCellAnchor>
  <xdr:twoCellAnchor editAs="oneCell">
    <xdr:from>
      <xdr:col>5</xdr:col>
      <xdr:colOff>145415</xdr:colOff>
      <xdr:row>34</xdr:row>
      <xdr:rowOff>76200</xdr:rowOff>
    </xdr:from>
    <xdr:to>
      <xdr:col>5</xdr:col>
      <xdr:colOff>1272540</xdr:colOff>
      <xdr:row>34</xdr:row>
      <xdr:rowOff>1188720</xdr:rowOff>
    </xdr:to>
    <xdr:pic>
      <xdr:nvPicPr>
        <xdr:cNvPr id="145" name="图片 144" descr="微信图片_20250403135728"/>
        <xdr:cNvPicPr>
          <a:picLocks noChangeAspect="1"/>
        </xdr:cNvPicPr>
      </xdr:nvPicPr>
      <xdr:blipFill>
        <a:blip r:embed="rId38"/>
        <a:stretch>
          <a:fillRect/>
        </a:stretch>
      </xdr:blipFill>
      <xdr:spPr>
        <a:xfrm>
          <a:off x="7468870" y="42731690"/>
          <a:ext cx="1127125" cy="1112520"/>
        </a:xfrm>
        <a:prstGeom prst="rect">
          <a:avLst/>
        </a:prstGeom>
      </xdr:spPr>
    </xdr:pic>
    <xdr:clientData/>
  </xdr:twoCellAnchor>
  <xdr:twoCellAnchor editAs="oneCell">
    <xdr:from>
      <xdr:col>5</xdr:col>
      <xdr:colOff>60325</xdr:colOff>
      <xdr:row>29</xdr:row>
      <xdr:rowOff>340360</xdr:rowOff>
    </xdr:from>
    <xdr:to>
      <xdr:col>5</xdr:col>
      <xdr:colOff>1192530</xdr:colOff>
      <xdr:row>29</xdr:row>
      <xdr:rowOff>1101725</xdr:rowOff>
    </xdr:to>
    <xdr:pic>
      <xdr:nvPicPr>
        <xdr:cNvPr id="147" name="图片 146"/>
        <xdr:cNvPicPr>
          <a:picLocks noChangeAspect="1"/>
        </xdr:cNvPicPr>
      </xdr:nvPicPr>
      <xdr:blipFill>
        <a:blip r:embed="rId39"/>
        <a:stretch>
          <a:fillRect/>
        </a:stretch>
      </xdr:blipFill>
      <xdr:spPr>
        <a:xfrm>
          <a:off x="7383780" y="36328350"/>
          <a:ext cx="1132205" cy="761365"/>
        </a:xfrm>
        <a:prstGeom prst="rect">
          <a:avLst/>
        </a:prstGeom>
        <a:noFill/>
        <a:ln w="9525">
          <a:noFill/>
        </a:ln>
      </xdr:spPr>
    </xdr:pic>
    <xdr:clientData/>
  </xdr:twoCellAnchor>
  <xdr:twoCellAnchor editAs="oneCell">
    <xdr:from>
      <xdr:col>5</xdr:col>
      <xdr:colOff>231140</xdr:colOff>
      <xdr:row>30</xdr:row>
      <xdr:rowOff>474345</xdr:rowOff>
    </xdr:from>
    <xdr:to>
      <xdr:col>5</xdr:col>
      <xdr:colOff>1126490</xdr:colOff>
      <xdr:row>30</xdr:row>
      <xdr:rowOff>1108075</xdr:rowOff>
    </xdr:to>
    <xdr:pic>
      <xdr:nvPicPr>
        <xdr:cNvPr id="149" name="图片 148"/>
        <xdr:cNvPicPr>
          <a:picLocks noChangeAspect="1"/>
        </xdr:cNvPicPr>
      </xdr:nvPicPr>
      <xdr:blipFill>
        <a:blip r:embed="rId40"/>
        <a:stretch>
          <a:fillRect/>
        </a:stretch>
      </xdr:blipFill>
      <xdr:spPr>
        <a:xfrm>
          <a:off x="7554595" y="37795835"/>
          <a:ext cx="895350" cy="633730"/>
        </a:xfrm>
        <a:prstGeom prst="rect">
          <a:avLst/>
        </a:prstGeom>
        <a:noFill/>
        <a:ln w="9525">
          <a:noFill/>
        </a:ln>
      </xdr:spPr>
    </xdr:pic>
    <xdr:clientData/>
  </xdr:twoCellAnchor>
  <xdr:twoCellAnchor editAs="oneCell">
    <xdr:from>
      <xdr:col>5</xdr:col>
      <xdr:colOff>74295</xdr:colOff>
      <xdr:row>31</xdr:row>
      <xdr:rowOff>447040</xdr:rowOff>
    </xdr:from>
    <xdr:to>
      <xdr:col>5</xdr:col>
      <xdr:colOff>1012825</xdr:colOff>
      <xdr:row>31</xdr:row>
      <xdr:rowOff>1133475</xdr:rowOff>
    </xdr:to>
    <xdr:pic>
      <xdr:nvPicPr>
        <xdr:cNvPr id="151" name="图片 150"/>
        <xdr:cNvPicPr>
          <a:picLocks noChangeAspect="1"/>
        </xdr:cNvPicPr>
      </xdr:nvPicPr>
      <xdr:blipFill>
        <a:blip r:embed="rId41"/>
        <a:srcRect t="35468" b="30859"/>
        <a:stretch>
          <a:fillRect/>
        </a:stretch>
      </xdr:blipFill>
      <xdr:spPr>
        <a:xfrm>
          <a:off x="7397750" y="39102030"/>
          <a:ext cx="938530" cy="686435"/>
        </a:xfrm>
        <a:prstGeom prst="rect">
          <a:avLst/>
        </a:prstGeom>
        <a:noFill/>
        <a:ln w="9525">
          <a:noFill/>
        </a:ln>
      </xdr:spPr>
    </xdr:pic>
    <xdr:clientData/>
  </xdr:twoCellAnchor>
  <xdr:twoCellAnchor editAs="oneCell">
    <xdr:from>
      <xdr:col>5</xdr:col>
      <xdr:colOff>235585</xdr:colOff>
      <xdr:row>33</xdr:row>
      <xdr:rowOff>163195</xdr:rowOff>
    </xdr:from>
    <xdr:to>
      <xdr:col>5</xdr:col>
      <xdr:colOff>1155065</xdr:colOff>
      <xdr:row>33</xdr:row>
      <xdr:rowOff>1151890</xdr:rowOff>
    </xdr:to>
    <xdr:pic>
      <xdr:nvPicPr>
        <xdr:cNvPr id="161" name="图片 160"/>
        <xdr:cNvPicPr>
          <a:picLocks noChangeAspect="1"/>
        </xdr:cNvPicPr>
      </xdr:nvPicPr>
      <xdr:blipFill>
        <a:blip r:embed="rId42"/>
        <a:srcRect t="20681"/>
        <a:stretch>
          <a:fillRect/>
        </a:stretch>
      </xdr:blipFill>
      <xdr:spPr>
        <a:xfrm>
          <a:off x="7559040" y="41485185"/>
          <a:ext cx="919480" cy="988695"/>
        </a:xfrm>
        <a:prstGeom prst="rect">
          <a:avLst/>
        </a:prstGeom>
        <a:noFill/>
        <a:ln w="9525">
          <a:noFill/>
        </a:ln>
      </xdr:spPr>
    </xdr:pic>
    <xdr:clientData/>
  </xdr:twoCellAnchor>
  <xdr:twoCellAnchor editAs="oneCell">
    <xdr:from>
      <xdr:col>5</xdr:col>
      <xdr:colOff>92710</xdr:colOff>
      <xdr:row>32</xdr:row>
      <xdr:rowOff>223520</xdr:rowOff>
    </xdr:from>
    <xdr:to>
      <xdr:col>5</xdr:col>
      <xdr:colOff>1082040</xdr:colOff>
      <xdr:row>32</xdr:row>
      <xdr:rowOff>1233170</xdr:rowOff>
    </xdr:to>
    <xdr:pic>
      <xdr:nvPicPr>
        <xdr:cNvPr id="162" name="ID_5FF93424CFF943739FD5DF7E828CE75F" descr="upload_post_object_v2_695419945"/>
        <xdr:cNvPicPr>
          <a:picLocks noChangeAspect="1"/>
        </xdr:cNvPicPr>
      </xdr:nvPicPr>
      <xdr:blipFill>
        <a:blip r:embed="rId43"/>
        <a:stretch>
          <a:fillRect/>
        </a:stretch>
      </xdr:blipFill>
      <xdr:spPr>
        <a:xfrm>
          <a:off x="7416165" y="40212010"/>
          <a:ext cx="989330" cy="1009650"/>
        </a:xfrm>
        <a:prstGeom prst="rect">
          <a:avLst/>
        </a:prstGeom>
      </xdr:spPr>
    </xdr:pic>
    <xdr:clientData/>
  </xdr:twoCellAnchor>
  <xdr:twoCellAnchor editAs="oneCell">
    <xdr:from>
      <xdr:col>5</xdr:col>
      <xdr:colOff>0</xdr:colOff>
      <xdr:row>28</xdr:row>
      <xdr:rowOff>414655</xdr:rowOff>
    </xdr:from>
    <xdr:to>
      <xdr:col>5</xdr:col>
      <xdr:colOff>1070610</xdr:colOff>
      <xdr:row>28</xdr:row>
      <xdr:rowOff>1202690</xdr:rowOff>
    </xdr:to>
    <xdr:pic>
      <xdr:nvPicPr>
        <xdr:cNvPr id="163" name="图片 162"/>
        <xdr:cNvPicPr>
          <a:picLocks noChangeAspect="1"/>
        </xdr:cNvPicPr>
      </xdr:nvPicPr>
      <xdr:blipFill>
        <a:blip r:embed="rId44"/>
        <a:srcRect t="35696" b="32021"/>
        <a:stretch>
          <a:fillRect/>
        </a:stretch>
      </xdr:blipFill>
      <xdr:spPr>
        <a:xfrm>
          <a:off x="7323455" y="35069145"/>
          <a:ext cx="1070610" cy="788035"/>
        </a:xfrm>
        <a:prstGeom prst="rect">
          <a:avLst/>
        </a:prstGeom>
        <a:noFill/>
        <a:ln w="9525">
          <a:noFill/>
        </a:ln>
      </xdr:spPr>
    </xdr:pic>
    <xdr:clientData/>
  </xdr:twoCellAnchor>
  <xdr:twoCellAnchor editAs="oneCell">
    <xdr:from>
      <xdr:col>5</xdr:col>
      <xdr:colOff>139700</xdr:colOff>
      <xdr:row>40</xdr:row>
      <xdr:rowOff>236855</xdr:rowOff>
    </xdr:from>
    <xdr:to>
      <xdr:col>5</xdr:col>
      <xdr:colOff>1118235</xdr:colOff>
      <xdr:row>40</xdr:row>
      <xdr:rowOff>1216025</xdr:rowOff>
    </xdr:to>
    <xdr:pic>
      <xdr:nvPicPr>
        <xdr:cNvPr id="164" name="图片 163"/>
        <xdr:cNvPicPr>
          <a:picLocks noChangeAspect="1"/>
        </xdr:cNvPicPr>
      </xdr:nvPicPr>
      <xdr:blipFill>
        <a:blip r:embed="rId45"/>
        <a:stretch>
          <a:fillRect/>
        </a:stretch>
      </xdr:blipFill>
      <xdr:spPr>
        <a:xfrm>
          <a:off x="7463155" y="51934745"/>
          <a:ext cx="978535" cy="979170"/>
        </a:xfrm>
        <a:prstGeom prst="rect">
          <a:avLst/>
        </a:prstGeom>
        <a:noFill/>
        <a:ln w="9525">
          <a:noFill/>
        </a:ln>
      </xdr:spPr>
    </xdr:pic>
    <xdr:clientData/>
  </xdr:twoCellAnchor>
  <xdr:twoCellAnchor editAs="oneCell">
    <xdr:from>
      <xdr:col>5</xdr:col>
      <xdr:colOff>90805</xdr:colOff>
      <xdr:row>48</xdr:row>
      <xdr:rowOff>217805</xdr:rowOff>
    </xdr:from>
    <xdr:to>
      <xdr:col>5</xdr:col>
      <xdr:colOff>1002665</xdr:colOff>
      <xdr:row>48</xdr:row>
      <xdr:rowOff>1084580</xdr:rowOff>
    </xdr:to>
    <xdr:pic>
      <xdr:nvPicPr>
        <xdr:cNvPr id="165" name="ID_3FAF2EE3380746A4BA04A6FBC696E8A2" descr="upload_post_object_v2_918127225"/>
        <xdr:cNvPicPr>
          <a:picLocks noChangeAspect="1"/>
        </xdr:cNvPicPr>
      </xdr:nvPicPr>
      <xdr:blipFill>
        <a:blip r:embed="rId46"/>
        <a:stretch>
          <a:fillRect/>
        </a:stretch>
      </xdr:blipFill>
      <xdr:spPr>
        <a:xfrm>
          <a:off x="7414260" y="62583695"/>
          <a:ext cx="911860" cy="866775"/>
        </a:xfrm>
        <a:prstGeom prst="rect">
          <a:avLst/>
        </a:prstGeom>
      </xdr:spPr>
    </xdr:pic>
    <xdr:clientData/>
  </xdr:twoCellAnchor>
  <xdr:twoCellAnchor editAs="oneCell">
    <xdr:from>
      <xdr:col>5</xdr:col>
      <xdr:colOff>217170</xdr:colOff>
      <xdr:row>44</xdr:row>
      <xdr:rowOff>386715</xdr:rowOff>
    </xdr:from>
    <xdr:to>
      <xdr:col>5</xdr:col>
      <xdr:colOff>902335</xdr:colOff>
      <xdr:row>44</xdr:row>
      <xdr:rowOff>862330</xdr:rowOff>
    </xdr:to>
    <xdr:pic>
      <xdr:nvPicPr>
        <xdr:cNvPr id="166" name="图片 165"/>
        <xdr:cNvPicPr>
          <a:picLocks noChangeAspect="1"/>
        </xdr:cNvPicPr>
      </xdr:nvPicPr>
      <xdr:blipFill>
        <a:blip r:embed="rId47" cstate="print">
          <a:extLst>
            <a:ext uri="{28A0092B-C50C-407E-A947-70E740481C1C}">
              <a14:useLocalDpi xmlns:a14="http://schemas.microsoft.com/office/drawing/2010/main" val="0"/>
            </a:ext>
          </a:extLst>
        </a:blip>
        <a:srcRect l="8173" t="6835" r="7671" b="32752"/>
        <a:stretch>
          <a:fillRect/>
        </a:stretch>
      </xdr:blipFill>
      <xdr:spPr>
        <a:xfrm>
          <a:off x="7540625" y="57418605"/>
          <a:ext cx="685165" cy="475615"/>
        </a:xfrm>
        <a:prstGeom prst="rect">
          <a:avLst/>
        </a:prstGeom>
      </xdr:spPr>
    </xdr:pic>
    <xdr:clientData/>
  </xdr:twoCellAnchor>
  <xdr:twoCellAnchor editAs="oneCell">
    <xdr:from>
      <xdr:col>5</xdr:col>
      <xdr:colOff>110490</xdr:colOff>
      <xdr:row>45</xdr:row>
      <xdr:rowOff>394970</xdr:rowOff>
    </xdr:from>
    <xdr:to>
      <xdr:col>5</xdr:col>
      <xdr:colOff>1090295</xdr:colOff>
      <xdr:row>45</xdr:row>
      <xdr:rowOff>793750</xdr:rowOff>
    </xdr:to>
    <xdr:pic>
      <xdr:nvPicPr>
        <xdr:cNvPr id="167" name="Picture 8"/>
        <xdr:cNvPicPr>
          <a:picLocks noChangeAspect="1" noChangeArrowheads="1"/>
        </xdr:cNvPicPr>
      </xdr:nvPicPr>
      <xdr:blipFill>
        <a:blip r:embed="rId48" cstate="print"/>
        <a:srcRect/>
        <a:stretch>
          <a:fillRect/>
        </a:stretch>
      </xdr:blipFill>
      <xdr:spPr>
        <a:xfrm>
          <a:off x="7433945" y="58760360"/>
          <a:ext cx="979805" cy="398780"/>
        </a:xfrm>
        <a:prstGeom prst="rect">
          <a:avLst/>
        </a:prstGeom>
        <a:noFill/>
        <a:ln w="1">
          <a:noFill/>
          <a:miter lim="800000"/>
          <a:headEnd/>
          <a:tailEnd type="none" w="med" len="med"/>
        </a:ln>
        <a:effectLst/>
      </xdr:spPr>
    </xdr:pic>
    <xdr:clientData/>
  </xdr:twoCellAnchor>
  <xdr:twoCellAnchor editAs="oneCell">
    <xdr:from>
      <xdr:col>5</xdr:col>
      <xdr:colOff>125095</xdr:colOff>
      <xdr:row>53</xdr:row>
      <xdr:rowOff>312420</xdr:rowOff>
    </xdr:from>
    <xdr:to>
      <xdr:col>5</xdr:col>
      <xdr:colOff>1158875</xdr:colOff>
      <xdr:row>53</xdr:row>
      <xdr:rowOff>1049020</xdr:rowOff>
    </xdr:to>
    <xdr:pic>
      <xdr:nvPicPr>
        <xdr:cNvPr id="168" name="图片 167"/>
        <xdr:cNvPicPr>
          <a:picLocks noChangeAspect="1"/>
        </xdr:cNvPicPr>
      </xdr:nvPicPr>
      <xdr:blipFill>
        <a:blip r:embed="rId49"/>
        <a:srcRect t="28692"/>
        <a:stretch>
          <a:fillRect/>
        </a:stretch>
      </xdr:blipFill>
      <xdr:spPr>
        <a:xfrm>
          <a:off x="7448550" y="69345810"/>
          <a:ext cx="1033780" cy="736600"/>
        </a:xfrm>
        <a:prstGeom prst="rect">
          <a:avLst/>
        </a:prstGeom>
        <a:noFill/>
        <a:ln w="9525">
          <a:noFill/>
        </a:ln>
      </xdr:spPr>
    </xdr:pic>
    <xdr:clientData/>
  </xdr:twoCellAnchor>
  <xdr:twoCellAnchor editAs="oneCell">
    <xdr:from>
      <xdr:col>5</xdr:col>
      <xdr:colOff>170815</xdr:colOff>
      <xdr:row>46</xdr:row>
      <xdr:rowOff>140970</xdr:rowOff>
    </xdr:from>
    <xdr:to>
      <xdr:col>5</xdr:col>
      <xdr:colOff>1137920</xdr:colOff>
      <xdr:row>46</xdr:row>
      <xdr:rowOff>1224915</xdr:rowOff>
    </xdr:to>
    <xdr:pic>
      <xdr:nvPicPr>
        <xdr:cNvPr id="169" name="ID_8FEBF64F40404A8185DECB59CE0F8139" descr="upload_post_object_v2_2207115873"/>
        <xdr:cNvPicPr>
          <a:picLocks noChangeAspect="1"/>
        </xdr:cNvPicPr>
      </xdr:nvPicPr>
      <xdr:blipFill>
        <a:blip r:embed="rId50"/>
        <a:srcRect t="25502" r="-561" b="22460"/>
        <a:stretch>
          <a:fillRect/>
        </a:stretch>
      </xdr:blipFill>
      <xdr:spPr>
        <a:xfrm>
          <a:off x="7494270" y="59839860"/>
          <a:ext cx="967105" cy="1083945"/>
        </a:xfrm>
        <a:prstGeom prst="rect">
          <a:avLst/>
        </a:prstGeom>
      </xdr:spPr>
    </xdr:pic>
    <xdr:clientData/>
  </xdr:twoCellAnchor>
  <xdr:twoCellAnchor editAs="oneCell">
    <xdr:from>
      <xdr:col>5</xdr:col>
      <xdr:colOff>163195</xdr:colOff>
      <xdr:row>47</xdr:row>
      <xdr:rowOff>147320</xdr:rowOff>
    </xdr:from>
    <xdr:to>
      <xdr:col>5</xdr:col>
      <xdr:colOff>1112520</xdr:colOff>
      <xdr:row>47</xdr:row>
      <xdr:rowOff>1096645</xdr:rowOff>
    </xdr:to>
    <xdr:pic>
      <xdr:nvPicPr>
        <xdr:cNvPr id="170" name="ID_835F59455D3E424D989C0B05DD941641" descr="upload_post_object_v2_4191583972"/>
        <xdr:cNvPicPr>
          <a:picLocks noChangeAspect="1"/>
        </xdr:cNvPicPr>
      </xdr:nvPicPr>
      <xdr:blipFill>
        <a:blip r:embed="rId51"/>
        <a:stretch>
          <a:fillRect/>
        </a:stretch>
      </xdr:blipFill>
      <xdr:spPr>
        <a:xfrm>
          <a:off x="7486650" y="61179710"/>
          <a:ext cx="949325" cy="949325"/>
        </a:xfrm>
        <a:prstGeom prst="rect">
          <a:avLst/>
        </a:prstGeom>
      </xdr:spPr>
    </xdr:pic>
    <xdr:clientData/>
  </xdr:twoCellAnchor>
  <xdr:twoCellAnchor editAs="oneCell">
    <xdr:from>
      <xdr:col>5</xdr:col>
      <xdr:colOff>166370</xdr:colOff>
      <xdr:row>52</xdr:row>
      <xdr:rowOff>315595</xdr:rowOff>
    </xdr:from>
    <xdr:to>
      <xdr:col>5</xdr:col>
      <xdr:colOff>978535</xdr:colOff>
      <xdr:row>52</xdr:row>
      <xdr:rowOff>1127760</xdr:rowOff>
    </xdr:to>
    <xdr:pic>
      <xdr:nvPicPr>
        <xdr:cNvPr id="171" name="ID_1DDA617DE351474C9D7A12C542CECCDC" descr="upload_post_object_v2_1523650205"/>
        <xdr:cNvPicPr>
          <a:picLocks noChangeAspect="1"/>
        </xdr:cNvPicPr>
      </xdr:nvPicPr>
      <xdr:blipFill>
        <a:blip r:embed="rId52"/>
        <a:stretch>
          <a:fillRect/>
        </a:stretch>
      </xdr:blipFill>
      <xdr:spPr>
        <a:xfrm>
          <a:off x="7489825" y="68015485"/>
          <a:ext cx="812165" cy="812165"/>
        </a:xfrm>
        <a:prstGeom prst="rect">
          <a:avLst/>
        </a:prstGeom>
      </xdr:spPr>
    </xdr:pic>
    <xdr:clientData/>
  </xdr:twoCellAnchor>
  <xdr:twoCellAnchor editAs="oneCell">
    <xdr:from>
      <xdr:col>5</xdr:col>
      <xdr:colOff>264795</xdr:colOff>
      <xdr:row>49</xdr:row>
      <xdr:rowOff>66040</xdr:rowOff>
    </xdr:from>
    <xdr:to>
      <xdr:col>5</xdr:col>
      <xdr:colOff>855980</xdr:colOff>
      <xdr:row>49</xdr:row>
      <xdr:rowOff>1047115</xdr:rowOff>
    </xdr:to>
    <xdr:pic>
      <xdr:nvPicPr>
        <xdr:cNvPr id="172" name="ID_B750745BB283428D85CA121C92627E59" descr="upload_post_object_v2_3856802896"/>
        <xdr:cNvPicPr>
          <a:picLocks noChangeAspect="1"/>
        </xdr:cNvPicPr>
      </xdr:nvPicPr>
      <xdr:blipFill>
        <a:blip r:embed="rId53"/>
        <a:stretch>
          <a:fillRect/>
        </a:stretch>
      </xdr:blipFill>
      <xdr:spPr>
        <a:xfrm>
          <a:off x="7588250" y="63765430"/>
          <a:ext cx="591185" cy="981075"/>
        </a:xfrm>
        <a:prstGeom prst="rect">
          <a:avLst/>
        </a:prstGeom>
      </xdr:spPr>
    </xdr:pic>
    <xdr:clientData/>
  </xdr:twoCellAnchor>
  <xdr:twoCellAnchor editAs="oneCell">
    <xdr:from>
      <xdr:col>5</xdr:col>
      <xdr:colOff>69850</xdr:colOff>
      <xdr:row>51</xdr:row>
      <xdr:rowOff>578485</xdr:rowOff>
    </xdr:from>
    <xdr:to>
      <xdr:col>5</xdr:col>
      <xdr:colOff>594360</xdr:colOff>
      <xdr:row>51</xdr:row>
      <xdr:rowOff>1073150</xdr:rowOff>
    </xdr:to>
    <xdr:pic>
      <xdr:nvPicPr>
        <xdr:cNvPr id="173" name="图片 172"/>
        <xdr:cNvPicPr>
          <a:picLocks noChangeAspect="1"/>
        </xdr:cNvPicPr>
      </xdr:nvPicPr>
      <xdr:blipFill>
        <a:blip r:embed="rId54"/>
        <a:stretch>
          <a:fillRect/>
        </a:stretch>
      </xdr:blipFill>
      <xdr:spPr>
        <a:xfrm>
          <a:off x="7393305" y="66944875"/>
          <a:ext cx="524510" cy="494665"/>
        </a:xfrm>
        <a:prstGeom prst="rect">
          <a:avLst/>
        </a:prstGeom>
        <a:noFill/>
        <a:ln w="9525">
          <a:noFill/>
        </a:ln>
      </xdr:spPr>
    </xdr:pic>
    <xdr:clientData/>
  </xdr:twoCellAnchor>
  <xdr:twoCellAnchor editAs="oneCell">
    <xdr:from>
      <xdr:col>5</xdr:col>
      <xdr:colOff>652780</xdr:colOff>
      <xdr:row>51</xdr:row>
      <xdr:rowOff>572135</xdr:rowOff>
    </xdr:from>
    <xdr:to>
      <xdr:col>5</xdr:col>
      <xdr:colOff>1219200</xdr:colOff>
      <xdr:row>51</xdr:row>
      <xdr:rowOff>1096010</xdr:rowOff>
    </xdr:to>
    <xdr:pic>
      <xdr:nvPicPr>
        <xdr:cNvPr id="174" name="图片 173"/>
        <xdr:cNvPicPr>
          <a:picLocks noChangeAspect="1"/>
        </xdr:cNvPicPr>
      </xdr:nvPicPr>
      <xdr:blipFill>
        <a:blip r:embed="rId55"/>
        <a:stretch>
          <a:fillRect/>
        </a:stretch>
      </xdr:blipFill>
      <xdr:spPr>
        <a:xfrm>
          <a:off x="7976235" y="66938525"/>
          <a:ext cx="566420" cy="523875"/>
        </a:xfrm>
        <a:prstGeom prst="rect">
          <a:avLst/>
        </a:prstGeom>
        <a:noFill/>
        <a:ln w="9525">
          <a:noFill/>
        </a:ln>
      </xdr:spPr>
    </xdr:pic>
    <xdr:clientData/>
  </xdr:twoCellAnchor>
  <xdr:twoCellAnchor editAs="oneCell">
    <xdr:from>
      <xdr:col>5</xdr:col>
      <xdr:colOff>146050</xdr:colOff>
      <xdr:row>50</xdr:row>
      <xdr:rowOff>227330</xdr:rowOff>
    </xdr:from>
    <xdr:to>
      <xdr:col>5</xdr:col>
      <xdr:colOff>1131570</xdr:colOff>
      <xdr:row>50</xdr:row>
      <xdr:rowOff>1151255</xdr:rowOff>
    </xdr:to>
    <xdr:pic>
      <xdr:nvPicPr>
        <xdr:cNvPr id="175" name="图片 174"/>
        <xdr:cNvPicPr>
          <a:picLocks noChangeAspect="1"/>
        </xdr:cNvPicPr>
      </xdr:nvPicPr>
      <xdr:blipFill>
        <a:blip r:embed="rId56"/>
        <a:stretch>
          <a:fillRect/>
        </a:stretch>
      </xdr:blipFill>
      <xdr:spPr>
        <a:xfrm>
          <a:off x="7469505" y="65260220"/>
          <a:ext cx="985520" cy="923925"/>
        </a:xfrm>
        <a:prstGeom prst="rect">
          <a:avLst/>
        </a:prstGeom>
        <a:noFill/>
        <a:ln w="9525">
          <a:noFill/>
        </a:ln>
      </xdr:spPr>
    </xdr:pic>
    <xdr:clientData/>
  </xdr:twoCellAnchor>
  <xdr:twoCellAnchor editAs="oneCell">
    <xdr:from>
      <xdr:col>5</xdr:col>
      <xdr:colOff>140335</xdr:colOff>
      <xdr:row>56</xdr:row>
      <xdr:rowOff>179705</xdr:rowOff>
    </xdr:from>
    <xdr:to>
      <xdr:col>5</xdr:col>
      <xdr:colOff>939165</xdr:colOff>
      <xdr:row>56</xdr:row>
      <xdr:rowOff>1407795</xdr:rowOff>
    </xdr:to>
    <xdr:pic>
      <xdr:nvPicPr>
        <xdr:cNvPr id="177" name="图片 176"/>
        <xdr:cNvPicPr>
          <a:picLocks noChangeAspect="1"/>
        </xdr:cNvPicPr>
      </xdr:nvPicPr>
      <xdr:blipFill>
        <a:blip r:embed="rId57"/>
        <a:stretch>
          <a:fillRect/>
        </a:stretch>
      </xdr:blipFill>
      <xdr:spPr>
        <a:xfrm>
          <a:off x="7463790" y="73861295"/>
          <a:ext cx="798830" cy="1228090"/>
        </a:xfrm>
        <a:prstGeom prst="rect">
          <a:avLst/>
        </a:prstGeom>
        <a:noFill/>
        <a:ln w="9525">
          <a:noFill/>
        </a:ln>
      </xdr:spPr>
    </xdr:pic>
    <xdr:clientData/>
  </xdr:twoCellAnchor>
  <xdr:twoCellAnchor editAs="oneCell">
    <xdr:from>
      <xdr:col>5</xdr:col>
      <xdr:colOff>71120</xdr:colOff>
      <xdr:row>57</xdr:row>
      <xdr:rowOff>298450</xdr:rowOff>
    </xdr:from>
    <xdr:to>
      <xdr:col>5</xdr:col>
      <xdr:colOff>1135380</xdr:colOff>
      <xdr:row>57</xdr:row>
      <xdr:rowOff>1112520</xdr:rowOff>
    </xdr:to>
    <xdr:pic>
      <xdr:nvPicPr>
        <xdr:cNvPr id="178" name="图片 177" descr="微信图片_20240822172107"/>
        <xdr:cNvPicPr>
          <a:picLocks noChangeAspect="1"/>
        </xdr:cNvPicPr>
      </xdr:nvPicPr>
      <xdr:blipFill>
        <a:blip r:embed="rId58"/>
        <a:stretch>
          <a:fillRect/>
        </a:stretch>
      </xdr:blipFill>
      <xdr:spPr>
        <a:xfrm>
          <a:off x="7394575" y="75440540"/>
          <a:ext cx="1064260" cy="814070"/>
        </a:xfrm>
        <a:prstGeom prst="rect">
          <a:avLst/>
        </a:prstGeom>
      </xdr:spPr>
    </xdr:pic>
    <xdr:clientData/>
  </xdr:twoCellAnchor>
  <xdr:twoCellAnchor editAs="oneCell">
    <xdr:from>
      <xdr:col>5</xdr:col>
      <xdr:colOff>131445</xdr:colOff>
      <xdr:row>58</xdr:row>
      <xdr:rowOff>501650</xdr:rowOff>
    </xdr:from>
    <xdr:to>
      <xdr:col>5</xdr:col>
      <xdr:colOff>1042035</xdr:colOff>
      <xdr:row>58</xdr:row>
      <xdr:rowOff>1255395</xdr:rowOff>
    </xdr:to>
    <xdr:pic>
      <xdr:nvPicPr>
        <xdr:cNvPr id="179" name="Picture 1"/>
        <xdr:cNvPicPr>
          <a:picLocks noChangeAspect="1" noChangeArrowheads="1"/>
        </xdr:cNvPicPr>
      </xdr:nvPicPr>
      <xdr:blipFill>
        <a:blip r:embed="rId59"/>
        <a:srcRect/>
        <a:stretch>
          <a:fillRect/>
        </a:stretch>
      </xdr:blipFill>
      <xdr:spPr>
        <a:xfrm>
          <a:off x="7454900" y="77104240"/>
          <a:ext cx="910590" cy="753745"/>
        </a:xfrm>
        <a:prstGeom prst="rect">
          <a:avLst/>
        </a:prstGeom>
        <a:noFill/>
        <a:ln w="1">
          <a:noFill/>
          <a:miter lim="800000"/>
          <a:headEnd/>
          <a:tailEnd type="none" w="med" len="med"/>
        </a:ln>
        <a:effectLst/>
      </xdr:spPr>
    </xdr:pic>
    <xdr:clientData/>
  </xdr:twoCellAnchor>
  <xdr:twoCellAnchor editAs="oneCell">
    <xdr:from>
      <xdr:col>5</xdr:col>
      <xdr:colOff>22225</xdr:colOff>
      <xdr:row>59</xdr:row>
      <xdr:rowOff>60960</xdr:rowOff>
    </xdr:from>
    <xdr:to>
      <xdr:col>5</xdr:col>
      <xdr:colOff>1191260</xdr:colOff>
      <xdr:row>59</xdr:row>
      <xdr:rowOff>1228725</xdr:rowOff>
    </xdr:to>
    <xdr:pic>
      <xdr:nvPicPr>
        <xdr:cNvPr id="180" name="图片 179"/>
        <xdr:cNvPicPr>
          <a:picLocks noChangeAspect="1"/>
        </xdr:cNvPicPr>
      </xdr:nvPicPr>
      <xdr:blipFill>
        <a:blip r:embed="rId60"/>
        <a:stretch>
          <a:fillRect/>
        </a:stretch>
      </xdr:blipFill>
      <xdr:spPr>
        <a:xfrm flipH="1">
          <a:off x="7345680" y="78124050"/>
          <a:ext cx="1169035" cy="1167765"/>
        </a:xfrm>
        <a:prstGeom prst="rect">
          <a:avLst/>
        </a:prstGeom>
        <a:noFill/>
        <a:ln w="9525">
          <a:noFill/>
        </a:ln>
      </xdr:spPr>
    </xdr:pic>
    <xdr:clientData/>
  </xdr:twoCellAnchor>
  <xdr:twoCellAnchor editAs="oneCell">
    <xdr:from>
      <xdr:col>5</xdr:col>
      <xdr:colOff>3810</xdr:colOff>
      <xdr:row>60</xdr:row>
      <xdr:rowOff>338455</xdr:rowOff>
    </xdr:from>
    <xdr:to>
      <xdr:col>5</xdr:col>
      <xdr:colOff>1165225</xdr:colOff>
      <xdr:row>60</xdr:row>
      <xdr:rowOff>1150620</xdr:rowOff>
    </xdr:to>
    <xdr:pic>
      <xdr:nvPicPr>
        <xdr:cNvPr id="181" name="Picture 11225"/>
        <xdr:cNvPicPr>
          <a:picLocks noChangeAspect="1" noChangeArrowheads="1"/>
        </xdr:cNvPicPr>
      </xdr:nvPicPr>
      <xdr:blipFill>
        <a:blip r:embed="rId61"/>
        <a:srcRect/>
        <a:stretch>
          <a:fillRect/>
        </a:stretch>
      </xdr:blipFill>
      <xdr:spPr>
        <a:xfrm>
          <a:off x="7327265" y="79862045"/>
          <a:ext cx="1161415" cy="812165"/>
        </a:xfrm>
        <a:prstGeom prst="rect">
          <a:avLst/>
        </a:prstGeom>
        <a:noFill/>
        <a:ln w="1">
          <a:noFill/>
          <a:miter lim="800000"/>
          <a:headEnd/>
          <a:tailEnd type="none" w="med" len="med"/>
        </a:ln>
        <a:effectLst/>
      </xdr:spPr>
    </xdr:pic>
    <xdr:clientData/>
  </xdr:twoCellAnchor>
  <xdr:twoCellAnchor editAs="oneCell">
    <xdr:from>
      <xdr:col>5</xdr:col>
      <xdr:colOff>33655</xdr:colOff>
      <xdr:row>63</xdr:row>
      <xdr:rowOff>371475</xdr:rowOff>
    </xdr:from>
    <xdr:to>
      <xdr:col>5</xdr:col>
      <xdr:colOff>1047750</xdr:colOff>
      <xdr:row>63</xdr:row>
      <xdr:rowOff>935990</xdr:rowOff>
    </xdr:to>
    <xdr:pic>
      <xdr:nvPicPr>
        <xdr:cNvPr id="182" name="图片 181"/>
        <xdr:cNvPicPr>
          <a:picLocks noChangeAspect="1"/>
        </xdr:cNvPicPr>
      </xdr:nvPicPr>
      <xdr:blipFill>
        <a:blip r:embed="rId62"/>
        <a:stretch>
          <a:fillRect/>
        </a:stretch>
      </xdr:blipFill>
      <xdr:spPr>
        <a:xfrm>
          <a:off x="7357110" y="83895565"/>
          <a:ext cx="1014095" cy="564515"/>
        </a:xfrm>
        <a:prstGeom prst="rect">
          <a:avLst/>
        </a:prstGeom>
        <a:noFill/>
        <a:ln w="9525">
          <a:noFill/>
        </a:ln>
      </xdr:spPr>
    </xdr:pic>
    <xdr:clientData/>
  </xdr:twoCellAnchor>
  <xdr:twoCellAnchor editAs="oneCell">
    <xdr:from>
      <xdr:col>5</xdr:col>
      <xdr:colOff>213360</xdr:colOff>
      <xdr:row>64</xdr:row>
      <xdr:rowOff>257175</xdr:rowOff>
    </xdr:from>
    <xdr:to>
      <xdr:col>5</xdr:col>
      <xdr:colOff>1047750</xdr:colOff>
      <xdr:row>64</xdr:row>
      <xdr:rowOff>1090930</xdr:rowOff>
    </xdr:to>
    <xdr:pic>
      <xdr:nvPicPr>
        <xdr:cNvPr id="183" name="ID_045D9562EBBA4D3C9108D8A6BCCF216F" descr="upload_post_object_v2_3705175026"/>
        <xdr:cNvPicPr>
          <a:picLocks noChangeAspect="1"/>
        </xdr:cNvPicPr>
      </xdr:nvPicPr>
      <xdr:blipFill>
        <a:blip r:embed="rId63"/>
        <a:stretch>
          <a:fillRect/>
        </a:stretch>
      </xdr:blipFill>
      <xdr:spPr>
        <a:xfrm>
          <a:off x="7536815" y="85241765"/>
          <a:ext cx="834390" cy="833755"/>
        </a:xfrm>
        <a:prstGeom prst="rect">
          <a:avLst/>
        </a:prstGeom>
      </xdr:spPr>
    </xdr:pic>
    <xdr:clientData/>
  </xdr:twoCellAnchor>
  <xdr:twoCellAnchor editAs="oneCell">
    <xdr:from>
      <xdr:col>5</xdr:col>
      <xdr:colOff>53340</xdr:colOff>
      <xdr:row>65</xdr:row>
      <xdr:rowOff>78105</xdr:rowOff>
    </xdr:from>
    <xdr:to>
      <xdr:col>5</xdr:col>
      <xdr:colOff>1108075</xdr:colOff>
      <xdr:row>65</xdr:row>
      <xdr:rowOff>1133475</xdr:rowOff>
    </xdr:to>
    <xdr:pic>
      <xdr:nvPicPr>
        <xdr:cNvPr id="184" name="ID_E8B5BD7374334E6694D57978C04F30BF" descr="upload_post_object_v2_2905352737"/>
        <xdr:cNvPicPr>
          <a:picLocks noChangeAspect="1"/>
        </xdr:cNvPicPr>
      </xdr:nvPicPr>
      <xdr:blipFill>
        <a:blip r:embed="rId64"/>
        <a:stretch>
          <a:fillRect/>
        </a:stretch>
      </xdr:blipFill>
      <xdr:spPr>
        <a:xfrm>
          <a:off x="7376795" y="86396195"/>
          <a:ext cx="1054735" cy="1055370"/>
        </a:xfrm>
        <a:prstGeom prst="rect">
          <a:avLst/>
        </a:prstGeom>
      </xdr:spPr>
    </xdr:pic>
    <xdr:clientData/>
  </xdr:twoCellAnchor>
  <xdr:twoCellAnchor editAs="oneCell">
    <xdr:from>
      <xdr:col>5</xdr:col>
      <xdr:colOff>81915</xdr:colOff>
      <xdr:row>71</xdr:row>
      <xdr:rowOff>62230</xdr:rowOff>
    </xdr:from>
    <xdr:to>
      <xdr:col>5</xdr:col>
      <xdr:colOff>959485</xdr:colOff>
      <xdr:row>71</xdr:row>
      <xdr:rowOff>1233805</xdr:rowOff>
    </xdr:to>
    <xdr:pic>
      <xdr:nvPicPr>
        <xdr:cNvPr id="186" name="ID_D7617335BCE1494D8CCA77DAD78DCBC7" descr="upload_post_object_v2_1899648740"/>
        <xdr:cNvPicPr>
          <a:picLocks noChangeAspect="1"/>
        </xdr:cNvPicPr>
      </xdr:nvPicPr>
      <xdr:blipFill>
        <a:blip r:embed="rId65"/>
        <a:stretch>
          <a:fillRect/>
        </a:stretch>
      </xdr:blipFill>
      <xdr:spPr>
        <a:xfrm>
          <a:off x="7405370" y="94381320"/>
          <a:ext cx="877570" cy="1171575"/>
        </a:xfrm>
        <a:prstGeom prst="rect">
          <a:avLst/>
        </a:prstGeom>
      </xdr:spPr>
    </xdr:pic>
    <xdr:clientData/>
  </xdr:twoCellAnchor>
  <xdr:twoCellAnchor editAs="oneCell">
    <xdr:from>
      <xdr:col>5</xdr:col>
      <xdr:colOff>81915</xdr:colOff>
      <xdr:row>74</xdr:row>
      <xdr:rowOff>494665</xdr:rowOff>
    </xdr:from>
    <xdr:to>
      <xdr:col>5</xdr:col>
      <xdr:colOff>857250</xdr:colOff>
      <xdr:row>74</xdr:row>
      <xdr:rowOff>989965</xdr:rowOff>
    </xdr:to>
    <xdr:pic>
      <xdr:nvPicPr>
        <xdr:cNvPr id="187" name="图片 186" descr="微信图片_20240822173854"/>
        <xdr:cNvPicPr>
          <a:picLocks noChangeAspect="1"/>
        </xdr:cNvPicPr>
      </xdr:nvPicPr>
      <xdr:blipFill>
        <a:blip r:embed="rId66"/>
        <a:stretch>
          <a:fillRect/>
        </a:stretch>
      </xdr:blipFill>
      <xdr:spPr>
        <a:xfrm>
          <a:off x="7405370" y="98814255"/>
          <a:ext cx="775335" cy="495300"/>
        </a:xfrm>
        <a:prstGeom prst="rect">
          <a:avLst/>
        </a:prstGeom>
      </xdr:spPr>
    </xdr:pic>
    <xdr:clientData/>
  </xdr:twoCellAnchor>
  <xdr:twoCellAnchor editAs="oneCell">
    <xdr:from>
      <xdr:col>5</xdr:col>
      <xdr:colOff>85090</xdr:colOff>
      <xdr:row>76</xdr:row>
      <xdr:rowOff>147955</xdr:rowOff>
    </xdr:from>
    <xdr:to>
      <xdr:col>5</xdr:col>
      <xdr:colOff>1087755</xdr:colOff>
      <xdr:row>76</xdr:row>
      <xdr:rowOff>1150620</xdr:rowOff>
    </xdr:to>
    <xdr:pic>
      <xdr:nvPicPr>
        <xdr:cNvPr id="188" name="ID_F82C9E4D83D141DDB7EF627EBD857DE9" descr="upload_post_object_v2_2667476587"/>
        <xdr:cNvPicPr>
          <a:picLocks noChangeAspect="1"/>
        </xdr:cNvPicPr>
      </xdr:nvPicPr>
      <xdr:blipFill>
        <a:blip r:embed="rId67"/>
        <a:stretch>
          <a:fillRect/>
        </a:stretch>
      </xdr:blipFill>
      <xdr:spPr>
        <a:xfrm>
          <a:off x="7408545" y="102023545"/>
          <a:ext cx="1002665" cy="1002665"/>
        </a:xfrm>
        <a:prstGeom prst="rect">
          <a:avLst/>
        </a:prstGeom>
      </xdr:spPr>
    </xdr:pic>
    <xdr:clientData/>
  </xdr:twoCellAnchor>
  <xdr:twoCellAnchor editAs="oneCell">
    <xdr:from>
      <xdr:col>5</xdr:col>
      <xdr:colOff>138430</xdr:colOff>
      <xdr:row>79</xdr:row>
      <xdr:rowOff>408305</xdr:rowOff>
    </xdr:from>
    <xdr:to>
      <xdr:col>5</xdr:col>
      <xdr:colOff>620395</xdr:colOff>
      <xdr:row>79</xdr:row>
      <xdr:rowOff>1005205</xdr:rowOff>
    </xdr:to>
    <xdr:pic>
      <xdr:nvPicPr>
        <xdr:cNvPr id="189" name="图片 188"/>
        <xdr:cNvPicPr>
          <a:picLocks noChangeAspect="1"/>
        </xdr:cNvPicPr>
      </xdr:nvPicPr>
      <xdr:blipFill>
        <a:blip r:embed="rId68"/>
        <a:stretch>
          <a:fillRect/>
        </a:stretch>
      </xdr:blipFill>
      <xdr:spPr>
        <a:xfrm>
          <a:off x="7461885" y="106284395"/>
          <a:ext cx="481965" cy="596900"/>
        </a:xfrm>
        <a:prstGeom prst="rect">
          <a:avLst/>
        </a:prstGeom>
        <a:noFill/>
        <a:ln w="9525">
          <a:noFill/>
        </a:ln>
      </xdr:spPr>
    </xdr:pic>
    <xdr:clientData/>
  </xdr:twoCellAnchor>
  <xdr:twoCellAnchor editAs="oneCell">
    <xdr:from>
      <xdr:col>5</xdr:col>
      <xdr:colOff>649605</xdr:colOff>
      <xdr:row>79</xdr:row>
      <xdr:rowOff>455930</xdr:rowOff>
    </xdr:from>
    <xdr:to>
      <xdr:col>5</xdr:col>
      <xdr:colOff>1108710</xdr:colOff>
      <xdr:row>79</xdr:row>
      <xdr:rowOff>978535</xdr:rowOff>
    </xdr:to>
    <xdr:pic>
      <xdr:nvPicPr>
        <xdr:cNvPr id="190" name="图片 189"/>
        <xdr:cNvPicPr>
          <a:picLocks noChangeAspect="1"/>
        </xdr:cNvPicPr>
      </xdr:nvPicPr>
      <xdr:blipFill>
        <a:blip r:embed="rId69"/>
        <a:stretch>
          <a:fillRect/>
        </a:stretch>
      </xdr:blipFill>
      <xdr:spPr>
        <a:xfrm>
          <a:off x="7973060" y="106332020"/>
          <a:ext cx="459105" cy="522605"/>
        </a:xfrm>
        <a:prstGeom prst="rect">
          <a:avLst/>
        </a:prstGeom>
        <a:noFill/>
        <a:ln w="9525">
          <a:noFill/>
        </a:ln>
      </xdr:spPr>
    </xdr:pic>
    <xdr:clientData/>
  </xdr:twoCellAnchor>
  <xdr:twoCellAnchor editAs="oneCell">
    <xdr:from>
      <xdr:col>5</xdr:col>
      <xdr:colOff>0</xdr:colOff>
      <xdr:row>81</xdr:row>
      <xdr:rowOff>105410</xdr:rowOff>
    </xdr:from>
    <xdr:to>
      <xdr:col>5</xdr:col>
      <xdr:colOff>975995</xdr:colOff>
      <xdr:row>81</xdr:row>
      <xdr:rowOff>1086485</xdr:rowOff>
    </xdr:to>
    <xdr:pic>
      <xdr:nvPicPr>
        <xdr:cNvPr id="191" name="ID_89250BF2B4B84965B00DF7598F41A1FD" descr="upload_post_object_v2_1032708910"/>
        <xdr:cNvPicPr>
          <a:picLocks noChangeAspect="1"/>
        </xdr:cNvPicPr>
      </xdr:nvPicPr>
      <xdr:blipFill>
        <a:blip r:embed="rId70"/>
        <a:stretch>
          <a:fillRect/>
        </a:stretch>
      </xdr:blipFill>
      <xdr:spPr>
        <a:xfrm>
          <a:off x="7323455" y="108648500"/>
          <a:ext cx="975995" cy="981075"/>
        </a:xfrm>
        <a:prstGeom prst="rect">
          <a:avLst/>
        </a:prstGeom>
      </xdr:spPr>
    </xdr:pic>
    <xdr:clientData/>
  </xdr:twoCellAnchor>
  <xdr:twoCellAnchor editAs="oneCell">
    <xdr:from>
      <xdr:col>5</xdr:col>
      <xdr:colOff>149225</xdr:colOff>
      <xdr:row>87</xdr:row>
      <xdr:rowOff>293370</xdr:rowOff>
    </xdr:from>
    <xdr:to>
      <xdr:col>5</xdr:col>
      <xdr:colOff>989965</xdr:colOff>
      <xdr:row>87</xdr:row>
      <xdr:rowOff>1069340</xdr:rowOff>
    </xdr:to>
    <xdr:pic>
      <xdr:nvPicPr>
        <xdr:cNvPr id="192" name="图片 191"/>
        <xdr:cNvPicPr>
          <a:picLocks noChangeAspect="1"/>
        </xdr:cNvPicPr>
      </xdr:nvPicPr>
      <xdr:blipFill>
        <a:blip r:embed="rId71"/>
        <a:stretch>
          <a:fillRect/>
        </a:stretch>
      </xdr:blipFill>
      <xdr:spPr>
        <a:xfrm>
          <a:off x="7472680" y="116837460"/>
          <a:ext cx="840740" cy="775970"/>
        </a:xfrm>
        <a:prstGeom prst="rect">
          <a:avLst/>
        </a:prstGeom>
        <a:noFill/>
        <a:ln w="9525">
          <a:noFill/>
        </a:ln>
      </xdr:spPr>
    </xdr:pic>
    <xdr:clientData/>
  </xdr:twoCellAnchor>
  <xdr:twoCellAnchor editAs="oneCell">
    <xdr:from>
      <xdr:col>5</xdr:col>
      <xdr:colOff>121920</xdr:colOff>
      <xdr:row>88</xdr:row>
      <xdr:rowOff>46990</xdr:rowOff>
    </xdr:from>
    <xdr:to>
      <xdr:col>5</xdr:col>
      <xdr:colOff>923290</xdr:colOff>
      <xdr:row>88</xdr:row>
      <xdr:rowOff>1185545</xdr:rowOff>
    </xdr:to>
    <xdr:pic>
      <xdr:nvPicPr>
        <xdr:cNvPr id="193" name="ID_CEC0A4EDDB6646CE945AB373385D47F6" descr="upload_post_object_v2_1399161996"/>
        <xdr:cNvPicPr>
          <a:picLocks noChangeAspect="1"/>
        </xdr:cNvPicPr>
      </xdr:nvPicPr>
      <xdr:blipFill>
        <a:blip r:embed="rId72"/>
        <a:stretch>
          <a:fillRect/>
        </a:stretch>
      </xdr:blipFill>
      <xdr:spPr>
        <a:xfrm>
          <a:off x="7445375" y="117924580"/>
          <a:ext cx="801370" cy="1138555"/>
        </a:xfrm>
        <a:prstGeom prst="rect">
          <a:avLst/>
        </a:prstGeom>
      </xdr:spPr>
    </xdr:pic>
    <xdr:clientData/>
  </xdr:twoCellAnchor>
  <xdr:twoCellAnchor editAs="oneCell">
    <xdr:from>
      <xdr:col>5</xdr:col>
      <xdr:colOff>68580</xdr:colOff>
      <xdr:row>86</xdr:row>
      <xdr:rowOff>377825</xdr:rowOff>
    </xdr:from>
    <xdr:to>
      <xdr:col>5</xdr:col>
      <xdr:colOff>1054735</xdr:colOff>
      <xdr:row>86</xdr:row>
      <xdr:rowOff>1097280</xdr:rowOff>
    </xdr:to>
    <xdr:pic>
      <xdr:nvPicPr>
        <xdr:cNvPr id="194" name="图片 193"/>
        <xdr:cNvPicPr>
          <a:picLocks noChangeAspect="1"/>
        </xdr:cNvPicPr>
      </xdr:nvPicPr>
      <xdr:blipFill>
        <a:blip r:embed="rId73"/>
        <a:srcRect b="46208"/>
        <a:stretch>
          <a:fillRect/>
        </a:stretch>
      </xdr:blipFill>
      <xdr:spPr>
        <a:xfrm>
          <a:off x="7392035" y="115588415"/>
          <a:ext cx="986155" cy="719455"/>
        </a:xfrm>
        <a:prstGeom prst="rect">
          <a:avLst/>
        </a:prstGeom>
        <a:noFill/>
        <a:ln w="9525">
          <a:noFill/>
        </a:ln>
      </xdr:spPr>
    </xdr:pic>
    <xdr:clientData/>
  </xdr:twoCellAnchor>
  <xdr:twoCellAnchor editAs="oneCell">
    <xdr:from>
      <xdr:col>5</xdr:col>
      <xdr:colOff>15240</xdr:colOff>
      <xdr:row>89</xdr:row>
      <xdr:rowOff>165100</xdr:rowOff>
    </xdr:from>
    <xdr:to>
      <xdr:col>5</xdr:col>
      <xdr:colOff>1094740</xdr:colOff>
      <xdr:row>89</xdr:row>
      <xdr:rowOff>1187450</xdr:rowOff>
    </xdr:to>
    <xdr:pic>
      <xdr:nvPicPr>
        <xdr:cNvPr id="195" name="图片 194"/>
        <xdr:cNvPicPr>
          <a:picLocks noChangeAspect="1"/>
        </xdr:cNvPicPr>
      </xdr:nvPicPr>
      <xdr:blipFill>
        <a:blip r:embed="rId74"/>
        <a:stretch>
          <a:fillRect/>
        </a:stretch>
      </xdr:blipFill>
      <xdr:spPr>
        <a:xfrm>
          <a:off x="7338695" y="119376190"/>
          <a:ext cx="1079500" cy="1022350"/>
        </a:xfrm>
        <a:prstGeom prst="rect">
          <a:avLst/>
        </a:prstGeom>
        <a:noFill/>
        <a:ln w="9525">
          <a:noFill/>
        </a:ln>
      </xdr:spPr>
    </xdr:pic>
    <xdr:clientData/>
  </xdr:twoCellAnchor>
  <xdr:twoCellAnchor editAs="oneCell">
    <xdr:from>
      <xdr:col>5</xdr:col>
      <xdr:colOff>134620</xdr:colOff>
      <xdr:row>90</xdr:row>
      <xdr:rowOff>95250</xdr:rowOff>
    </xdr:from>
    <xdr:to>
      <xdr:col>5</xdr:col>
      <xdr:colOff>1109345</xdr:colOff>
      <xdr:row>90</xdr:row>
      <xdr:rowOff>1167765</xdr:rowOff>
    </xdr:to>
    <xdr:pic>
      <xdr:nvPicPr>
        <xdr:cNvPr id="196" name="图片 79"/>
        <xdr:cNvPicPr>
          <a:picLocks noChangeAspect="1"/>
        </xdr:cNvPicPr>
      </xdr:nvPicPr>
      <xdr:blipFill>
        <a:blip r:embed="rId75"/>
        <a:stretch>
          <a:fillRect/>
        </a:stretch>
      </xdr:blipFill>
      <xdr:spPr>
        <a:xfrm>
          <a:off x="7458075" y="120639840"/>
          <a:ext cx="974725" cy="1072515"/>
        </a:xfrm>
        <a:prstGeom prst="rect">
          <a:avLst/>
        </a:prstGeom>
        <a:noFill/>
        <a:ln w="9525">
          <a:noFill/>
        </a:ln>
      </xdr:spPr>
    </xdr:pic>
    <xdr:clientData/>
  </xdr:twoCellAnchor>
  <xdr:twoCellAnchor editAs="oneCell">
    <xdr:from>
      <xdr:col>5</xdr:col>
      <xdr:colOff>146685</xdr:colOff>
      <xdr:row>91</xdr:row>
      <xdr:rowOff>290830</xdr:rowOff>
    </xdr:from>
    <xdr:to>
      <xdr:col>5</xdr:col>
      <xdr:colOff>981075</xdr:colOff>
      <xdr:row>91</xdr:row>
      <xdr:rowOff>1092200</xdr:rowOff>
    </xdr:to>
    <xdr:pic>
      <xdr:nvPicPr>
        <xdr:cNvPr id="197" name="图片 196"/>
        <xdr:cNvPicPr>
          <a:picLocks noChangeAspect="1"/>
        </xdr:cNvPicPr>
      </xdr:nvPicPr>
      <xdr:blipFill>
        <a:blip r:embed="rId76"/>
        <a:srcRect l="15684" t="23396" r="14716" b="14179"/>
        <a:stretch>
          <a:fillRect/>
        </a:stretch>
      </xdr:blipFill>
      <xdr:spPr>
        <a:xfrm>
          <a:off x="7470140" y="122168920"/>
          <a:ext cx="834390" cy="801370"/>
        </a:xfrm>
        <a:prstGeom prst="rect">
          <a:avLst/>
        </a:prstGeom>
        <a:noFill/>
        <a:ln w="9525">
          <a:noFill/>
        </a:ln>
      </xdr:spPr>
    </xdr:pic>
    <xdr:clientData/>
  </xdr:twoCellAnchor>
  <xdr:twoCellAnchor editAs="oneCell">
    <xdr:from>
      <xdr:col>5</xdr:col>
      <xdr:colOff>179705</xdr:colOff>
      <xdr:row>92</xdr:row>
      <xdr:rowOff>694055</xdr:rowOff>
    </xdr:from>
    <xdr:to>
      <xdr:col>5</xdr:col>
      <xdr:colOff>1038860</xdr:colOff>
      <xdr:row>92</xdr:row>
      <xdr:rowOff>1130935</xdr:rowOff>
    </xdr:to>
    <xdr:pic>
      <xdr:nvPicPr>
        <xdr:cNvPr id="198" name="图片 197"/>
        <xdr:cNvPicPr>
          <a:picLocks noChangeAspect="1"/>
        </xdr:cNvPicPr>
      </xdr:nvPicPr>
      <xdr:blipFill>
        <a:blip r:embed="rId77"/>
        <a:stretch>
          <a:fillRect/>
        </a:stretch>
      </xdr:blipFill>
      <xdr:spPr>
        <a:xfrm>
          <a:off x="7503160" y="123905645"/>
          <a:ext cx="859155" cy="436880"/>
        </a:xfrm>
        <a:prstGeom prst="rect">
          <a:avLst/>
        </a:prstGeom>
        <a:noFill/>
        <a:ln w="9525">
          <a:noFill/>
        </a:ln>
      </xdr:spPr>
    </xdr:pic>
    <xdr:clientData/>
  </xdr:twoCellAnchor>
  <xdr:twoCellAnchor editAs="oneCell">
    <xdr:from>
      <xdr:col>5</xdr:col>
      <xdr:colOff>159385</xdr:colOff>
      <xdr:row>95</xdr:row>
      <xdr:rowOff>164465</xdr:rowOff>
    </xdr:from>
    <xdr:to>
      <xdr:col>5</xdr:col>
      <xdr:colOff>1043940</xdr:colOff>
      <xdr:row>95</xdr:row>
      <xdr:rowOff>811530</xdr:rowOff>
    </xdr:to>
    <xdr:pic>
      <xdr:nvPicPr>
        <xdr:cNvPr id="199" name="ID_DC3C98F8ECD14737898F9903349C1932" descr="upload_post_object_v2_4184227913"/>
        <xdr:cNvPicPr>
          <a:picLocks noChangeAspect="1"/>
        </xdr:cNvPicPr>
      </xdr:nvPicPr>
      <xdr:blipFill>
        <a:blip r:embed="rId78"/>
        <a:stretch>
          <a:fillRect/>
        </a:stretch>
      </xdr:blipFill>
      <xdr:spPr>
        <a:xfrm>
          <a:off x="7482840" y="126690755"/>
          <a:ext cx="884555" cy="647065"/>
        </a:xfrm>
        <a:prstGeom prst="rect">
          <a:avLst/>
        </a:prstGeom>
      </xdr:spPr>
    </xdr:pic>
    <xdr:clientData/>
  </xdr:twoCellAnchor>
  <xdr:twoCellAnchor editAs="oneCell">
    <xdr:from>
      <xdr:col>5</xdr:col>
      <xdr:colOff>227330</xdr:colOff>
      <xdr:row>93</xdr:row>
      <xdr:rowOff>92075</xdr:rowOff>
    </xdr:from>
    <xdr:to>
      <xdr:col>5</xdr:col>
      <xdr:colOff>1010285</xdr:colOff>
      <xdr:row>93</xdr:row>
      <xdr:rowOff>875030</xdr:rowOff>
    </xdr:to>
    <xdr:pic>
      <xdr:nvPicPr>
        <xdr:cNvPr id="200" name="图片 199"/>
        <xdr:cNvPicPr>
          <a:picLocks noChangeAspect="1"/>
        </xdr:cNvPicPr>
      </xdr:nvPicPr>
      <xdr:blipFill>
        <a:blip r:embed="rId79"/>
        <a:srcRect t="27195" r="-1115" b="26052"/>
        <a:stretch>
          <a:fillRect/>
        </a:stretch>
      </xdr:blipFill>
      <xdr:spPr>
        <a:xfrm>
          <a:off x="7550785" y="124637165"/>
          <a:ext cx="782955" cy="782955"/>
        </a:xfrm>
        <a:prstGeom prst="rect">
          <a:avLst/>
        </a:prstGeom>
        <a:noFill/>
        <a:ln w="9525">
          <a:noFill/>
        </a:ln>
      </xdr:spPr>
    </xdr:pic>
    <xdr:clientData/>
  </xdr:twoCellAnchor>
  <xdr:twoCellAnchor editAs="oneCell">
    <xdr:from>
      <xdr:col>5</xdr:col>
      <xdr:colOff>26670</xdr:colOff>
      <xdr:row>94</xdr:row>
      <xdr:rowOff>206375</xdr:rowOff>
    </xdr:from>
    <xdr:to>
      <xdr:col>5</xdr:col>
      <xdr:colOff>439420</xdr:colOff>
      <xdr:row>94</xdr:row>
      <xdr:rowOff>838200</xdr:rowOff>
    </xdr:to>
    <xdr:pic>
      <xdr:nvPicPr>
        <xdr:cNvPr id="201" name="图片 200" descr="a6ee5265a2579a9a6ba4bdec7522d39a"/>
        <xdr:cNvPicPr>
          <a:picLocks noChangeAspect="1"/>
        </xdr:cNvPicPr>
      </xdr:nvPicPr>
      <xdr:blipFill>
        <a:blip r:embed="rId80"/>
        <a:stretch>
          <a:fillRect/>
        </a:stretch>
      </xdr:blipFill>
      <xdr:spPr>
        <a:xfrm>
          <a:off x="7350125" y="125742065"/>
          <a:ext cx="412750" cy="631825"/>
        </a:xfrm>
        <a:prstGeom prst="rect">
          <a:avLst/>
        </a:prstGeom>
      </xdr:spPr>
    </xdr:pic>
    <xdr:clientData/>
  </xdr:twoCellAnchor>
  <xdr:twoCellAnchor editAs="oneCell">
    <xdr:from>
      <xdr:col>5</xdr:col>
      <xdr:colOff>478155</xdr:colOff>
      <xdr:row>94</xdr:row>
      <xdr:rowOff>226060</xdr:rowOff>
    </xdr:from>
    <xdr:to>
      <xdr:col>5</xdr:col>
      <xdr:colOff>842645</xdr:colOff>
      <xdr:row>94</xdr:row>
      <xdr:rowOff>826770</xdr:rowOff>
    </xdr:to>
    <xdr:pic>
      <xdr:nvPicPr>
        <xdr:cNvPr id="202" name="图片 201" descr="fd2a7340373b228daa8ddcabac3fdb50"/>
        <xdr:cNvPicPr>
          <a:picLocks noChangeAspect="1"/>
        </xdr:cNvPicPr>
      </xdr:nvPicPr>
      <xdr:blipFill>
        <a:blip r:embed="rId81"/>
        <a:stretch>
          <a:fillRect/>
        </a:stretch>
      </xdr:blipFill>
      <xdr:spPr>
        <a:xfrm>
          <a:off x="7801610" y="125761750"/>
          <a:ext cx="364490" cy="600710"/>
        </a:xfrm>
        <a:prstGeom prst="rect">
          <a:avLst/>
        </a:prstGeom>
      </xdr:spPr>
    </xdr:pic>
    <xdr:clientData/>
  </xdr:twoCellAnchor>
  <xdr:twoCellAnchor editAs="oneCell">
    <xdr:from>
      <xdr:col>5</xdr:col>
      <xdr:colOff>767080</xdr:colOff>
      <xdr:row>94</xdr:row>
      <xdr:rowOff>325755</xdr:rowOff>
    </xdr:from>
    <xdr:to>
      <xdr:col>5</xdr:col>
      <xdr:colOff>1228090</xdr:colOff>
      <xdr:row>94</xdr:row>
      <xdr:rowOff>810895</xdr:rowOff>
    </xdr:to>
    <xdr:pic>
      <xdr:nvPicPr>
        <xdr:cNvPr id="203" name="图片 202" descr="3c6271a1ab2b6fa2871974e27f4c6193"/>
        <xdr:cNvPicPr>
          <a:picLocks noChangeAspect="1"/>
        </xdr:cNvPicPr>
      </xdr:nvPicPr>
      <xdr:blipFill>
        <a:blip r:embed="rId82"/>
        <a:stretch>
          <a:fillRect/>
        </a:stretch>
      </xdr:blipFill>
      <xdr:spPr>
        <a:xfrm>
          <a:off x="8090535" y="125861445"/>
          <a:ext cx="461010" cy="485140"/>
        </a:xfrm>
        <a:prstGeom prst="rect">
          <a:avLst/>
        </a:prstGeom>
      </xdr:spPr>
    </xdr:pic>
    <xdr:clientData/>
  </xdr:twoCellAnchor>
  <xdr:twoCellAnchor editAs="oneCell">
    <xdr:from>
      <xdr:col>5</xdr:col>
      <xdr:colOff>115570</xdr:colOff>
      <xdr:row>100</xdr:row>
      <xdr:rowOff>121920</xdr:rowOff>
    </xdr:from>
    <xdr:to>
      <xdr:col>5</xdr:col>
      <xdr:colOff>980440</xdr:colOff>
      <xdr:row>100</xdr:row>
      <xdr:rowOff>981075</xdr:rowOff>
    </xdr:to>
    <xdr:pic>
      <xdr:nvPicPr>
        <xdr:cNvPr id="204" name="ID_135F805A8FE842BFBB304D7E294D79EF" descr="upload_post_object_v2_1330242124"/>
        <xdr:cNvPicPr>
          <a:picLocks noChangeAspect="1"/>
        </xdr:cNvPicPr>
      </xdr:nvPicPr>
      <xdr:blipFill>
        <a:blip r:embed="rId83"/>
        <a:stretch>
          <a:fillRect/>
        </a:stretch>
      </xdr:blipFill>
      <xdr:spPr>
        <a:xfrm>
          <a:off x="7439025" y="132553710"/>
          <a:ext cx="864870" cy="859155"/>
        </a:xfrm>
        <a:prstGeom prst="rect">
          <a:avLst/>
        </a:prstGeom>
      </xdr:spPr>
    </xdr:pic>
    <xdr:clientData/>
  </xdr:twoCellAnchor>
  <xdr:twoCellAnchor editAs="oneCell">
    <xdr:from>
      <xdr:col>5</xdr:col>
      <xdr:colOff>33020</xdr:colOff>
      <xdr:row>104</xdr:row>
      <xdr:rowOff>307340</xdr:rowOff>
    </xdr:from>
    <xdr:to>
      <xdr:col>5</xdr:col>
      <xdr:colOff>1095375</xdr:colOff>
      <xdr:row>104</xdr:row>
      <xdr:rowOff>1033780</xdr:rowOff>
    </xdr:to>
    <xdr:pic>
      <xdr:nvPicPr>
        <xdr:cNvPr id="205" name="图片 204"/>
        <xdr:cNvPicPr>
          <a:picLocks noChangeAspect="1"/>
        </xdr:cNvPicPr>
      </xdr:nvPicPr>
      <xdr:blipFill>
        <a:blip r:embed="rId84" cstate="print">
          <a:extLst>
            <a:ext uri="{28A0092B-C50C-407E-A947-70E740481C1C}">
              <a14:useLocalDpi xmlns:a14="http://schemas.microsoft.com/office/drawing/2010/main" val="0"/>
            </a:ext>
          </a:extLst>
        </a:blip>
        <a:srcRect b="39146"/>
        <a:stretch>
          <a:fillRect/>
        </a:stretch>
      </xdr:blipFill>
      <xdr:spPr>
        <a:xfrm>
          <a:off x="7356475" y="137209530"/>
          <a:ext cx="1062355" cy="726440"/>
        </a:xfrm>
        <a:prstGeom prst="rect">
          <a:avLst/>
        </a:prstGeom>
      </xdr:spPr>
    </xdr:pic>
    <xdr:clientData/>
  </xdr:twoCellAnchor>
  <xdr:twoCellAnchor editAs="oneCell">
    <xdr:from>
      <xdr:col>5</xdr:col>
      <xdr:colOff>113030</xdr:colOff>
      <xdr:row>105</xdr:row>
      <xdr:rowOff>147955</xdr:rowOff>
    </xdr:from>
    <xdr:to>
      <xdr:col>5</xdr:col>
      <xdr:colOff>922655</xdr:colOff>
      <xdr:row>105</xdr:row>
      <xdr:rowOff>960755</xdr:rowOff>
    </xdr:to>
    <xdr:pic>
      <xdr:nvPicPr>
        <xdr:cNvPr id="206" name="ID_3FE7913C0D8C434AA32F160585D5F8FB" descr="upload_post_object_v2_3665483389"/>
        <xdr:cNvPicPr>
          <a:picLocks noChangeAspect="1"/>
        </xdr:cNvPicPr>
      </xdr:nvPicPr>
      <xdr:blipFill>
        <a:blip r:embed="rId85"/>
        <a:stretch>
          <a:fillRect/>
        </a:stretch>
      </xdr:blipFill>
      <xdr:spPr>
        <a:xfrm>
          <a:off x="7436485" y="138383645"/>
          <a:ext cx="809625" cy="812800"/>
        </a:xfrm>
        <a:prstGeom prst="rect">
          <a:avLst/>
        </a:prstGeom>
      </xdr:spPr>
    </xdr:pic>
    <xdr:clientData/>
  </xdr:twoCellAnchor>
  <xdr:twoCellAnchor editAs="oneCell">
    <xdr:from>
      <xdr:col>5</xdr:col>
      <xdr:colOff>0</xdr:colOff>
      <xdr:row>106</xdr:row>
      <xdr:rowOff>0</xdr:rowOff>
    </xdr:from>
    <xdr:to>
      <xdr:col>5</xdr:col>
      <xdr:colOff>997585</xdr:colOff>
      <xdr:row>106</xdr:row>
      <xdr:rowOff>866775</xdr:rowOff>
    </xdr:to>
    <xdr:pic>
      <xdr:nvPicPr>
        <xdr:cNvPr id="207" name="ID_D0A76EBC17354782980E7C46879FF67B" descr="upload_post_object_v2_1121578814"/>
        <xdr:cNvPicPr>
          <a:picLocks noChangeAspect="1"/>
        </xdr:cNvPicPr>
      </xdr:nvPicPr>
      <xdr:blipFill>
        <a:blip r:embed="rId86"/>
        <a:stretch>
          <a:fillRect/>
        </a:stretch>
      </xdr:blipFill>
      <xdr:spPr>
        <a:xfrm>
          <a:off x="7323455" y="139327890"/>
          <a:ext cx="997585" cy="866775"/>
        </a:xfrm>
        <a:prstGeom prst="rect">
          <a:avLst/>
        </a:prstGeom>
      </xdr:spPr>
    </xdr:pic>
    <xdr:clientData/>
  </xdr:twoCellAnchor>
  <xdr:twoCellAnchor editAs="oneCell">
    <xdr:from>
      <xdr:col>5</xdr:col>
      <xdr:colOff>142240</xdr:colOff>
      <xdr:row>109</xdr:row>
      <xdr:rowOff>92075</xdr:rowOff>
    </xdr:from>
    <xdr:to>
      <xdr:col>5</xdr:col>
      <xdr:colOff>846455</xdr:colOff>
      <xdr:row>109</xdr:row>
      <xdr:rowOff>1004570</xdr:rowOff>
    </xdr:to>
    <xdr:pic>
      <xdr:nvPicPr>
        <xdr:cNvPr id="208" name="ID_BB26E1AE6414475CA9A45C7F804CF034" descr="upload_post_object_v2_3844640411"/>
        <xdr:cNvPicPr>
          <a:picLocks noChangeAspect="1"/>
        </xdr:cNvPicPr>
      </xdr:nvPicPr>
      <xdr:blipFill>
        <a:blip r:embed="rId87"/>
        <a:stretch>
          <a:fillRect/>
        </a:stretch>
      </xdr:blipFill>
      <xdr:spPr>
        <a:xfrm>
          <a:off x="7465695" y="143052165"/>
          <a:ext cx="704215" cy="912495"/>
        </a:xfrm>
        <a:prstGeom prst="rect">
          <a:avLst/>
        </a:prstGeom>
      </xdr:spPr>
    </xdr:pic>
    <xdr:clientData/>
  </xdr:twoCellAnchor>
  <xdr:twoCellAnchor editAs="oneCell">
    <xdr:from>
      <xdr:col>5</xdr:col>
      <xdr:colOff>132715</xdr:colOff>
      <xdr:row>111</xdr:row>
      <xdr:rowOff>277495</xdr:rowOff>
    </xdr:from>
    <xdr:to>
      <xdr:col>5</xdr:col>
      <xdr:colOff>955675</xdr:colOff>
      <xdr:row>111</xdr:row>
      <xdr:rowOff>999490</xdr:rowOff>
    </xdr:to>
    <xdr:pic>
      <xdr:nvPicPr>
        <xdr:cNvPr id="209" name="图片 208"/>
        <xdr:cNvPicPr>
          <a:picLocks noChangeAspect="1"/>
        </xdr:cNvPicPr>
      </xdr:nvPicPr>
      <xdr:blipFill>
        <a:blip r:embed="rId88" cstate="print">
          <a:extLst>
            <a:ext uri="{28A0092B-C50C-407E-A947-70E740481C1C}">
              <a14:useLocalDpi xmlns:a14="http://schemas.microsoft.com/office/drawing/2010/main" val="0"/>
            </a:ext>
          </a:extLst>
        </a:blip>
        <a:srcRect t="31042" b="29268"/>
        <a:stretch>
          <a:fillRect/>
        </a:stretch>
      </xdr:blipFill>
      <xdr:spPr>
        <a:xfrm>
          <a:off x="7456170" y="145421985"/>
          <a:ext cx="822960" cy="721995"/>
        </a:xfrm>
        <a:prstGeom prst="rect">
          <a:avLst/>
        </a:prstGeom>
      </xdr:spPr>
    </xdr:pic>
    <xdr:clientData/>
  </xdr:twoCellAnchor>
  <xdr:twoCellAnchor editAs="oneCell">
    <xdr:from>
      <xdr:col>5</xdr:col>
      <xdr:colOff>31115</xdr:colOff>
      <xdr:row>112</xdr:row>
      <xdr:rowOff>299720</xdr:rowOff>
    </xdr:from>
    <xdr:to>
      <xdr:col>5</xdr:col>
      <xdr:colOff>769620</xdr:colOff>
      <xdr:row>112</xdr:row>
      <xdr:rowOff>988695</xdr:rowOff>
    </xdr:to>
    <xdr:pic>
      <xdr:nvPicPr>
        <xdr:cNvPr id="210" name="图片 209"/>
        <xdr:cNvPicPr>
          <a:picLocks noChangeAspect="1"/>
        </xdr:cNvPicPr>
      </xdr:nvPicPr>
      <xdr:blipFill>
        <a:blip r:embed="rId89"/>
        <a:srcRect t="26511" b="29305"/>
        <a:stretch>
          <a:fillRect/>
        </a:stretch>
      </xdr:blipFill>
      <xdr:spPr>
        <a:xfrm>
          <a:off x="7354570" y="146739610"/>
          <a:ext cx="738505" cy="688975"/>
        </a:xfrm>
        <a:prstGeom prst="rect">
          <a:avLst/>
        </a:prstGeom>
        <a:noFill/>
        <a:ln w="9525">
          <a:noFill/>
        </a:ln>
      </xdr:spPr>
    </xdr:pic>
    <xdr:clientData/>
  </xdr:twoCellAnchor>
  <xdr:twoCellAnchor editAs="oneCell">
    <xdr:from>
      <xdr:col>5</xdr:col>
      <xdr:colOff>142240</xdr:colOff>
      <xdr:row>113</xdr:row>
      <xdr:rowOff>255270</xdr:rowOff>
    </xdr:from>
    <xdr:to>
      <xdr:col>5</xdr:col>
      <xdr:colOff>1076325</xdr:colOff>
      <xdr:row>113</xdr:row>
      <xdr:rowOff>839470</xdr:rowOff>
    </xdr:to>
    <xdr:pic>
      <xdr:nvPicPr>
        <xdr:cNvPr id="212" name="图片 211"/>
        <xdr:cNvPicPr>
          <a:picLocks noChangeAspect="1"/>
        </xdr:cNvPicPr>
      </xdr:nvPicPr>
      <xdr:blipFill>
        <a:blip r:embed="rId90"/>
        <a:stretch>
          <a:fillRect/>
        </a:stretch>
      </xdr:blipFill>
      <xdr:spPr>
        <a:xfrm>
          <a:off x="7465695" y="147812760"/>
          <a:ext cx="934085" cy="584200"/>
        </a:xfrm>
        <a:prstGeom prst="rect">
          <a:avLst/>
        </a:prstGeom>
        <a:noFill/>
        <a:ln w="9525">
          <a:noFill/>
        </a:ln>
      </xdr:spPr>
    </xdr:pic>
    <xdr:clientData/>
  </xdr:twoCellAnchor>
  <xdr:twoCellAnchor editAs="oneCell">
    <xdr:from>
      <xdr:col>5</xdr:col>
      <xdr:colOff>210820</xdr:colOff>
      <xdr:row>101</xdr:row>
      <xdr:rowOff>227965</xdr:rowOff>
    </xdr:from>
    <xdr:to>
      <xdr:col>5</xdr:col>
      <xdr:colOff>974725</xdr:colOff>
      <xdr:row>101</xdr:row>
      <xdr:rowOff>974725</xdr:rowOff>
    </xdr:to>
    <xdr:pic>
      <xdr:nvPicPr>
        <xdr:cNvPr id="215" name="图片 214"/>
        <xdr:cNvPicPr>
          <a:picLocks noChangeAspect="1"/>
        </xdr:cNvPicPr>
      </xdr:nvPicPr>
      <xdr:blipFill>
        <a:blip r:embed="rId91"/>
        <a:stretch>
          <a:fillRect/>
        </a:stretch>
      </xdr:blipFill>
      <xdr:spPr>
        <a:xfrm>
          <a:off x="7534275" y="133777355"/>
          <a:ext cx="763905" cy="746760"/>
        </a:xfrm>
        <a:prstGeom prst="rect">
          <a:avLst/>
        </a:prstGeom>
        <a:noFill/>
        <a:ln w="9525">
          <a:noFill/>
        </a:ln>
      </xdr:spPr>
    </xdr:pic>
    <xdr:clientData/>
  </xdr:twoCellAnchor>
  <xdr:twoCellAnchor editAs="oneCell">
    <xdr:from>
      <xdr:col>5</xdr:col>
      <xdr:colOff>200025</xdr:colOff>
      <xdr:row>102</xdr:row>
      <xdr:rowOff>165100</xdr:rowOff>
    </xdr:from>
    <xdr:to>
      <xdr:col>5</xdr:col>
      <xdr:colOff>963930</xdr:colOff>
      <xdr:row>102</xdr:row>
      <xdr:rowOff>911860</xdr:rowOff>
    </xdr:to>
    <xdr:pic>
      <xdr:nvPicPr>
        <xdr:cNvPr id="216" name="图片 215"/>
        <xdr:cNvPicPr>
          <a:picLocks noChangeAspect="1"/>
        </xdr:cNvPicPr>
      </xdr:nvPicPr>
      <xdr:blipFill>
        <a:blip r:embed="rId91"/>
        <a:stretch>
          <a:fillRect/>
        </a:stretch>
      </xdr:blipFill>
      <xdr:spPr>
        <a:xfrm>
          <a:off x="7523480" y="134832090"/>
          <a:ext cx="763905" cy="746760"/>
        </a:xfrm>
        <a:prstGeom prst="rect">
          <a:avLst/>
        </a:prstGeom>
        <a:noFill/>
        <a:ln w="9525">
          <a:noFill/>
        </a:ln>
      </xdr:spPr>
    </xdr:pic>
    <xdr:clientData/>
  </xdr:twoCellAnchor>
  <xdr:twoCellAnchor>
    <xdr:from>
      <xdr:col>5</xdr:col>
      <xdr:colOff>258445</xdr:colOff>
      <xdr:row>77</xdr:row>
      <xdr:rowOff>532765</xdr:rowOff>
    </xdr:from>
    <xdr:to>
      <xdr:col>5</xdr:col>
      <xdr:colOff>986155</xdr:colOff>
      <xdr:row>77</xdr:row>
      <xdr:rowOff>1101725</xdr:rowOff>
    </xdr:to>
    <xdr:pic>
      <xdr:nvPicPr>
        <xdr:cNvPr id="218" name="图片 217" descr="54631动物之家"/>
        <xdr:cNvPicPr>
          <a:picLocks noChangeAspect="1"/>
        </xdr:cNvPicPr>
      </xdr:nvPicPr>
      <xdr:blipFill>
        <a:blip r:embed="rId92"/>
        <a:stretch>
          <a:fillRect/>
        </a:stretch>
      </xdr:blipFill>
      <xdr:spPr>
        <a:xfrm>
          <a:off x="7581900" y="103741855"/>
          <a:ext cx="727710" cy="568960"/>
        </a:xfrm>
        <a:prstGeom prst="rect">
          <a:avLst/>
        </a:prstGeom>
      </xdr:spPr>
    </xdr:pic>
    <xdr:clientData/>
  </xdr:twoCellAnchor>
  <xdr:twoCellAnchor editAs="oneCell">
    <xdr:from>
      <xdr:col>5</xdr:col>
      <xdr:colOff>137160</xdr:colOff>
      <xdr:row>62</xdr:row>
      <xdr:rowOff>137795</xdr:rowOff>
    </xdr:from>
    <xdr:to>
      <xdr:col>5</xdr:col>
      <xdr:colOff>1033145</xdr:colOff>
      <xdr:row>62</xdr:row>
      <xdr:rowOff>1151890</xdr:rowOff>
    </xdr:to>
    <xdr:pic>
      <xdr:nvPicPr>
        <xdr:cNvPr id="219" name="图片 218"/>
        <xdr:cNvPicPr>
          <a:picLocks noChangeAspect="1"/>
        </xdr:cNvPicPr>
      </xdr:nvPicPr>
      <xdr:blipFill>
        <a:blip r:embed="rId93"/>
        <a:stretch>
          <a:fillRect/>
        </a:stretch>
      </xdr:blipFill>
      <xdr:spPr>
        <a:xfrm>
          <a:off x="7460615" y="82328385"/>
          <a:ext cx="895985" cy="1014095"/>
        </a:xfrm>
        <a:prstGeom prst="rect">
          <a:avLst/>
        </a:prstGeom>
        <a:noFill/>
        <a:ln w="9525">
          <a:noFill/>
        </a:ln>
      </xdr:spPr>
    </xdr:pic>
    <xdr:clientData/>
  </xdr:twoCellAnchor>
  <xdr:twoCellAnchor editAs="oneCell">
    <xdr:from>
      <xdr:col>5</xdr:col>
      <xdr:colOff>59055</xdr:colOff>
      <xdr:row>36</xdr:row>
      <xdr:rowOff>307975</xdr:rowOff>
    </xdr:from>
    <xdr:to>
      <xdr:col>5</xdr:col>
      <xdr:colOff>1304925</xdr:colOff>
      <xdr:row>37</xdr:row>
      <xdr:rowOff>24765</xdr:rowOff>
    </xdr:to>
    <xdr:pic>
      <xdr:nvPicPr>
        <xdr:cNvPr id="220" name="图片 219"/>
        <xdr:cNvPicPr>
          <a:picLocks noChangeAspect="1"/>
        </xdr:cNvPicPr>
      </xdr:nvPicPr>
      <xdr:blipFill>
        <a:blip r:embed="rId94"/>
        <a:stretch>
          <a:fillRect/>
        </a:stretch>
      </xdr:blipFill>
      <xdr:spPr>
        <a:xfrm>
          <a:off x="7382510" y="45630465"/>
          <a:ext cx="1245870" cy="897890"/>
        </a:xfrm>
        <a:prstGeom prst="rect">
          <a:avLst/>
        </a:prstGeom>
        <a:noFill/>
        <a:ln w="9525">
          <a:noFill/>
        </a:ln>
      </xdr:spPr>
    </xdr:pic>
    <xdr:clientData/>
  </xdr:twoCellAnchor>
  <xdr:twoCellAnchor editAs="oneCell">
    <xdr:from>
      <xdr:col>5</xdr:col>
      <xdr:colOff>55880</xdr:colOff>
      <xdr:row>37</xdr:row>
      <xdr:rowOff>231775</xdr:rowOff>
    </xdr:from>
    <xdr:to>
      <xdr:col>5</xdr:col>
      <xdr:colOff>1313815</xdr:colOff>
      <xdr:row>38</xdr:row>
      <xdr:rowOff>2540</xdr:rowOff>
    </xdr:to>
    <xdr:pic>
      <xdr:nvPicPr>
        <xdr:cNvPr id="221" name="图片 220"/>
        <xdr:cNvPicPr>
          <a:picLocks noChangeAspect="1"/>
        </xdr:cNvPicPr>
      </xdr:nvPicPr>
      <xdr:blipFill>
        <a:blip r:embed="rId95"/>
        <a:stretch>
          <a:fillRect/>
        </a:stretch>
      </xdr:blipFill>
      <xdr:spPr>
        <a:xfrm>
          <a:off x="7379335" y="46735365"/>
          <a:ext cx="1257935" cy="97726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114300</xdr:colOff>
      <xdr:row>8</xdr:row>
      <xdr:rowOff>159385</xdr:rowOff>
    </xdr:from>
    <xdr:to>
      <xdr:col>5</xdr:col>
      <xdr:colOff>1038225</xdr:colOff>
      <xdr:row>8</xdr:row>
      <xdr:rowOff>1225550</xdr:rowOff>
    </xdr:to>
    <xdr:pic>
      <xdr:nvPicPr>
        <xdr:cNvPr id="2" name="图片 1" descr="f2040a60793ca492d3b814925ddc667"/>
        <xdr:cNvPicPr>
          <a:picLocks noChangeAspect="1"/>
        </xdr:cNvPicPr>
      </xdr:nvPicPr>
      <xdr:blipFill>
        <a:blip r:embed="rId1"/>
        <a:stretch>
          <a:fillRect/>
        </a:stretch>
      </xdr:blipFill>
      <xdr:spPr>
        <a:xfrm>
          <a:off x="7437755" y="9375775"/>
          <a:ext cx="923925" cy="1066165"/>
        </a:xfrm>
        <a:prstGeom prst="rect">
          <a:avLst/>
        </a:prstGeom>
      </xdr:spPr>
    </xdr:pic>
    <xdr:clientData/>
  </xdr:twoCellAnchor>
  <xdr:twoCellAnchor editAs="oneCell">
    <xdr:from>
      <xdr:col>5</xdr:col>
      <xdr:colOff>73660</xdr:colOff>
      <xdr:row>7</xdr:row>
      <xdr:rowOff>231140</xdr:rowOff>
    </xdr:from>
    <xdr:to>
      <xdr:col>5</xdr:col>
      <xdr:colOff>1011555</xdr:colOff>
      <xdr:row>7</xdr:row>
      <xdr:rowOff>965835</xdr:rowOff>
    </xdr:to>
    <xdr:pic>
      <xdr:nvPicPr>
        <xdr:cNvPr id="3" name="图片 2"/>
        <xdr:cNvPicPr>
          <a:picLocks noChangeAspect="1"/>
        </xdr:cNvPicPr>
      </xdr:nvPicPr>
      <xdr:blipFill>
        <a:blip r:embed="rId2"/>
        <a:stretch>
          <a:fillRect/>
        </a:stretch>
      </xdr:blipFill>
      <xdr:spPr>
        <a:xfrm>
          <a:off x="7397115" y="8228330"/>
          <a:ext cx="937895" cy="734695"/>
        </a:xfrm>
        <a:prstGeom prst="rect">
          <a:avLst/>
        </a:prstGeom>
        <a:noFill/>
        <a:ln w="9525">
          <a:noFill/>
        </a:ln>
      </xdr:spPr>
    </xdr:pic>
    <xdr:clientData/>
  </xdr:twoCellAnchor>
  <xdr:twoCellAnchor editAs="oneCell">
    <xdr:from>
      <xdr:col>5</xdr:col>
      <xdr:colOff>19685</xdr:colOff>
      <xdr:row>5</xdr:row>
      <xdr:rowOff>477520</xdr:rowOff>
    </xdr:from>
    <xdr:to>
      <xdr:col>5</xdr:col>
      <xdr:colOff>1151890</xdr:colOff>
      <xdr:row>5</xdr:row>
      <xdr:rowOff>1134110</xdr:rowOff>
    </xdr:to>
    <xdr:pic>
      <xdr:nvPicPr>
        <xdr:cNvPr id="4" name="Picture 2"/>
        <xdr:cNvPicPr>
          <a:picLocks noChangeAspect="1" noChangeArrowheads="1"/>
        </xdr:cNvPicPr>
      </xdr:nvPicPr>
      <xdr:blipFill>
        <a:blip r:embed="rId3" cstate="print"/>
        <a:srcRect/>
        <a:stretch>
          <a:fillRect/>
        </a:stretch>
      </xdr:blipFill>
      <xdr:spPr>
        <a:xfrm>
          <a:off x="7343140" y="5464810"/>
          <a:ext cx="1132205" cy="656590"/>
        </a:xfrm>
        <a:prstGeom prst="rect">
          <a:avLst/>
        </a:prstGeom>
        <a:noFill/>
        <a:ln w="1">
          <a:noFill/>
          <a:miter lim="800000"/>
          <a:headEnd/>
          <a:tailEnd type="none" w="med" len="med"/>
        </a:ln>
        <a:effectLst/>
      </xdr:spPr>
    </xdr:pic>
    <xdr:clientData/>
  </xdr:twoCellAnchor>
  <xdr:twoCellAnchor editAs="oneCell">
    <xdr:from>
      <xdr:col>5</xdr:col>
      <xdr:colOff>52070</xdr:colOff>
      <xdr:row>6</xdr:row>
      <xdr:rowOff>403225</xdr:rowOff>
    </xdr:from>
    <xdr:to>
      <xdr:col>5</xdr:col>
      <xdr:colOff>1009015</xdr:colOff>
      <xdr:row>6</xdr:row>
      <xdr:rowOff>1012190</xdr:rowOff>
    </xdr:to>
    <xdr:pic>
      <xdr:nvPicPr>
        <xdr:cNvPr id="5" name="图片 4"/>
        <xdr:cNvPicPr>
          <a:picLocks noChangeAspect="1"/>
        </xdr:cNvPicPr>
      </xdr:nvPicPr>
      <xdr:blipFill>
        <a:blip r:embed="rId4"/>
        <a:stretch>
          <a:fillRect/>
        </a:stretch>
      </xdr:blipFill>
      <xdr:spPr>
        <a:xfrm>
          <a:off x="7375525" y="7181215"/>
          <a:ext cx="956945" cy="608965"/>
        </a:xfrm>
        <a:prstGeom prst="rect">
          <a:avLst/>
        </a:prstGeom>
        <a:noFill/>
        <a:ln w="9525">
          <a:noFill/>
        </a:ln>
      </xdr:spPr>
    </xdr:pic>
    <xdr:clientData/>
  </xdr:twoCellAnchor>
  <xdr:twoCellAnchor editAs="oneCell">
    <xdr:from>
      <xdr:col>5</xdr:col>
      <xdr:colOff>123190</xdr:colOff>
      <xdr:row>12</xdr:row>
      <xdr:rowOff>339090</xdr:rowOff>
    </xdr:from>
    <xdr:to>
      <xdr:col>5</xdr:col>
      <xdr:colOff>1136015</xdr:colOff>
      <xdr:row>12</xdr:row>
      <xdr:rowOff>1148080</xdr:rowOff>
    </xdr:to>
    <xdr:pic>
      <xdr:nvPicPr>
        <xdr:cNvPr id="6" name="图片 5"/>
        <xdr:cNvPicPr>
          <a:picLocks noChangeAspect="1"/>
        </xdr:cNvPicPr>
      </xdr:nvPicPr>
      <xdr:blipFill>
        <a:blip r:embed="rId5"/>
        <a:stretch>
          <a:fillRect/>
        </a:stretch>
      </xdr:blipFill>
      <xdr:spPr>
        <a:xfrm>
          <a:off x="7446645" y="18394680"/>
          <a:ext cx="1012825" cy="808990"/>
        </a:xfrm>
        <a:prstGeom prst="rect">
          <a:avLst/>
        </a:prstGeom>
        <a:noFill/>
        <a:ln w="9525">
          <a:noFill/>
        </a:ln>
      </xdr:spPr>
    </xdr:pic>
    <xdr:clientData/>
  </xdr:twoCellAnchor>
  <xdr:twoCellAnchor editAs="oneCell">
    <xdr:from>
      <xdr:col>5</xdr:col>
      <xdr:colOff>104775</xdr:colOff>
      <xdr:row>13</xdr:row>
      <xdr:rowOff>465455</xdr:rowOff>
    </xdr:from>
    <xdr:to>
      <xdr:col>5</xdr:col>
      <xdr:colOff>1115060</xdr:colOff>
      <xdr:row>13</xdr:row>
      <xdr:rowOff>1124585</xdr:rowOff>
    </xdr:to>
    <xdr:pic>
      <xdr:nvPicPr>
        <xdr:cNvPr id="7" name="图片 6"/>
        <xdr:cNvPicPr>
          <a:picLocks noChangeAspect="1"/>
        </xdr:cNvPicPr>
      </xdr:nvPicPr>
      <xdr:blipFill>
        <a:blip r:embed="rId6"/>
        <a:stretch>
          <a:fillRect/>
        </a:stretch>
      </xdr:blipFill>
      <xdr:spPr>
        <a:xfrm>
          <a:off x="7428230" y="19854545"/>
          <a:ext cx="1010285" cy="659130"/>
        </a:xfrm>
        <a:prstGeom prst="rect">
          <a:avLst/>
        </a:prstGeom>
        <a:noFill/>
        <a:ln w="9525">
          <a:noFill/>
        </a:ln>
      </xdr:spPr>
    </xdr:pic>
    <xdr:clientData/>
  </xdr:twoCellAnchor>
  <xdr:twoCellAnchor editAs="oneCell">
    <xdr:from>
      <xdr:col>5</xdr:col>
      <xdr:colOff>62230</xdr:colOff>
      <xdr:row>17</xdr:row>
      <xdr:rowOff>508000</xdr:rowOff>
    </xdr:from>
    <xdr:to>
      <xdr:col>5</xdr:col>
      <xdr:colOff>1203325</xdr:colOff>
      <xdr:row>17</xdr:row>
      <xdr:rowOff>1211580</xdr:rowOff>
    </xdr:to>
    <xdr:pic>
      <xdr:nvPicPr>
        <xdr:cNvPr id="8" name="图片 7"/>
        <xdr:cNvPicPr>
          <a:picLocks noChangeAspect="1"/>
        </xdr:cNvPicPr>
      </xdr:nvPicPr>
      <xdr:blipFill>
        <a:blip r:embed="rId7"/>
        <a:stretch>
          <a:fillRect/>
        </a:stretch>
      </xdr:blipFill>
      <xdr:spPr>
        <a:xfrm>
          <a:off x="7385685" y="25231090"/>
          <a:ext cx="1141095" cy="703580"/>
        </a:xfrm>
        <a:prstGeom prst="rect">
          <a:avLst/>
        </a:prstGeom>
        <a:noFill/>
        <a:ln w="9525">
          <a:noFill/>
        </a:ln>
      </xdr:spPr>
    </xdr:pic>
    <xdr:clientData/>
  </xdr:twoCellAnchor>
  <xdr:twoCellAnchor editAs="oneCell">
    <xdr:from>
      <xdr:col>5</xdr:col>
      <xdr:colOff>130810</xdr:colOff>
      <xdr:row>61</xdr:row>
      <xdr:rowOff>321945</xdr:rowOff>
    </xdr:from>
    <xdr:to>
      <xdr:col>5</xdr:col>
      <xdr:colOff>1139825</xdr:colOff>
      <xdr:row>61</xdr:row>
      <xdr:rowOff>1027430</xdr:rowOff>
    </xdr:to>
    <xdr:pic>
      <xdr:nvPicPr>
        <xdr:cNvPr id="9" name="图片 8"/>
        <xdr:cNvPicPr>
          <a:picLocks noChangeAspect="1"/>
        </xdr:cNvPicPr>
      </xdr:nvPicPr>
      <xdr:blipFill>
        <a:blip r:embed="rId8"/>
        <a:stretch>
          <a:fillRect/>
        </a:stretch>
      </xdr:blipFill>
      <xdr:spPr>
        <a:xfrm>
          <a:off x="7454265" y="86081235"/>
          <a:ext cx="1009015" cy="705485"/>
        </a:xfrm>
        <a:prstGeom prst="rect">
          <a:avLst/>
        </a:prstGeom>
        <a:noFill/>
        <a:ln w="9525">
          <a:noFill/>
        </a:ln>
      </xdr:spPr>
    </xdr:pic>
    <xdr:clientData/>
  </xdr:twoCellAnchor>
  <xdr:twoCellAnchor editAs="oneCell">
    <xdr:from>
      <xdr:col>5</xdr:col>
      <xdr:colOff>179705</xdr:colOff>
      <xdr:row>67</xdr:row>
      <xdr:rowOff>394335</xdr:rowOff>
    </xdr:from>
    <xdr:to>
      <xdr:col>5</xdr:col>
      <xdr:colOff>1003935</xdr:colOff>
      <xdr:row>67</xdr:row>
      <xdr:rowOff>1111885</xdr:rowOff>
    </xdr:to>
    <xdr:pic>
      <xdr:nvPicPr>
        <xdr:cNvPr id="10" name="图片 9"/>
        <xdr:cNvPicPr>
          <a:picLocks noChangeAspect="1"/>
        </xdr:cNvPicPr>
      </xdr:nvPicPr>
      <xdr:blipFill>
        <a:blip r:embed="rId9"/>
        <a:stretch>
          <a:fillRect/>
        </a:stretch>
      </xdr:blipFill>
      <xdr:spPr>
        <a:xfrm>
          <a:off x="7503160" y="94281625"/>
          <a:ext cx="824230" cy="717550"/>
        </a:xfrm>
        <a:prstGeom prst="rect">
          <a:avLst/>
        </a:prstGeom>
        <a:noFill/>
        <a:ln w="9525">
          <a:noFill/>
        </a:ln>
      </xdr:spPr>
    </xdr:pic>
    <xdr:clientData/>
  </xdr:twoCellAnchor>
  <xdr:twoCellAnchor editAs="oneCell">
    <xdr:from>
      <xdr:col>5</xdr:col>
      <xdr:colOff>308610</xdr:colOff>
      <xdr:row>78</xdr:row>
      <xdr:rowOff>466725</xdr:rowOff>
    </xdr:from>
    <xdr:to>
      <xdr:col>5</xdr:col>
      <xdr:colOff>1085215</xdr:colOff>
      <xdr:row>78</xdr:row>
      <xdr:rowOff>1141095</xdr:rowOff>
    </xdr:to>
    <xdr:pic>
      <xdr:nvPicPr>
        <xdr:cNvPr id="11" name="图片 2"/>
        <xdr:cNvPicPr>
          <a:picLocks noChangeAspect="1"/>
        </xdr:cNvPicPr>
      </xdr:nvPicPr>
      <xdr:blipFill>
        <a:blip r:embed="rId10"/>
        <a:stretch>
          <a:fillRect/>
        </a:stretch>
      </xdr:blipFill>
      <xdr:spPr>
        <a:xfrm>
          <a:off x="7632065" y="109911515"/>
          <a:ext cx="776605" cy="674370"/>
        </a:xfrm>
        <a:prstGeom prst="rect">
          <a:avLst/>
        </a:prstGeom>
        <a:noFill/>
        <a:ln w="9525">
          <a:noFill/>
        </a:ln>
      </xdr:spPr>
    </xdr:pic>
    <xdr:clientData/>
  </xdr:twoCellAnchor>
  <xdr:twoCellAnchor editAs="oneCell">
    <xdr:from>
      <xdr:col>5</xdr:col>
      <xdr:colOff>163195</xdr:colOff>
      <xdr:row>85</xdr:row>
      <xdr:rowOff>536575</xdr:rowOff>
    </xdr:from>
    <xdr:to>
      <xdr:col>5</xdr:col>
      <xdr:colOff>1120775</xdr:colOff>
      <xdr:row>85</xdr:row>
      <xdr:rowOff>1097280</xdr:rowOff>
    </xdr:to>
    <xdr:pic>
      <xdr:nvPicPr>
        <xdr:cNvPr id="12" name="图片 11"/>
        <xdr:cNvPicPr>
          <a:picLocks noChangeAspect="1"/>
        </xdr:cNvPicPr>
      </xdr:nvPicPr>
      <xdr:blipFill>
        <a:blip r:embed="rId11"/>
        <a:stretch>
          <a:fillRect/>
        </a:stretch>
      </xdr:blipFill>
      <xdr:spPr>
        <a:xfrm>
          <a:off x="7486650" y="119315865"/>
          <a:ext cx="957580" cy="560705"/>
        </a:xfrm>
        <a:prstGeom prst="rect">
          <a:avLst/>
        </a:prstGeom>
        <a:noFill/>
        <a:ln w="9525">
          <a:noFill/>
        </a:ln>
      </xdr:spPr>
    </xdr:pic>
    <xdr:clientData/>
  </xdr:twoCellAnchor>
  <xdr:twoCellAnchor editAs="oneCell">
    <xdr:from>
      <xdr:col>5</xdr:col>
      <xdr:colOff>107950</xdr:colOff>
      <xdr:row>107</xdr:row>
      <xdr:rowOff>226695</xdr:rowOff>
    </xdr:from>
    <xdr:to>
      <xdr:col>5</xdr:col>
      <xdr:colOff>1045845</xdr:colOff>
      <xdr:row>107</xdr:row>
      <xdr:rowOff>941070</xdr:rowOff>
    </xdr:to>
    <xdr:pic>
      <xdr:nvPicPr>
        <xdr:cNvPr id="13" name="图片 4"/>
        <xdr:cNvPicPr>
          <a:picLocks noChangeAspect="1"/>
        </xdr:cNvPicPr>
      </xdr:nvPicPr>
      <xdr:blipFill>
        <a:blip r:embed="rId12"/>
        <a:stretch>
          <a:fillRect/>
        </a:stretch>
      </xdr:blipFill>
      <xdr:spPr>
        <a:xfrm>
          <a:off x="7431405" y="145548985"/>
          <a:ext cx="937895" cy="714375"/>
        </a:xfrm>
        <a:prstGeom prst="rect">
          <a:avLst/>
        </a:prstGeom>
        <a:noFill/>
        <a:ln w="9525">
          <a:noFill/>
        </a:ln>
      </xdr:spPr>
    </xdr:pic>
    <xdr:clientData/>
  </xdr:twoCellAnchor>
  <xdr:twoCellAnchor editAs="oneCell">
    <xdr:from>
      <xdr:col>5</xdr:col>
      <xdr:colOff>210185</xdr:colOff>
      <xdr:row>38</xdr:row>
      <xdr:rowOff>645795</xdr:rowOff>
    </xdr:from>
    <xdr:to>
      <xdr:col>5</xdr:col>
      <xdr:colOff>1155065</xdr:colOff>
      <xdr:row>38</xdr:row>
      <xdr:rowOff>1099820</xdr:rowOff>
    </xdr:to>
    <xdr:pic>
      <xdr:nvPicPr>
        <xdr:cNvPr id="14" name="图片 13"/>
        <xdr:cNvPicPr>
          <a:picLocks noChangeAspect="1"/>
        </xdr:cNvPicPr>
      </xdr:nvPicPr>
      <xdr:blipFill>
        <a:blip r:embed="rId13"/>
        <a:stretch>
          <a:fillRect/>
        </a:stretch>
      </xdr:blipFill>
      <xdr:spPr>
        <a:xfrm>
          <a:off x="7533640" y="52826285"/>
          <a:ext cx="944880" cy="454025"/>
        </a:xfrm>
        <a:prstGeom prst="rect">
          <a:avLst/>
        </a:prstGeom>
        <a:noFill/>
        <a:ln w="9525">
          <a:noFill/>
        </a:ln>
      </xdr:spPr>
    </xdr:pic>
    <xdr:clientData/>
  </xdr:twoCellAnchor>
  <xdr:twoCellAnchor editAs="oneCell">
    <xdr:from>
      <xdr:col>5</xdr:col>
      <xdr:colOff>68580</xdr:colOff>
      <xdr:row>39</xdr:row>
      <xdr:rowOff>42545</xdr:rowOff>
    </xdr:from>
    <xdr:to>
      <xdr:col>5</xdr:col>
      <xdr:colOff>758825</xdr:colOff>
      <xdr:row>39</xdr:row>
      <xdr:rowOff>597535</xdr:rowOff>
    </xdr:to>
    <xdr:pic>
      <xdr:nvPicPr>
        <xdr:cNvPr id="15" name="图片 14"/>
        <xdr:cNvPicPr>
          <a:picLocks noChangeAspect="1"/>
        </xdr:cNvPicPr>
      </xdr:nvPicPr>
      <xdr:blipFill>
        <a:blip r:embed="rId14"/>
        <a:stretch>
          <a:fillRect/>
        </a:stretch>
      </xdr:blipFill>
      <xdr:spPr>
        <a:xfrm>
          <a:off x="7392035" y="54877335"/>
          <a:ext cx="690245" cy="554990"/>
        </a:xfrm>
        <a:prstGeom prst="rect">
          <a:avLst/>
        </a:prstGeom>
        <a:noFill/>
        <a:ln w="9525">
          <a:noFill/>
        </a:ln>
      </xdr:spPr>
    </xdr:pic>
    <xdr:clientData/>
  </xdr:twoCellAnchor>
  <xdr:twoCellAnchor editAs="oneCell">
    <xdr:from>
      <xdr:col>5</xdr:col>
      <xdr:colOff>137795</xdr:colOff>
      <xdr:row>39</xdr:row>
      <xdr:rowOff>744220</xdr:rowOff>
    </xdr:from>
    <xdr:to>
      <xdr:col>5</xdr:col>
      <xdr:colOff>791845</xdr:colOff>
      <xdr:row>39</xdr:row>
      <xdr:rowOff>1245870</xdr:rowOff>
    </xdr:to>
    <xdr:pic>
      <xdr:nvPicPr>
        <xdr:cNvPr id="16" name="图片 15"/>
        <xdr:cNvPicPr>
          <a:picLocks noChangeAspect="1"/>
        </xdr:cNvPicPr>
      </xdr:nvPicPr>
      <xdr:blipFill>
        <a:blip r:embed="rId15"/>
        <a:stretch>
          <a:fillRect/>
        </a:stretch>
      </xdr:blipFill>
      <xdr:spPr>
        <a:xfrm>
          <a:off x="7461250" y="55579010"/>
          <a:ext cx="654050" cy="501650"/>
        </a:xfrm>
        <a:prstGeom prst="rect">
          <a:avLst/>
        </a:prstGeom>
        <a:noFill/>
        <a:ln w="9525">
          <a:noFill/>
        </a:ln>
      </xdr:spPr>
    </xdr:pic>
    <xdr:clientData/>
  </xdr:twoCellAnchor>
  <xdr:twoCellAnchor editAs="oneCell">
    <xdr:from>
      <xdr:col>5</xdr:col>
      <xdr:colOff>27305</xdr:colOff>
      <xdr:row>41</xdr:row>
      <xdr:rowOff>234950</xdr:rowOff>
    </xdr:from>
    <xdr:to>
      <xdr:col>5</xdr:col>
      <xdr:colOff>1107440</xdr:colOff>
      <xdr:row>41</xdr:row>
      <xdr:rowOff>1187450</xdr:rowOff>
    </xdr:to>
    <xdr:pic>
      <xdr:nvPicPr>
        <xdr:cNvPr id="17" name="图片 16" descr="C:/Users/Administrator/AppData/Local/Temp/picturecompress_20220228221838/output_1.jpgoutput_1"/>
        <xdr:cNvPicPr>
          <a:picLocks noChangeAspect="1"/>
        </xdr:cNvPicPr>
      </xdr:nvPicPr>
      <xdr:blipFill>
        <a:blip r:embed="rId16"/>
        <a:stretch>
          <a:fillRect/>
        </a:stretch>
      </xdr:blipFill>
      <xdr:spPr>
        <a:xfrm>
          <a:off x="7350760" y="57736740"/>
          <a:ext cx="1080135" cy="952500"/>
        </a:xfrm>
        <a:prstGeom prst="rect">
          <a:avLst/>
        </a:prstGeom>
      </xdr:spPr>
    </xdr:pic>
    <xdr:clientData/>
  </xdr:twoCellAnchor>
  <xdr:twoCellAnchor editAs="oneCell">
    <xdr:from>
      <xdr:col>5</xdr:col>
      <xdr:colOff>179070</xdr:colOff>
      <xdr:row>54</xdr:row>
      <xdr:rowOff>422910</xdr:rowOff>
    </xdr:from>
    <xdr:to>
      <xdr:col>5</xdr:col>
      <xdr:colOff>1122045</xdr:colOff>
      <xdr:row>54</xdr:row>
      <xdr:rowOff>1003935</xdr:rowOff>
    </xdr:to>
    <xdr:pic>
      <xdr:nvPicPr>
        <xdr:cNvPr id="18" name="图片 17"/>
        <xdr:cNvPicPr>
          <a:picLocks noChangeAspect="1"/>
        </xdr:cNvPicPr>
      </xdr:nvPicPr>
      <xdr:blipFill>
        <a:blip r:embed="rId17"/>
        <a:stretch>
          <a:fillRect/>
        </a:stretch>
      </xdr:blipFill>
      <xdr:spPr>
        <a:xfrm>
          <a:off x="7502525" y="75692000"/>
          <a:ext cx="942975" cy="581025"/>
        </a:xfrm>
        <a:prstGeom prst="rect">
          <a:avLst/>
        </a:prstGeom>
        <a:noFill/>
        <a:ln w="9525">
          <a:noFill/>
        </a:ln>
      </xdr:spPr>
    </xdr:pic>
    <xdr:clientData/>
  </xdr:twoCellAnchor>
  <xdr:twoCellAnchor editAs="oneCell">
    <xdr:from>
      <xdr:col>5</xdr:col>
      <xdr:colOff>59055</xdr:colOff>
      <xdr:row>66</xdr:row>
      <xdr:rowOff>631825</xdr:rowOff>
    </xdr:from>
    <xdr:to>
      <xdr:col>5</xdr:col>
      <xdr:colOff>889000</xdr:colOff>
      <xdr:row>66</xdr:row>
      <xdr:rowOff>1159510</xdr:rowOff>
    </xdr:to>
    <xdr:pic>
      <xdr:nvPicPr>
        <xdr:cNvPr id="19" name="图片 11"/>
        <xdr:cNvPicPr>
          <a:picLocks noChangeAspect="1"/>
        </xdr:cNvPicPr>
      </xdr:nvPicPr>
      <xdr:blipFill>
        <a:blip r:embed="rId18"/>
        <a:stretch>
          <a:fillRect/>
        </a:stretch>
      </xdr:blipFill>
      <xdr:spPr>
        <a:xfrm>
          <a:off x="7382510" y="93185615"/>
          <a:ext cx="829945" cy="527685"/>
        </a:xfrm>
        <a:prstGeom prst="rect">
          <a:avLst/>
        </a:prstGeom>
        <a:noFill/>
        <a:ln w="9525">
          <a:noFill/>
        </a:ln>
      </xdr:spPr>
    </xdr:pic>
    <xdr:clientData/>
  </xdr:twoCellAnchor>
  <xdr:twoCellAnchor editAs="oneCell">
    <xdr:from>
      <xdr:col>5</xdr:col>
      <xdr:colOff>854075</xdr:colOff>
      <xdr:row>66</xdr:row>
      <xdr:rowOff>623570</xdr:rowOff>
    </xdr:from>
    <xdr:to>
      <xdr:col>5</xdr:col>
      <xdr:colOff>1184910</xdr:colOff>
      <xdr:row>66</xdr:row>
      <xdr:rowOff>1216025</xdr:rowOff>
    </xdr:to>
    <xdr:pic>
      <xdr:nvPicPr>
        <xdr:cNvPr id="20" name="图片 76"/>
        <xdr:cNvPicPr>
          <a:picLocks noChangeAspect="1"/>
        </xdr:cNvPicPr>
      </xdr:nvPicPr>
      <xdr:blipFill>
        <a:blip r:embed="rId19"/>
        <a:stretch>
          <a:fillRect/>
        </a:stretch>
      </xdr:blipFill>
      <xdr:spPr>
        <a:xfrm>
          <a:off x="8177530" y="93177360"/>
          <a:ext cx="330835" cy="592455"/>
        </a:xfrm>
        <a:prstGeom prst="rect">
          <a:avLst/>
        </a:prstGeom>
        <a:noFill/>
        <a:ln w="9525">
          <a:noFill/>
        </a:ln>
      </xdr:spPr>
    </xdr:pic>
    <xdr:clientData/>
  </xdr:twoCellAnchor>
  <xdr:twoCellAnchor editAs="oneCell">
    <xdr:from>
      <xdr:col>5</xdr:col>
      <xdr:colOff>229870</xdr:colOff>
      <xdr:row>66</xdr:row>
      <xdr:rowOff>135890</xdr:rowOff>
    </xdr:from>
    <xdr:to>
      <xdr:col>5</xdr:col>
      <xdr:colOff>763270</xdr:colOff>
      <xdr:row>66</xdr:row>
      <xdr:rowOff>483235</xdr:rowOff>
    </xdr:to>
    <xdr:pic>
      <xdr:nvPicPr>
        <xdr:cNvPr id="21" name="图片 20"/>
        <xdr:cNvPicPr>
          <a:picLocks noChangeAspect="1"/>
        </xdr:cNvPicPr>
      </xdr:nvPicPr>
      <xdr:blipFill>
        <a:blip r:embed="rId20"/>
        <a:stretch>
          <a:fillRect/>
        </a:stretch>
      </xdr:blipFill>
      <xdr:spPr>
        <a:xfrm>
          <a:off x="7553325" y="92689680"/>
          <a:ext cx="533400" cy="347345"/>
        </a:xfrm>
        <a:prstGeom prst="rect">
          <a:avLst/>
        </a:prstGeom>
        <a:noFill/>
        <a:ln w="9525">
          <a:noFill/>
        </a:ln>
      </xdr:spPr>
    </xdr:pic>
    <xdr:clientData/>
  </xdr:twoCellAnchor>
  <xdr:twoCellAnchor editAs="oneCell">
    <xdr:from>
      <xdr:col>5</xdr:col>
      <xdr:colOff>93980</xdr:colOff>
      <xdr:row>73</xdr:row>
      <xdr:rowOff>323215</xdr:rowOff>
    </xdr:from>
    <xdr:to>
      <xdr:col>5</xdr:col>
      <xdr:colOff>1009650</xdr:colOff>
      <xdr:row>73</xdr:row>
      <xdr:rowOff>1093470</xdr:rowOff>
    </xdr:to>
    <xdr:pic>
      <xdr:nvPicPr>
        <xdr:cNvPr id="22" name="图片 2" descr="微信图片_20240424175317"/>
        <xdr:cNvPicPr>
          <a:picLocks noChangeAspect="1"/>
        </xdr:cNvPicPr>
      </xdr:nvPicPr>
      <xdr:blipFill>
        <a:blip r:embed="rId21"/>
        <a:stretch>
          <a:fillRect/>
        </a:stretch>
      </xdr:blipFill>
      <xdr:spPr>
        <a:xfrm>
          <a:off x="7417435" y="102211505"/>
          <a:ext cx="915670" cy="770255"/>
        </a:xfrm>
        <a:prstGeom prst="rect">
          <a:avLst/>
        </a:prstGeom>
        <a:noFill/>
        <a:ln w="9525">
          <a:noFill/>
        </a:ln>
      </xdr:spPr>
    </xdr:pic>
    <xdr:clientData/>
  </xdr:twoCellAnchor>
  <xdr:twoCellAnchor editAs="oneCell">
    <xdr:from>
      <xdr:col>5</xdr:col>
      <xdr:colOff>166370</xdr:colOff>
      <xdr:row>80</xdr:row>
      <xdr:rowOff>168910</xdr:rowOff>
    </xdr:from>
    <xdr:to>
      <xdr:col>5</xdr:col>
      <xdr:colOff>1002665</xdr:colOff>
      <xdr:row>80</xdr:row>
      <xdr:rowOff>1235075</xdr:rowOff>
    </xdr:to>
    <xdr:pic>
      <xdr:nvPicPr>
        <xdr:cNvPr id="23" name="图片 22"/>
        <xdr:cNvPicPr>
          <a:picLocks noChangeAspect="1"/>
        </xdr:cNvPicPr>
      </xdr:nvPicPr>
      <xdr:blipFill>
        <a:blip r:embed="rId22"/>
        <a:stretch>
          <a:fillRect/>
        </a:stretch>
      </xdr:blipFill>
      <xdr:spPr>
        <a:xfrm>
          <a:off x="7489825" y="112280700"/>
          <a:ext cx="836295" cy="1066165"/>
        </a:xfrm>
        <a:prstGeom prst="rect">
          <a:avLst/>
        </a:prstGeom>
        <a:noFill/>
        <a:ln w="9525">
          <a:noFill/>
        </a:ln>
      </xdr:spPr>
    </xdr:pic>
    <xdr:clientData/>
  </xdr:twoCellAnchor>
  <xdr:twoCellAnchor editAs="oneCell">
    <xdr:from>
      <xdr:col>5</xdr:col>
      <xdr:colOff>59690</xdr:colOff>
      <xdr:row>82</xdr:row>
      <xdr:rowOff>390525</xdr:rowOff>
    </xdr:from>
    <xdr:to>
      <xdr:col>5</xdr:col>
      <xdr:colOff>487680</xdr:colOff>
      <xdr:row>82</xdr:row>
      <xdr:rowOff>1143635</xdr:rowOff>
    </xdr:to>
    <xdr:pic>
      <xdr:nvPicPr>
        <xdr:cNvPr id="24" name="图片 23"/>
        <xdr:cNvPicPr>
          <a:picLocks noChangeAspect="1"/>
        </xdr:cNvPicPr>
      </xdr:nvPicPr>
      <xdr:blipFill>
        <a:blip r:embed="rId23"/>
        <a:stretch>
          <a:fillRect/>
        </a:stretch>
      </xdr:blipFill>
      <xdr:spPr>
        <a:xfrm>
          <a:off x="7383145" y="115169315"/>
          <a:ext cx="427990" cy="753110"/>
        </a:xfrm>
        <a:prstGeom prst="rect">
          <a:avLst/>
        </a:prstGeom>
        <a:noFill/>
        <a:ln w="9525">
          <a:noFill/>
        </a:ln>
      </xdr:spPr>
    </xdr:pic>
    <xdr:clientData/>
  </xdr:twoCellAnchor>
  <xdr:twoCellAnchor editAs="oneCell">
    <xdr:from>
      <xdr:col>5</xdr:col>
      <xdr:colOff>501650</xdr:colOff>
      <xdr:row>82</xdr:row>
      <xdr:rowOff>433070</xdr:rowOff>
    </xdr:from>
    <xdr:to>
      <xdr:col>5</xdr:col>
      <xdr:colOff>1122680</xdr:colOff>
      <xdr:row>82</xdr:row>
      <xdr:rowOff>1046480</xdr:rowOff>
    </xdr:to>
    <xdr:pic>
      <xdr:nvPicPr>
        <xdr:cNvPr id="25" name="图片 24"/>
        <xdr:cNvPicPr>
          <a:picLocks noChangeAspect="1"/>
        </xdr:cNvPicPr>
      </xdr:nvPicPr>
      <xdr:blipFill>
        <a:blip r:embed="rId24"/>
        <a:stretch>
          <a:fillRect/>
        </a:stretch>
      </xdr:blipFill>
      <xdr:spPr>
        <a:xfrm>
          <a:off x="7825105" y="115211860"/>
          <a:ext cx="621030" cy="613410"/>
        </a:xfrm>
        <a:prstGeom prst="rect">
          <a:avLst/>
        </a:prstGeom>
        <a:noFill/>
        <a:ln w="9525">
          <a:noFill/>
        </a:ln>
      </xdr:spPr>
    </xdr:pic>
    <xdr:clientData/>
  </xdr:twoCellAnchor>
  <xdr:twoCellAnchor editAs="oneCell">
    <xdr:from>
      <xdr:col>5</xdr:col>
      <xdr:colOff>67945</xdr:colOff>
      <xdr:row>103</xdr:row>
      <xdr:rowOff>167640</xdr:rowOff>
    </xdr:from>
    <xdr:to>
      <xdr:col>5</xdr:col>
      <xdr:colOff>702945</xdr:colOff>
      <xdr:row>103</xdr:row>
      <xdr:rowOff>778510</xdr:rowOff>
    </xdr:to>
    <xdr:pic>
      <xdr:nvPicPr>
        <xdr:cNvPr id="26" name="图片 25"/>
        <xdr:cNvPicPr>
          <a:picLocks noChangeAspect="1"/>
        </xdr:cNvPicPr>
      </xdr:nvPicPr>
      <xdr:blipFill>
        <a:blip r:embed="rId25"/>
        <a:stretch>
          <a:fillRect/>
        </a:stretch>
      </xdr:blipFill>
      <xdr:spPr>
        <a:xfrm>
          <a:off x="7391400" y="140854430"/>
          <a:ext cx="635000" cy="610870"/>
        </a:xfrm>
        <a:prstGeom prst="rect">
          <a:avLst/>
        </a:prstGeom>
        <a:noFill/>
        <a:ln w="9525">
          <a:noFill/>
        </a:ln>
      </xdr:spPr>
    </xdr:pic>
    <xdr:clientData/>
  </xdr:twoCellAnchor>
  <xdr:twoCellAnchor editAs="oneCell">
    <xdr:from>
      <xdr:col>5</xdr:col>
      <xdr:colOff>718185</xdr:colOff>
      <xdr:row>103</xdr:row>
      <xdr:rowOff>89535</xdr:rowOff>
    </xdr:from>
    <xdr:to>
      <xdr:col>5</xdr:col>
      <xdr:colOff>1109980</xdr:colOff>
      <xdr:row>103</xdr:row>
      <xdr:rowOff>883920</xdr:rowOff>
    </xdr:to>
    <xdr:pic>
      <xdr:nvPicPr>
        <xdr:cNvPr id="27" name="图片 26"/>
        <xdr:cNvPicPr>
          <a:picLocks noChangeAspect="1"/>
        </xdr:cNvPicPr>
      </xdr:nvPicPr>
      <xdr:blipFill>
        <a:blip r:embed="rId26"/>
        <a:stretch>
          <a:fillRect/>
        </a:stretch>
      </xdr:blipFill>
      <xdr:spPr>
        <a:xfrm>
          <a:off x="8041640" y="140776325"/>
          <a:ext cx="391795" cy="794385"/>
        </a:xfrm>
        <a:prstGeom prst="rect">
          <a:avLst/>
        </a:prstGeom>
        <a:noFill/>
        <a:ln w="9525">
          <a:noFill/>
        </a:ln>
      </xdr:spPr>
    </xdr:pic>
    <xdr:clientData/>
  </xdr:twoCellAnchor>
  <xdr:twoCellAnchor editAs="oneCell">
    <xdr:from>
      <xdr:col>5</xdr:col>
      <xdr:colOff>50165</xdr:colOff>
      <xdr:row>114</xdr:row>
      <xdr:rowOff>68580</xdr:rowOff>
    </xdr:from>
    <xdr:to>
      <xdr:col>5</xdr:col>
      <xdr:colOff>1220470</xdr:colOff>
      <xdr:row>114</xdr:row>
      <xdr:rowOff>1211580</xdr:rowOff>
    </xdr:to>
    <xdr:pic>
      <xdr:nvPicPr>
        <xdr:cNvPr id="28" name="图片 11"/>
        <xdr:cNvPicPr>
          <a:picLocks noChangeAspect="1"/>
        </xdr:cNvPicPr>
      </xdr:nvPicPr>
      <xdr:blipFill>
        <a:blip r:embed="rId18"/>
        <a:stretch>
          <a:fillRect/>
        </a:stretch>
      </xdr:blipFill>
      <xdr:spPr>
        <a:xfrm>
          <a:off x="7373620" y="153645870"/>
          <a:ext cx="1170305" cy="1143000"/>
        </a:xfrm>
        <a:prstGeom prst="rect">
          <a:avLst/>
        </a:prstGeom>
        <a:noFill/>
        <a:ln w="9525">
          <a:noFill/>
        </a:ln>
      </xdr:spPr>
    </xdr:pic>
    <xdr:clientData/>
  </xdr:twoCellAnchor>
  <xdr:twoCellAnchor>
    <xdr:from>
      <xdr:col>5</xdr:col>
      <xdr:colOff>602615</xdr:colOff>
      <xdr:row>83</xdr:row>
      <xdr:rowOff>466725</xdr:rowOff>
    </xdr:from>
    <xdr:to>
      <xdr:col>5</xdr:col>
      <xdr:colOff>1177925</xdr:colOff>
      <xdr:row>83</xdr:row>
      <xdr:rowOff>1115060</xdr:rowOff>
    </xdr:to>
    <xdr:pic>
      <xdr:nvPicPr>
        <xdr:cNvPr id="29" name="图片 28" descr="C:/Users/Administrator/AppData/Local/Temp/picturecompress_20220104101530/output_443.pngoutput_443"/>
        <xdr:cNvPicPr>
          <a:picLocks noChangeAspect="1"/>
        </xdr:cNvPicPr>
      </xdr:nvPicPr>
      <xdr:blipFill>
        <a:blip r:embed="rId27"/>
        <a:stretch>
          <a:fillRect/>
        </a:stretch>
      </xdr:blipFill>
      <xdr:spPr>
        <a:xfrm>
          <a:off x="7926070" y="116579015"/>
          <a:ext cx="575310" cy="648335"/>
        </a:xfrm>
        <a:prstGeom prst="rect">
          <a:avLst/>
        </a:prstGeom>
        <a:noFill/>
        <a:ln w="9525">
          <a:noFill/>
        </a:ln>
      </xdr:spPr>
    </xdr:pic>
    <xdr:clientData/>
  </xdr:twoCellAnchor>
  <xdr:twoCellAnchor>
    <xdr:from>
      <xdr:col>5</xdr:col>
      <xdr:colOff>38735</xdr:colOff>
      <xdr:row>83</xdr:row>
      <xdr:rowOff>443865</xdr:rowOff>
    </xdr:from>
    <xdr:to>
      <xdr:col>5</xdr:col>
      <xdr:colOff>593090</xdr:colOff>
      <xdr:row>83</xdr:row>
      <xdr:rowOff>1141730</xdr:rowOff>
    </xdr:to>
    <xdr:pic>
      <xdr:nvPicPr>
        <xdr:cNvPr id="30" name="图片 29" descr="C:/Users/Administrator/AppData/Local/Temp/picturecompress_20220104101530/output_462.jpgoutput_462"/>
        <xdr:cNvPicPr>
          <a:picLocks noChangeAspect="1"/>
        </xdr:cNvPicPr>
      </xdr:nvPicPr>
      <xdr:blipFill>
        <a:blip r:embed="rId28"/>
        <a:srcRect/>
        <a:stretch>
          <a:fillRect/>
        </a:stretch>
      </xdr:blipFill>
      <xdr:spPr>
        <a:xfrm>
          <a:off x="7362190" y="116556155"/>
          <a:ext cx="554355" cy="697865"/>
        </a:xfrm>
        <a:prstGeom prst="rect">
          <a:avLst/>
        </a:prstGeom>
        <a:noFill/>
      </xdr:spPr>
    </xdr:pic>
    <xdr:clientData/>
  </xdr:twoCellAnchor>
  <xdr:twoCellAnchor editAs="oneCell">
    <xdr:from>
      <xdr:col>5</xdr:col>
      <xdr:colOff>62865</xdr:colOff>
      <xdr:row>2</xdr:row>
      <xdr:rowOff>108585</xdr:rowOff>
    </xdr:from>
    <xdr:to>
      <xdr:col>5</xdr:col>
      <xdr:colOff>1141730</xdr:colOff>
      <xdr:row>2</xdr:row>
      <xdr:rowOff>901065</xdr:rowOff>
    </xdr:to>
    <xdr:pic>
      <xdr:nvPicPr>
        <xdr:cNvPr id="31" name="图片 30"/>
        <xdr:cNvPicPr>
          <a:picLocks noChangeAspect="1"/>
        </xdr:cNvPicPr>
      </xdr:nvPicPr>
      <xdr:blipFill>
        <a:blip r:embed="rId29"/>
        <a:stretch>
          <a:fillRect/>
        </a:stretch>
      </xdr:blipFill>
      <xdr:spPr>
        <a:xfrm>
          <a:off x="7386320" y="930275"/>
          <a:ext cx="1078865" cy="792480"/>
        </a:xfrm>
        <a:prstGeom prst="rect">
          <a:avLst/>
        </a:prstGeom>
        <a:noFill/>
        <a:ln w="9525">
          <a:noFill/>
        </a:ln>
      </xdr:spPr>
    </xdr:pic>
    <xdr:clientData/>
  </xdr:twoCellAnchor>
  <xdr:twoCellAnchor editAs="oneCell">
    <xdr:from>
      <xdr:col>5</xdr:col>
      <xdr:colOff>52070</xdr:colOff>
      <xdr:row>4</xdr:row>
      <xdr:rowOff>259715</xdr:rowOff>
    </xdr:from>
    <xdr:to>
      <xdr:col>5</xdr:col>
      <xdr:colOff>1233805</xdr:colOff>
      <xdr:row>4</xdr:row>
      <xdr:rowOff>1172845</xdr:rowOff>
    </xdr:to>
    <xdr:pic>
      <xdr:nvPicPr>
        <xdr:cNvPr id="32" name="ID_0D41CFB205B247BD83467ED43C715D61" descr="upload_post_object_v2_347469843"/>
        <xdr:cNvPicPr>
          <a:picLocks noChangeAspect="1"/>
        </xdr:cNvPicPr>
      </xdr:nvPicPr>
      <xdr:blipFill>
        <a:blip r:embed="rId30"/>
        <a:stretch>
          <a:fillRect/>
        </a:stretch>
      </xdr:blipFill>
      <xdr:spPr>
        <a:xfrm>
          <a:off x="7375525" y="3634105"/>
          <a:ext cx="1181735" cy="913130"/>
        </a:xfrm>
        <a:prstGeom prst="rect">
          <a:avLst/>
        </a:prstGeom>
      </xdr:spPr>
    </xdr:pic>
    <xdr:clientData/>
  </xdr:twoCellAnchor>
  <xdr:twoCellAnchor editAs="oneCell">
    <xdr:from>
      <xdr:col>5</xdr:col>
      <xdr:colOff>50800</xdr:colOff>
      <xdr:row>14</xdr:row>
      <xdr:rowOff>497840</xdr:rowOff>
    </xdr:from>
    <xdr:to>
      <xdr:col>5</xdr:col>
      <xdr:colOff>1061720</xdr:colOff>
      <xdr:row>14</xdr:row>
      <xdr:rowOff>1162050</xdr:rowOff>
    </xdr:to>
    <xdr:pic>
      <xdr:nvPicPr>
        <xdr:cNvPr id="33" name="图片 32"/>
        <xdr:cNvPicPr>
          <a:picLocks noChangeAspect="1"/>
        </xdr:cNvPicPr>
      </xdr:nvPicPr>
      <xdr:blipFill>
        <a:blip r:embed="rId31"/>
        <a:stretch>
          <a:fillRect/>
        </a:stretch>
      </xdr:blipFill>
      <xdr:spPr>
        <a:xfrm>
          <a:off x="7374255" y="21220430"/>
          <a:ext cx="1010920" cy="664210"/>
        </a:xfrm>
        <a:prstGeom prst="rect">
          <a:avLst/>
        </a:prstGeom>
        <a:noFill/>
        <a:ln w="9525">
          <a:noFill/>
        </a:ln>
      </xdr:spPr>
    </xdr:pic>
    <xdr:clientData/>
  </xdr:twoCellAnchor>
  <xdr:twoCellAnchor editAs="oneCell">
    <xdr:from>
      <xdr:col>5</xdr:col>
      <xdr:colOff>120015</xdr:colOff>
      <xdr:row>10</xdr:row>
      <xdr:rowOff>419100</xdr:rowOff>
    </xdr:from>
    <xdr:to>
      <xdr:col>5</xdr:col>
      <xdr:colOff>1021080</xdr:colOff>
      <xdr:row>10</xdr:row>
      <xdr:rowOff>986155</xdr:rowOff>
    </xdr:to>
    <xdr:pic>
      <xdr:nvPicPr>
        <xdr:cNvPr id="34" name="图片 33"/>
        <xdr:cNvPicPr>
          <a:picLocks noChangeAspect="1"/>
        </xdr:cNvPicPr>
      </xdr:nvPicPr>
      <xdr:blipFill>
        <a:blip r:embed="rId32"/>
        <a:stretch>
          <a:fillRect/>
        </a:stretch>
      </xdr:blipFill>
      <xdr:spPr>
        <a:xfrm>
          <a:off x="7443470" y="13610590"/>
          <a:ext cx="901065" cy="567055"/>
        </a:xfrm>
        <a:prstGeom prst="rect">
          <a:avLst/>
        </a:prstGeom>
        <a:noFill/>
        <a:ln w="9525">
          <a:noFill/>
        </a:ln>
      </xdr:spPr>
    </xdr:pic>
    <xdr:clientData/>
  </xdr:twoCellAnchor>
  <xdr:twoCellAnchor editAs="oneCell">
    <xdr:from>
      <xdr:col>5</xdr:col>
      <xdr:colOff>221615</xdr:colOff>
      <xdr:row>9</xdr:row>
      <xdr:rowOff>541655</xdr:rowOff>
    </xdr:from>
    <xdr:to>
      <xdr:col>5</xdr:col>
      <xdr:colOff>998220</xdr:colOff>
      <xdr:row>9</xdr:row>
      <xdr:rowOff>1073150</xdr:rowOff>
    </xdr:to>
    <xdr:pic>
      <xdr:nvPicPr>
        <xdr:cNvPr id="35" name="图片 34"/>
        <xdr:cNvPicPr>
          <a:picLocks noChangeAspect="1"/>
        </xdr:cNvPicPr>
      </xdr:nvPicPr>
      <xdr:blipFill>
        <a:blip r:embed="rId33"/>
        <a:stretch>
          <a:fillRect/>
        </a:stretch>
      </xdr:blipFill>
      <xdr:spPr>
        <a:xfrm>
          <a:off x="7545070" y="11409045"/>
          <a:ext cx="776605" cy="531495"/>
        </a:xfrm>
        <a:prstGeom prst="rect">
          <a:avLst/>
        </a:prstGeom>
        <a:noFill/>
        <a:ln w="9525">
          <a:noFill/>
        </a:ln>
      </xdr:spPr>
    </xdr:pic>
    <xdr:clientData/>
  </xdr:twoCellAnchor>
  <xdr:twoCellAnchor editAs="oneCell">
    <xdr:from>
      <xdr:col>5</xdr:col>
      <xdr:colOff>59055</xdr:colOff>
      <xdr:row>11</xdr:row>
      <xdr:rowOff>399415</xdr:rowOff>
    </xdr:from>
    <xdr:to>
      <xdr:col>5</xdr:col>
      <xdr:colOff>1090295</xdr:colOff>
      <xdr:row>11</xdr:row>
      <xdr:rowOff>1099185</xdr:rowOff>
    </xdr:to>
    <xdr:pic>
      <xdr:nvPicPr>
        <xdr:cNvPr id="36" name="图片 35"/>
        <xdr:cNvPicPr>
          <a:picLocks noChangeAspect="1"/>
        </xdr:cNvPicPr>
      </xdr:nvPicPr>
      <xdr:blipFill>
        <a:blip r:embed="rId33"/>
        <a:stretch>
          <a:fillRect/>
        </a:stretch>
      </xdr:blipFill>
      <xdr:spPr>
        <a:xfrm>
          <a:off x="7382510" y="15775305"/>
          <a:ext cx="1031240" cy="699770"/>
        </a:xfrm>
        <a:prstGeom prst="rect">
          <a:avLst/>
        </a:prstGeom>
        <a:noFill/>
        <a:ln w="9525">
          <a:noFill/>
        </a:ln>
      </xdr:spPr>
    </xdr:pic>
    <xdr:clientData/>
  </xdr:twoCellAnchor>
  <xdr:twoCellAnchor editAs="oneCell">
    <xdr:from>
      <xdr:col>5</xdr:col>
      <xdr:colOff>67310</xdr:colOff>
      <xdr:row>16</xdr:row>
      <xdr:rowOff>328295</xdr:rowOff>
    </xdr:from>
    <xdr:to>
      <xdr:col>5</xdr:col>
      <xdr:colOff>1059180</xdr:colOff>
      <xdr:row>16</xdr:row>
      <xdr:rowOff>1068705</xdr:rowOff>
    </xdr:to>
    <xdr:pic>
      <xdr:nvPicPr>
        <xdr:cNvPr id="37" name="图片 36"/>
        <xdr:cNvPicPr>
          <a:picLocks noChangeAspect="1"/>
        </xdr:cNvPicPr>
      </xdr:nvPicPr>
      <xdr:blipFill>
        <a:blip r:embed="rId34"/>
        <a:stretch>
          <a:fillRect/>
        </a:stretch>
      </xdr:blipFill>
      <xdr:spPr>
        <a:xfrm>
          <a:off x="7390765" y="23717885"/>
          <a:ext cx="991870" cy="740410"/>
        </a:xfrm>
        <a:prstGeom prst="rect">
          <a:avLst/>
        </a:prstGeom>
        <a:noFill/>
        <a:ln w="9525">
          <a:noFill/>
        </a:ln>
      </xdr:spPr>
    </xdr:pic>
    <xdr:clientData/>
  </xdr:twoCellAnchor>
  <xdr:twoCellAnchor editAs="oneCell">
    <xdr:from>
      <xdr:col>5</xdr:col>
      <xdr:colOff>52070</xdr:colOff>
      <xdr:row>18</xdr:row>
      <xdr:rowOff>105410</xdr:rowOff>
    </xdr:from>
    <xdr:to>
      <xdr:col>5</xdr:col>
      <xdr:colOff>1063625</xdr:colOff>
      <xdr:row>18</xdr:row>
      <xdr:rowOff>1115060</xdr:rowOff>
    </xdr:to>
    <xdr:pic>
      <xdr:nvPicPr>
        <xdr:cNvPr id="38" name="图片 37" descr="8a881909a17d96d18ab5d34508e684d"/>
        <xdr:cNvPicPr>
          <a:picLocks noChangeAspect="1"/>
        </xdr:cNvPicPr>
      </xdr:nvPicPr>
      <xdr:blipFill>
        <a:blip r:embed="rId35"/>
        <a:stretch>
          <a:fillRect/>
        </a:stretch>
      </xdr:blipFill>
      <xdr:spPr>
        <a:xfrm>
          <a:off x="7375525" y="26162000"/>
          <a:ext cx="1011555" cy="1009650"/>
        </a:xfrm>
        <a:prstGeom prst="rect">
          <a:avLst/>
        </a:prstGeom>
      </xdr:spPr>
    </xdr:pic>
    <xdr:clientData/>
  </xdr:twoCellAnchor>
  <xdr:twoCellAnchor editAs="oneCell">
    <xdr:from>
      <xdr:col>5</xdr:col>
      <xdr:colOff>137160</xdr:colOff>
      <xdr:row>21</xdr:row>
      <xdr:rowOff>328295</xdr:rowOff>
    </xdr:from>
    <xdr:to>
      <xdr:col>5</xdr:col>
      <xdr:colOff>1017270</xdr:colOff>
      <xdr:row>21</xdr:row>
      <xdr:rowOff>1031240</xdr:rowOff>
    </xdr:to>
    <xdr:pic>
      <xdr:nvPicPr>
        <xdr:cNvPr id="39" name="图片 38" descr="d1ade988b32fe0ba2be6f50be783c87"/>
        <xdr:cNvPicPr>
          <a:picLocks noChangeAspect="1"/>
        </xdr:cNvPicPr>
      </xdr:nvPicPr>
      <xdr:blipFill>
        <a:blip r:embed="rId36"/>
        <a:srcRect t="21863"/>
        <a:stretch>
          <a:fillRect/>
        </a:stretch>
      </xdr:blipFill>
      <xdr:spPr>
        <a:xfrm>
          <a:off x="7460615" y="30118685"/>
          <a:ext cx="880110" cy="702945"/>
        </a:xfrm>
        <a:prstGeom prst="rect">
          <a:avLst/>
        </a:prstGeom>
      </xdr:spPr>
    </xdr:pic>
    <xdr:clientData/>
  </xdr:twoCellAnchor>
  <xdr:twoCellAnchor editAs="oneCell">
    <xdr:from>
      <xdr:col>5</xdr:col>
      <xdr:colOff>73660</xdr:colOff>
      <xdr:row>27</xdr:row>
      <xdr:rowOff>72390</xdr:rowOff>
    </xdr:from>
    <xdr:to>
      <xdr:col>5</xdr:col>
      <xdr:colOff>1055370</xdr:colOff>
      <xdr:row>27</xdr:row>
      <xdr:rowOff>1026795</xdr:rowOff>
    </xdr:to>
    <xdr:pic>
      <xdr:nvPicPr>
        <xdr:cNvPr id="40" name="图片 39" descr="微信图片_20250403135733"/>
        <xdr:cNvPicPr>
          <a:picLocks noChangeAspect="1"/>
        </xdr:cNvPicPr>
      </xdr:nvPicPr>
      <xdr:blipFill>
        <a:blip r:embed="rId37"/>
        <a:stretch>
          <a:fillRect/>
        </a:stretch>
      </xdr:blipFill>
      <xdr:spPr>
        <a:xfrm>
          <a:off x="7397115" y="37863780"/>
          <a:ext cx="981710" cy="954405"/>
        </a:xfrm>
        <a:prstGeom prst="rect">
          <a:avLst/>
        </a:prstGeom>
      </xdr:spPr>
    </xdr:pic>
    <xdr:clientData/>
  </xdr:twoCellAnchor>
  <xdr:twoCellAnchor editAs="oneCell">
    <xdr:from>
      <xdr:col>5</xdr:col>
      <xdr:colOff>145415</xdr:colOff>
      <xdr:row>34</xdr:row>
      <xdr:rowOff>76200</xdr:rowOff>
    </xdr:from>
    <xdr:to>
      <xdr:col>5</xdr:col>
      <xdr:colOff>1272540</xdr:colOff>
      <xdr:row>34</xdr:row>
      <xdr:rowOff>1188720</xdr:rowOff>
    </xdr:to>
    <xdr:pic>
      <xdr:nvPicPr>
        <xdr:cNvPr id="41" name="图片 40" descr="微信图片_20250403135728"/>
        <xdr:cNvPicPr>
          <a:picLocks noChangeAspect="1"/>
        </xdr:cNvPicPr>
      </xdr:nvPicPr>
      <xdr:blipFill>
        <a:blip r:embed="rId38"/>
        <a:stretch>
          <a:fillRect/>
        </a:stretch>
      </xdr:blipFill>
      <xdr:spPr>
        <a:xfrm>
          <a:off x="7468870" y="47202090"/>
          <a:ext cx="1127125" cy="1112520"/>
        </a:xfrm>
        <a:prstGeom prst="rect">
          <a:avLst/>
        </a:prstGeom>
      </xdr:spPr>
    </xdr:pic>
    <xdr:clientData/>
  </xdr:twoCellAnchor>
  <xdr:twoCellAnchor editAs="oneCell">
    <xdr:from>
      <xdr:col>5</xdr:col>
      <xdr:colOff>60325</xdr:colOff>
      <xdr:row>29</xdr:row>
      <xdr:rowOff>340360</xdr:rowOff>
    </xdr:from>
    <xdr:to>
      <xdr:col>5</xdr:col>
      <xdr:colOff>1192530</xdr:colOff>
      <xdr:row>29</xdr:row>
      <xdr:rowOff>1101725</xdr:rowOff>
    </xdr:to>
    <xdr:pic>
      <xdr:nvPicPr>
        <xdr:cNvPr id="42" name="图片 41"/>
        <xdr:cNvPicPr>
          <a:picLocks noChangeAspect="1"/>
        </xdr:cNvPicPr>
      </xdr:nvPicPr>
      <xdr:blipFill>
        <a:blip r:embed="rId39"/>
        <a:stretch>
          <a:fillRect/>
        </a:stretch>
      </xdr:blipFill>
      <xdr:spPr>
        <a:xfrm>
          <a:off x="7383780" y="40798750"/>
          <a:ext cx="1132205" cy="761365"/>
        </a:xfrm>
        <a:prstGeom prst="rect">
          <a:avLst/>
        </a:prstGeom>
        <a:noFill/>
        <a:ln w="9525">
          <a:noFill/>
        </a:ln>
      </xdr:spPr>
    </xdr:pic>
    <xdr:clientData/>
  </xdr:twoCellAnchor>
  <xdr:twoCellAnchor editAs="oneCell">
    <xdr:from>
      <xdr:col>5</xdr:col>
      <xdr:colOff>231140</xdr:colOff>
      <xdr:row>30</xdr:row>
      <xdr:rowOff>474345</xdr:rowOff>
    </xdr:from>
    <xdr:to>
      <xdr:col>5</xdr:col>
      <xdr:colOff>1126490</xdr:colOff>
      <xdr:row>30</xdr:row>
      <xdr:rowOff>1108075</xdr:rowOff>
    </xdr:to>
    <xdr:pic>
      <xdr:nvPicPr>
        <xdr:cNvPr id="43" name="图片 42"/>
        <xdr:cNvPicPr>
          <a:picLocks noChangeAspect="1"/>
        </xdr:cNvPicPr>
      </xdr:nvPicPr>
      <xdr:blipFill>
        <a:blip r:embed="rId40"/>
        <a:stretch>
          <a:fillRect/>
        </a:stretch>
      </xdr:blipFill>
      <xdr:spPr>
        <a:xfrm>
          <a:off x="7554595" y="42266235"/>
          <a:ext cx="895350" cy="633730"/>
        </a:xfrm>
        <a:prstGeom prst="rect">
          <a:avLst/>
        </a:prstGeom>
        <a:noFill/>
        <a:ln w="9525">
          <a:noFill/>
        </a:ln>
      </xdr:spPr>
    </xdr:pic>
    <xdr:clientData/>
  </xdr:twoCellAnchor>
  <xdr:twoCellAnchor editAs="oneCell">
    <xdr:from>
      <xdr:col>5</xdr:col>
      <xdr:colOff>74295</xdr:colOff>
      <xdr:row>31</xdr:row>
      <xdr:rowOff>447040</xdr:rowOff>
    </xdr:from>
    <xdr:to>
      <xdr:col>5</xdr:col>
      <xdr:colOff>1012825</xdr:colOff>
      <xdr:row>31</xdr:row>
      <xdr:rowOff>1133475</xdr:rowOff>
    </xdr:to>
    <xdr:pic>
      <xdr:nvPicPr>
        <xdr:cNvPr id="44" name="图片 43"/>
        <xdr:cNvPicPr>
          <a:picLocks noChangeAspect="1"/>
        </xdr:cNvPicPr>
      </xdr:nvPicPr>
      <xdr:blipFill>
        <a:blip r:embed="rId41"/>
        <a:srcRect t="35468" b="30859"/>
        <a:stretch>
          <a:fillRect/>
        </a:stretch>
      </xdr:blipFill>
      <xdr:spPr>
        <a:xfrm>
          <a:off x="7397750" y="43572430"/>
          <a:ext cx="938530" cy="686435"/>
        </a:xfrm>
        <a:prstGeom prst="rect">
          <a:avLst/>
        </a:prstGeom>
        <a:noFill/>
        <a:ln w="9525">
          <a:noFill/>
        </a:ln>
      </xdr:spPr>
    </xdr:pic>
    <xdr:clientData/>
  </xdr:twoCellAnchor>
  <xdr:twoCellAnchor editAs="oneCell">
    <xdr:from>
      <xdr:col>5</xdr:col>
      <xdr:colOff>235585</xdr:colOff>
      <xdr:row>33</xdr:row>
      <xdr:rowOff>163195</xdr:rowOff>
    </xdr:from>
    <xdr:to>
      <xdr:col>5</xdr:col>
      <xdr:colOff>1155065</xdr:colOff>
      <xdr:row>33</xdr:row>
      <xdr:rowOff>1151890</xdr:rowOff>
    </xdr:to>
    <xdr:pic>
      <xdr:nvPicPr>
        <xdr:cNvPr id="45" name="图片 44"/>
        <xdr:cNvPicPr>
          <a:picLocks noChangeAspect="1"/>
        </xdr:cNvPicPr>
      </xdr:nvPicPr>
      <xdr:blipFill>
        <a:blip r:embed="rId42"/>
        <a:srcRect t="20681"/>
        <a:stretch>
          <a:fillRect/>
        </a:stretch>
      </xdr:blipFill>
      <xdr:spPr>
        <a:xfrm>
          <a:off x="7559040" y="45955585"/>
          <a:ext cx="919480" cy="988695"/>
        </a:xfrm>
        <a:prstGeom prst="rect">
          <a:avLst/>
        </a:prstGeom>
        <a:noFill/>
        <a:ln w="9525">
          <a:noFill/>
        </a:ln>
      </xdr:spPr>
    </xdr:pic>
    <xdr:clientData/>
  </xdr:twoCellAnchor>
  <xdr:twoCellAnchor editAs="oneCell">
    <xdr:from>
      <xdr:col>5</xdr:col>
      <xdr:colOff>92710</xdr:colOff>
      <xdr:row>32</xdr:row>
      <xdr:rowOff>223520</xdr:rowOff>
    </xdr:from>
    <xdr:to>
      <xdr:col>5</xdr:col>
      <xdr:colOff>1082040</xdr:colOff>
      <xdr:row>32</xdr:row>
      <xdr:rowOff>1233170</xdr:rowOff>
    </xdr:to>
    <xdr:pic>
      <xdr:nvPicPr>
        <xdr:cNvPr id="46" name="ID_5FF93424CFF943739FD5DF7E828CE75F" descr="upload_post_object_v2_695419945"/>
        <xdr:cNvPicPr>
          <a:picLocks noChangeAspect="1"/>
        </xdr:cNvPicPr>
      </xdr:nvPicPr>
      <xdr:blipFill>
        <a:blip r:embed="rId43"/>
        <a:stretch>
          <a:fillRect/>
        </a:stretch>
      </xdr:blipFill>
      <xdr:spPr>
        <a:xfrm>
          <a:off x="7416165" y="44682410"/>
          <a:ext cx="989330" cy="1009650"/>
        </a:xfrm>
        <a:prstGeom prst="rect">
          <a:avLst/>
        </a:prstGeom>
      </xdr:spPr>
    </xdr:pic>
    <xdr:clientData/>
  </xdr:twoCellAnchor>
  <xdr:twoCellAnchor editAs="oneCell">
    <xdr:from>
      <xdr:col>5</xdr:col>
      <xdr:colOff>0</xdr:colOff>
      <xdr:row>28</xdr:row>
      <xdr:rowOff>414655</xdr:rowOff>
    </xdr:from>
    <xdr:to>
      <xdr:col>5</xdr:col>
      <xdr:colOff>1070610</xdr:colOff>
      <xdr:row>28</xdr:row>
      <xdr:rowOff>1202690</xdr:rowOff>
    </xdr:to>
    <xdr:pic>
      <xdr:nvPicPr>
        <xdr:cNvPr id="47" name="图片 46"/>
        <xdr:cNvPicPr>
          <a:picLocks noChangeAspect="1"/>
        </xdr:cNvPicPr>
      </xdr:nvPicPr>
      <xdr:blipFill>
        <a:blip r:embed="rId44"/>
        <a:srcRect t="35696" b="32021"/>
        <a:stretch>
          <a:fillRect/>
        </a:stretch>
      </xdr:blipFill>
      <xdr:spPr>
        <a:xfrm>
          <a:off x="7323455" y="39539545"/>
          <a:ext cx="1070610" cy="788035"/>
        </a:xfrm>
        <a:prstGeom prst="rect">
          <a:avLst/>
        </a:prstGeom>
        <a:noFill/>
        <a:ln w="9525">
          <a:noFill/>
        </a:ln>
      </xdr:spPr>
    </xdr:pic>
    <xdr:clientData/>
  </xdr:twoCellAnchor>
  <xdr:twoCellAnchor editAs="oneCell">
    <xdr:from>
      <xdr:col>5</xdr:col>
      <xdr:colOff>139700</xdr:colOff>
      <xdr:row>40</xdr:row>
      <xdr:rowOff>236855</xdr:rowOff>
    </xdr:from>
    <xdr:to>
      <xdr:col>5</xdr:col>
      <xdr:colOff>1118235</xdr:colOff>
      <xdr:row>40</xdr:row>
      <xdr:rowOff>1216025</xdr:rowOff>
    </xdr:to>
    <xdr:pic>
      <xdr:nvPicPr>
        <xdr:cNvPr id="48" name="图片 47"/>
        <xdr:cNvPicPr>
          <a:picLocks noChangeAspect="1"/>
        </xdr:cNvPicPr>
      </xdr:nvPicPr>
      <xdr:blipFill>
        <a:blip r:embed="rId45"/>
        <a:stretch>
          <a:fillRect/>
        </a:stretch>
      </xdr:blipFill>
      <xdr:spPr>
        <a:xfrm>
          <a:off x="7463155" y="56405145"/>
          <a:ext cx="978535" cy="979170"/>
        </a:xfrm>
        <a:prstGeom prst="rect">
          <a:avLst/>
        </a:prstGeom>
        <a:noFill/>
        <a:ln w="9525">
          <a:noFill/>
        </a:ln>
      </xdr:spPr>
    </xdr:pic>
    <xdr:clientData/>
  </xdr:twoCellAnchor>
  <xdr:twoCellAnchor editAs="oneCell">
    <xdr:from>
      <xdr:col>5</xdr:col>
      <xdr:colOff>90805</xdr:colOff>
      <xdr:row>48</xdr:row>
      <xdr:rowOff>217805</xdr:rowOff>
    </xdr:from>
    <xdr:to>
      <xdr:col>5</xdr:col>
      <xdr:colOff>1002665</xdr:colOff>
      <xdr:row>48</xdr:row>
      <xdr:rowOff>1084580</xdr:rowOff>
    </xdr:to>
    <xdr:pic>
      <xdr:nvPicPr>
        <xdr:cNvPr id="49" name="ID_3FAF2EE3380746A4BA04A6FBC696E8A2" descr="upload_post_object_v2_918127225"/>
        <xdr:cNvPicPr>
          <a:picLocks noChangeAspect="1"/>
        </xdr:cNvPicPr>
      </xdr:nvPicPr>
      <xdr:blipFill>
        <a:blip r:embed="rId46"/>
        <a:stretch>
          <a:fillRect/>
        </a:stretch>
      </xdr:blipFill>
      <xdr:spPr>
        <a:xfrm>
          <a:off x="7414260" y="67485895"/>
          <a:ext cx="911860" cy="866775"/>
        </a:xfrm>
        <a:prstGeom prst="rect">
          <a:avLst/>
        </a:prstGeom>
      </xdr:spPr>
    </xdr:pic>
    <xdr:clientData/>
  </xdr:twoCellAnchor>
  <xdr:twoCellAnchor editAs="oneCell">
    <xdr:from>
      <xdr:col>5</xdr:col>
      <xdr:colOff>217170</xdr:colOff>
      <xdr:row>44</xdr:row>
      <xdr:rowOff>386715</xdr:rowOff>
    </xdr:from>
    <xdr:to>
      <xdr:col>5</xdr:col>
      <xdr:colOff>902335</xdr:colOff>
      <xdr:row>44</xdr:row>
      <xdr:rowOff>862330</xdr:rowOff>
    </xdr:to>
    <xdr:pic>
      <xdr:nvPicPr>
        <xdr:cNvPr id="50" name="图片 49"/>
        <xdr:cNvPicPr>
          <a:picLocks noChangeAspect="1"/>
        </xdr:cNvPicPr>
      </xdr:nvPicPr>
      <xdr:blipFill>
        <a:blip r:embed="rId47" cstate="print">
          <a:extLst>
            <a:ext uri="{28A0092B-C50C-407E-A947-70E740481C1C}">
              <a14:useLocalDpi xmlns:a14="http://schemas.microsoft.com/office/drawing/2010/main" val="0"/>
            </a:ext>
          </a:extLst>
        </a:blip>
        <a:srcRect l="8173" t="6835" r="7671" b="32752"/>
        <a:stretch>
          <a:fillRect/>
        </a:stretch>
      </xdr:blipFill>
      <xdr:spPr>
        <a:xfrm>
          <a:off x="7540625" y="61889005"/>
          <a:ext cx="685165" cy="475615"/>
        </a:xfrm>
        <a:prstGeom prst="rect">
          <a:avLst/>
        </a:prstGeom>
      </xdr:spPr>
    </xdr:pic>
    <xdr:clientData/>
  </xdr:twoCellAnchor>
  <xdr:twoCellAnchor editAs="oneCell">
    <xdr:from>
      <xdr:col>5</xdr:col>
      <xdr:colOff>110490</xdr:colOff>
      <xdr:row>45</xdr:row>
      <xdr:rowOff>394970</xdr:rowOff>
    </xdr:from>
    <xdr:to>
      <xdr:col>5</xdr:col>
      <xdr:colOff>1090295</xdr:colOff>
      <xdr:row>45</xdr:row>
      <xdr:rowOff>793750</xdr:rowOff>
    </xdr:to>
    <xdr:pic>
      <xdr:nvPicPr>
        <xdr:cNvPr id="51" name="Picture 8"/>
        <xdr:cNvPicPr>
          <a:picLocks noChangeAspect="1" noChangeArrowheads="1"/>
        </xdr:cNvPicPr>
      </xdr:nvPicPr>
      <xdr:blipFill>
        <a:blip r:embed="rId48" cstate="print"/>
        <a:srcRect/>
        <a:stretch>
          <a:fillRect/>
        </a:stretch>
      </xdr:blipFill>
      <xdr:spPr>
        <a:xfrm>
          <a:off x="7433945" y="63662560"/>
          <a:ext cx="979805" cy="398780"/>
        </a:xfrm>
        <a:prstGeom prst="rect">
          <a:avLst/>
        </a:prstGeom>
        <a:noFill/>
        <a:ln w="1">
          <a:noFill/>
          <a:miter lim="800000"/>
          <a:headEnd/>
          <a:tailEnd type="none" w="med" len="med"/>
        </a:ln>
        <a:effectLst/>
      </xdr:spPr>
    </xdr:pic>
    <xdr:clientData/>
  </xdr:twoCellAnchor>
  <xdr:twoCellAnchor editAs="oneCell">
    <xdr:from>
      <xdr:col>5</xdr:col>
      <xdr:colOff>125095</xdr:colOff>
      <xdr:row>53</xdr:row>
      <xdr:rowOff>312420</xdr:rowOff>
    </xdr:from>
    <xdr:to>
      <xdr:col>5</xdr:col>
      <xdr:colOff>1158875</xdr:colOff>
      <xdr:row>53</xdr:row>
      <xdr:rowOff>1049020</xdr:rowOff>
    </xdr:to>
    <xdr:pic>
      <xdr:nvPicPr>
        <xdr:cNvPr id="52" name="图片 51"/>
        <xdr:cNvPicPr>
          <a:picLocks noChangeAspect="1"/>
        </xdr:cNvPicPr>
      </xdr:nvPicPr>
      <xdr:blipFill>
        <a:blip r:embed="rId49"/>
        <a:srcRect t="28692"/>
        <a:stretch>
          <a:fillRect/>
        </a:stretch>
      </xdr:blipFill>
      <xdr:spPr>
        <a:xfrm>
          <a:off x="7448550" y="74248010"/>
          <a:ext cx="1033780" cy="736600"/>
        </a:xfrm>
        <a:prstGeom prst="rect">
          <a:avLst/>
        </a:prstGeom>
        <a:noFill/>
        <a:ln w="9525">
          <a:noFill/>
        </a:ln>
      </xdr:spPr>
    </xdr:pic>
    <xdr:clientData/>
  </xdr:twoCellAnchor>
  <xdr:twoCellAnchor editAs="oneCell">
    <xdr:from>
      <xdr:col>5</xdr:col>
      <xdr:colOff>170815</xdr:colOff>
      <xdr:row>46</xdr:row>
      <xdr:rowOff>140970</xdr:rowOff>
    </xdr:from>
    <xdr:to>
      <xdr:col>5</xdr:col>
      <xdr:colOff>1137920</xdr:colOff>
      <xdr:row>46</xdr:row>
      <xdr:rowOff>1224915</xdr:rowOff>
    </xdr:to>
    <xdr:pic>
      <xdr:nvPicPr>
        <xdr:cNvPr id="53" name="ID_8FEBF64F40404A8185DECB59CE0F8139" descr="upload_post_object_v2_2207115873"/>
        <xdr:cNvPicPr>
          <a:picLocks noChangeAspect="1"/>
        </xdr:cNvPicPr>
      </xdr:nvPicPr>
      <xdr:blipFill>
        <a:blip r:embed="rId50"/>
        <a:srcRect t="25502" r="-561" b="22460"/>
        <a:stretch>
          <a:fillRect/>
        </a:stretch>
      </xdr:blipFill>
      <xdr:spPr>
        <a:xfrm>
          <a:off x="7494270" y="64742060"/>
          <a:ext cx="967105" cy="1083945"/>
        </a:xfrm>
        <a:prstGeom prst="rect">
          <a:avLst/>
        </a:prstGeom>
      </xdr:spPr>
    </xdr:pic>
    <xdr:clientData/>
  </xdr:twoCellAnchor>
  <xdr:twoCellAnchor editAs="oneCell">
    <xdr:from>
      <xdr:col>5</xdr:col>
      <xdr:colOff>163195</xdr:colOff>
      <xdr:row>47</xdr:row>
      <xdr:rowOff>147320</xdr:rowOff>
    </xdr:from>
    <xdr:to>
      <xdr:col>5</xdr:col>
      <xdr:colOff>1112520</xdr:colOff>
      <xdr:row>47</xdr:row>
      <xdr:rowOff>1096645</xdr:rowOff>
    </xdr:to>
    <xdr:pic>
      <xdr:nvPicPr>
        <xdr:cNvPr id="54" name="ID_835F59455D3E424D989C0B05DD941641" descr="upload_post_object_v2_4191583972"/>
        <xdr:cNvPicPr>
          <a:picLocks noChangeAspect="1"/>
        </xdr:cNvPicPr>
      </xdr:nvPicPr>
      <xdr:blipFill>
        <a:blip r:embed="rId51"/>
        <a:stretch>
          <a:fillRect/>
        </a:stretch>
      </xdr:blipFill>
      <xdr:spPr>
        <a:xfrm>
          <a:off x="7486650" y="66081910"/>
          <a:ext cx="949325" cy="949325"/>
        </a:xfrm>
        <a:prstGeom prst="rect">
          <a:avLst/>
        </a:prstGeom>
      </xdr:spPr>
    </xdr:pic>
    <xdr:clientData/>
  </xdr:twoCellAnchor>
  <xdr:twoCellAnchor editAs="oneCell">
    <xdr:from>
      <xdr:col>5</xdr:col>
      <xdr:colOff>166370</xdr:colOff>
      <xdr:row>52</xdr:row>
      <xdr:rowOff>315595</xdr:rowOff>
    </xdr:from>
    <xdr:to>
      <xdr:col>5</xdr:col>
      <xdr:colOff>978535</xdr:colOff>
      <xdr:row>52</xdr:row>
      <xdr:rowOff>1127760</xdr:rowOff>
    </xdr:to>
    <xdr:pic>
      <xdr:nvPicPr>
        <xdr:cNvPr id="55" name="ID_1DDA617DE351474C9D7A12C542CECCDC" descr="upload_post_object_v2_1523650205"/>
        <xdr:cNvPicPr>
          <a:picLocks noChangeAspect="1"/>
        </xdr:cNvPicPr>
      </xdr:nvPicPr>
      <xdr:blipFill>
        <a:blip r:embed="rId52"/>
        <a:stretch>
          <a:fillRect/>
        </a:stretch>
      </xdr:blipFill>
      <xdr:spPr>
        <a:xfrm>
          <a:off x="7489825" y="72917685"/>
          <a:ext cx="812165" cy="812165"/>
        </a:xfrm>
        <a:prstGeom prst="rect">
          <a:avLst/>
        </a:prstGeom>
      </xdr:spPr>
    </xdr:pic>
    <xdr:clientData/>
  </xdr:twoCellAnchor>
  <xdr:twoCellAnchor editAs="oneCell">
    <xdr:from>
      <xdr:col>5</xdr:col>
      <xdr:colOff>264795</xdr:colOff>
      <xdr:row>49</xdr:row>
      <xdr:rowOff>66040</xdr:rowOff>
    </xdr:from>
    <xdr:to>
      <xdr:col>5</xdr:col>
      <xdr:colOff>855980</xdr:colOff>
      <xdr:row>49</xdr:row>
      <xdr:rowOff>1047115</xdr:rowOff>
    </xdr:to>
    <xdr:pic>
      <xdr:nvPicPr>
        <xdr:cNvPr id="56" name="ID_B750745BB283428D85CA121C92627E59" descr="upload_post_object_v2_3856802896"/>
        <xdr:cNvPicPr>
          <a:picLocks noChangeAspect="1"/>
        </xdr:cNvPicPr>
      </xdr:nvPicPr>
      <xdr:blipFill>
        <a:blip r:embed="rId53"/>
        <a:stretch>
          <a:fillRect/>
        </a:stretch>
      </xdr:blipFill>
      <xdr:spPr>
        <a:xfrm>
          <a:off x="7588250" y="68667630"/>
          <a:ext cx="591185" cy="981075"/>
        </a:xfrm>
        <a:prstGeom prst="rect">
          <a:avLst/>
        </a:prstGeom>
      </xdr:spPr>
    </xdr:pic>
    <xdr:clientData/>
  </xdr:twoCellAnchor>
  <xdr:twoCellAnchor editAs="oneCell">
    <xdr:from>
      <xdr:col>5</xdr:col>
      <xdr:colOff>69850</xdr:colOff>
      <xdr:row>51</xdr:row>
      <xdr:rowOff>578485</xdr:rowOff>
    </xdr:from>
    <xdr:to>
      <xdr:col>5</xdr:col>
      <xdr:colOff>594360</xdr:colOff>
      <xdr:row>51</xdr:row>
      <xdr:rowOff>1073150</xdr:rowOff>
    </xdr:to>
    <xdr:pic>
      <xdr:nvPicPr>
        <xdr:cNvPr id="57" name="图片 56"/>
        <xdr:cNvPicPr>
          <a:picLocks noChangeAspect="1"/>
        </xdr:cNvPicPr>
      </xdr:nvPicPr>
      <xdr:blipFill>
        <a:blip r:embed="rId54"/>
        <a:stretch>
          <a:fillRect/>
        </a:stretch>
      </xdr:blipFill>
      <xdr:spPr>
        <a:xfrm>
          <a:off x="7393305" y="71847075"/>
          <a:ext cx="524510" cy="494665"/>
        </a:xfrm>
        <a:prstGeom prst="rect">
          <a:avLst/>
        </a:prstGeom>
        <a:noFill/>
        <a:ln w="9525">
          <a:noFill/>
        </a:ln>
      </xdr:spPr>
    </xdr:pic>
    <xdr:clientData/>
  </xdr:twoCellAnchor>
  <xdr:twoCellAnchor editAs="oneCell">
    <xdr:from>
      <xdr:col>5</xdr:col>
      <xdr:colOff>652780</xdr:colOff>
      <xdr:row>51</xdr:row>
      <xdr:rowOff>572135</xdr:rowOff>
    </xdr:from>
    <xdr:to>
      <xdr:col>5</xdr:col>
      <xdr:colOff>1219200</xdr:colOff>
      <xdr:row>51</xdr:row>
      <xdr:rowOff>1096010</xdr:rowOff>
    </xdr:to>
    <xdr:pic>
      <xdr:nvPicPr>
        <xdr:cNvPr id="58" name="图片 57"/>
        <xdr:cNvPicPr>
          <a:picLocks noChangeAspect="1"/>
        </xdr:cNvPicPr>
      </xdr:nvPicPr>
      <xdr:blipFill>
        <a:blip r:embed="rId55"/>
        <a:stretch>
          <a:fillRect/>
        </a:stretch>
      </xdr:blipFill>
      <xdr:spPr>
        <a:xfrm>
          <a:off x="7976235" y="71840725"/>
          <a:ext cx="566420" cy="523875"/>
        </a:xfrm>
        <a:prstGeom prst="rect">
          <a:avLst/>
        </a:prstGeom>
        <a:noFill/>
        <a:ln w="9525">
          <a:noFill/>
        </a:ln>
      </xdr:spPr>
    </xdr:pic>
    <xdr:clientData/>
  </xdr:twoCellAnchor>
  <xdr:twoCellAnchor editAs="oneCell">
    <xdr:from>
      <xdr:col>5</xdr:col>
      <xdr:colOff>146050</xdr:colOff>
      <xdr:row>50</xdr:row>
      <xdr:rowOff>227330</xdr:rowOff>
    </xdr:from>
    <xdr:to>
      <xdr:col>5</xdr:col>
      <xdr:colOff>1131570</xdr:colOff>
      <xdr:row>50</xdr:row>
      <xdr:rowOff>1151255</xdr:rowOff>
    </xdr:to>
    <xdr:pic>
      <xdr:nvPicPr>
        <xdr:cNvPr id="59" name="图片 58"/>
        <xdr:cNvPicPr>
          <a:picLocks noChangeAspect="1"/>
        </xdr:cNvPicPr>
      </xdr:nvPicPr>
      <xdr:blipFill>
        <a:blip r:embed="rId56"/>
        <a:stretch>
          <a:fillRect/>
        </a:stretch>
      </xdr:blipFill>
      <xdr:spPr>
        <a:xfrm>
          <a:off x="7469505" y="70162420"/>
          <a:ext cx="985520" cy="923925"/>
        </a:xfrm>
        <a:prstGeom prst="rect">
          <a:avLst/>
        </a:prstGeom>
        <a:noFill/>
        <a:ln w="9525">
          <a:noFill/>
        </a:ln>
      </xdr:spPr>
    </xdr:pic>
    <xdr:clientData/>
  </xdr:twoCellAnchor>
  <xdr:twoCellAnchor editAs="oneCell">
    <xdr:from>
      <xdr:col>5</xdr:col>
      <xdr:colOff>140335</xdr:colOff>
      <xdr:row>56</xdr:row>
      <xdr:rowOff>179705</xdr:rowOff>
    </xdr:from>
    <xdr:to>
      <xdr:col>5</xdr:col>
      <xdr:colOff>939165</xdr:colOff>
      <xdr:row>56</xdr:row>
      <xdr:rowOff>1407795</xdr:rowOff>
    </xdr:to>
    <xdr:pic>
      <xdr:nvPicPr>
        <xdr:cNvPr id="60" name="图片 59"/>
        <xdr:cNvPicPr>
          <a:picLocks noChangeAspect="1"/>
        </xdr:cNvPicPr>
      </xdr:nvPicPr>
      <xdr:blipFill>
        <a:blip r:embed="rId57"/>
        <a:stretch>
          <a:fillRect/>
        </a:stretch>
      </xdr:blipFill>
      <xdr:spPr>
        <a:xfrm>
          <a:off x="7463790" y="78763495"/>
          <a:ext cx="798830" cy="1228090"/>
        </a:xfrm>
        <a:prstGeom prst="rect">
          <a:avLst/>
        </a:prstGeom>
        <a:noFill/>
        <a:ln w="9525">
          <a:noFill/>
        </a:ln>
      </xdr:spPr>
    </xdr:pic>
    <xdr:clientData/>
  </xdr:twoCellAnchor>
  <xdr:twoCellAnchor editAs="oneCell">
    <xdr:from>
      <xdr:col>5</xdr:col>
      <xdr:colOff>71120</xdr:colOff>
      <xdr:row>57</xdr:row>
      <xdr:rowOff>298450</xdr:rowOff>
    </xdr:from>
    <xdr:to>
      <xdr:col>5</xdr:col>
      <xdr:colOff>1135380</xdr:colOff>
      <xdr:row>57</xdr:row>
      <xdr:rowOff>1112520</xdr:rowOff>
    </xdr:to>
    <xdr:pic>
      <xdr:nvPicPr>
        <xdr:cNvPr id="61" name="图片 60" descr="微信图片_20240822172107"/>
        <xdr:cNvPicPr>
          <a:picLocks noChangeAspect="1"/>
        </xdr:cNvPicPr>
      </xdr:nvPicPr>
      <xdr:blipFill>
        <a:blip r:embed="rId58"/>
        <a:stretch>
          <a:fillRect/>
        </a:stretch>
      </xdr:blipFill>
      <xdr:spPr>
        <a:xfrm>
          <a:off x="7394575" y="80342740"/>
          <a:ext cx="1064260" cy="814070"/>
        </a:xfrm>
        <a:prstGeom prst="rect">
          <a:avLst/>
        </a:prstGeom>
      </xdr:spPr>
    </xdr:pic>
    <xdr:clientData/>
  </xdr:twoCellAnchor>
  <xdr:twoCellAnchor editAs="oneCell">
    <xdr:from>
      <xdr:col>5</xdr:col>
      <xdr:colOff>131445</xdr:colOff>
      <xdr:row>58</xdr:row>
      <xdr:rowOff>501650</xdr:rowOff>
    </xdr:from>
    <xdr:to>
      <xdr:col>5</xdr:col>
      <xdr:colOff>1042035</xdr:colOff>
      <xdr:row>58</xdr:row>
      <xdr:rowOff>1255395</xdr:rowOff>
    </xdr:to>
    <xdr:pic>
      <xdr:nvPicPr>
        <xdr:cNvPr id="62" name="Picture 1"/>
        <xdr:cNvPicPr>
          <a:picLocks noChangeAspect="1" noChangeArrowheads="1"/>
        </xdr:cNvPicPr>
      </xdr:nvPicPr>
      <xdr:blipFill>
        <a:blip r:embed="rId59"/>
        <a:srcRect/>
        <a:stretch>
          <a:fillRect/>
        </a:stretch>
      </xdr:blipFill>
      <xdr:spPr>
        <a:xfrm>
          <a:off x="7454900" y="82006440"/>
          <a:ext cx="910590" cy="753745"/>
        </a:xfrm>
        <a:prstGeom prst="rect">
          <a:avLst/>
        </a:prstGeom>
        <a:noFill/>
        <a:ln w="1">
          <a:noFill/>
          <a:miter lim="800000"/>
          <a:headEnd/>
          <a:tailEnd type="none" w="med" len="med"/>
        </a:ln>
        <a:effectLst/>
      </xdr:spPr>
    </xdr:pic>
    <xdr:clientData/>
  </xdr:twoCellAnchor>
  <xdr:twoCellAnchor editAs="oneCell">
    <xdr:from>
      <xdr:col>5</xdr:col>
      <xdr:colOff>22225</xdr:colOff>
      <xdr:row>59</xdr:row>
      <xdr:rowOff>60960</xdr:rowOff>
    </xdr:from>
    <xdr:to>
      <xdr:col>5</xdr:col>
      <xdr:colOff>1191260</xdr:colOff>
      <xdr:row>59</xdr:row>
      <xdr:rowOff>1228725</xdr:rowOff>
    </xdr:to>
    <xdr:pic>
      <xdr:nvPicPr>
        <xdr:cNvPr id="63" name="图片 62"/>
        <xdr:cNvPicPr>
          <a:picLocks noChangeAspect="1"/>
        </xdr:cNvPicPr>
      </xdr:nvPicPr>
      <xdr:blipFill>
        <a:blip r:embed="rId60"/>
        <a:stretch>
          <a:fillRect/>
        </a:stretch>
      </xdr:blipFill>
      <xdr:spPr>
        <a:xfrm flipH="1">
          <a:off x="7345680" y="83026250"/>
          <a:ext cx="1169035" cy="1167765"/>
        </a:xfrm>
        <a:prstGeom prst="rect">
          <a:avLst/>
        </a:prstGeom>
        <a:noFill/>
        <a:ln w="9525">
          <a:noFill/>
        </a:ln>
      </xdr:spPr>
    </xdr:pic>
    <xdr:clientData/>
  </xdr:twoCellAnchor>
  <xdr:twoCellAnchor editAs="oneCell">
    <xdr:from>
      <xdr:col>5</xdr:col>
      <xdr:colOff>3810</xdr:colOff>
      <xdr:row>60</xdr:row>
      <xdr:rowOff>338455</xdr:rowOff>
    </xdr:from>
    <xdr:to>
      <xdr:col>5</xdr:col>
      <xdr:colOff>1165225</xdr:colOff>
      <xdr:row>60</xdr:row>
      <xdr:rowOff>1150620</xdr:rowOff>
    </xdr:to>
    <xdr:pic>
      <xdr:nvPicPr>
        <xdr:cNvPr id="64" name="Picture 11225"/>
        <xdr:cNvPicPr>
          <a:picLocks noChangeAspect="1" noChangeArrowheads="1"/>
        </xdr:cNvPicPr>
      </xdr:nvPicPr>
      <xdr:blipFill>
        <a:blip r:embed="rId61"/>
        <a:srcRect/>
        <a:stretch>
          <a:fillRect/>
        </a:stretch>
      </xdr:blipFill>
      <xdr:spPr>
        <a:xfrm>
          <a:off x="7327265" y="84764245"/>
          <a:ext cx="1161415" cy="812165"/>
        </a:xfrm>
        <a:prstGeom prst="rect">
          <a:avLst/>
        </a:prstGeom>
        <a:noFill/>
        <a:ln w="1">
          <a:noFill/>
          <a:miter lim="800000"/>
          <a:headEnd/>
          <a:tailEnd type="none" w="med" len="med"/>
        </a:ln>
        <a:effectLst/>
      </xdr:spPr>
    </xdr:pic>
    <xdr:clientData/>
  </xdr:twoCellAnchor>
  <xdr:twoCellAnchor editAs="oneCell">
    <xdr:from>
      <xdr:col>5</xdr:col>
      <xdr:colOff>33655</xdr:colOff>
      <xdr:row>63</xdr:row>
      <xdr:rowOff>371475</xdr:rowOff>
    </xdr:from>
    <xdr:to>
      <xdr:col>5</xdr:col>
      <xdr:colOff>1047750</xdr:colOff>
      <xdr:row>63</xdr:row>
      <xdr:rowOff>935990</xdr:rowOff>
    </xdr:to>
    <xdr:pic>
      <xdr:nvPicPr>
        <xdr:cNvPr id="65" name="图片 64"/>
        <xdr:cNvPicPr>
          <a:picLocks noChangeAspect="1"/>
        </xdr:cNvPicPr>
      </xdr:nvPicPr>
      <xdr:blipFill>
        <a:blip r:embed="rId62"/>
        <a:stretch>
          <a:fillRect/>
        </a:stretch>
      </xdr:blipFill>
      <xdr:spPr>
        <a:xfrm>
          <a:off x="7357110" y="88797765"/>
          <a:ext cx="1014095" cy="564515"/>
        </a:xfrm>
        <a:prstGeom prst="rect">
          <a:avLst/>
        </a:prstGeom>
        <a:noFill/>
        <a:ln w="9525">
          <a:noFill/>
        </a:ln>
      </xdr:spPr>
    </xdr:pic>
    <xdr:clientData/>
  </xdr:twoCellAnchor>
  <xdr:twoCellAnchor editAs="oneCell">
    <xdr:from>
      <xdr:col>5</xdr:col>
      <xdr:colOff>213360</xdr:colOff>
      <xdr:row>64</xdr:row>
      <xdr:rowOff>257175</xdr:rowOff>
    </xdr:from>
    <xdr:to>
      <xdr:col>5</xdr:col>
      <xdr:colOff>1047750</xdr:colOff>
      <xdr:row>64</xdr:row>
      <xdr:rowOff>1090930</xdr:rowOff>
    </xdr:to>
    <xdr:pic>
      <xdr:nvPicPr>
        <xdr:cNvPr id="66" name="ID_045D9562EBBA4D3C9108D8A6BCCF216F" descr="upload_post_object_v2_3705175026"/>
        <xdr:cNvPicPr>
          <a:picLocks noChangeAspect="1"/>
        </xdr:cNvPicPr>
      </xdr:nvPicPr>
      <xdr:blipFill>
        <a:blip r:embed="rId63"/>
        <a:stretch>
          <a:fillRect/>
        </a:stretch>
      </xdr:blipFill>
      <xdr:spPr>
        <a:xfrm>
          <a:off x="7536815" y="90143965"/>
          <a:ext cx="834390" cy="833755"/>
        </a:xfrm>
        <a:prstGeom prst="rect">
          <a:avLst/>
        </a:prstGeom>
      </xdr:spPr>
    </xdr:pic>
    <xdr:clientData/>
  </xdr:twoCellAnchor>
  <xdr:twoCellAnchor editAs="oneCell">
    <xdr:from>
      <xdr:col>5</xdr:col>
      <xdr:colOff>53340</xdr:colOff>
      <xdr:row>65</xdr:row>
      <xdr:rowOff>78105</xdr:rowOff>
    </xdr:from>
    <xdr:to>
      <xdr:col>5</xdr:col>
      <xdr:colOff>1108075</xdr:colOff>
      <xdr:row>65</xdr:row>
      <xdr:rowOff>1133475</xdr:rowOff>
    </xdr:to>
    <xdr:pic>
      <xdr:nvPicPr>
        <xdr:cNvPr id="67" name="ID_E8B5BD7374334E6694D57978C04F30BF" descr="upload_post_object_v2_2905352737"/>
        <xdr:cNvPicPr>
          <a:picLocks noChangeAspect="1"/>
        </xdr:cNvPicPr>
      </xdr:nvPicPr>
      <xdr:blipFill>
        <a:blip r:embed="rId64"/>
        <a:stretch>
          <a:fillRect/>
        </a:stretch>
      </xdr:blipFill>
      <xdr:spPr>
        <a:xfrm>
          <a:off x="7376795" y="91298395"/>
          <a:ext cx="1054735" cy="1055370"/>
        </a:xfrm>
        <a:prstGeom prst="rect">
          <a:avLst/>
        </a:prstGeom>
      </xdr:spPr>
    </xdr:pic>
    <xdr:clientData/>
  </xdr:twoCellAnchor>
  <xdr:twoCellAnchor editAs="oneCell">
    <xdr:from>
      <xdr:col>5</xdr:col>
      <xdr:colOff>81915</xdr:colOff>
      <xdr:row>71</xdr:row>
      <xdr:rowOff>62230</xdr:rowOff>
    </xdr:from>
    <xdr:to>
      <xdr:col>5</xdr:col>
      <xdr:colOff>959485</xdr:colOff>
      <xdr:row>71</xdr:row>
      <xdr:rowOff>1233805</xdr:rowOff>
    </xdr:to>
    <xdr:pic>
      <xdr:nvPicPr>
        <xdr:cNvPr id="68" name="ID_D7617335BCE1494D8CCA77DAD78DCBC7" descr="upload_post_object_v2_1899648740"/>
        <xdr:cNvPicPr>
          <a:picLocks noChangeAspect="1"/>
        </xdr:cNvPicPr>
      </xdr:nvPicPr>
      <xdr:blipFill>
        <a:blip r:embed="rId65"/>
        <a:stretch>
          <a:fillRect/>
        </a:stretch>
      </xdr:blipFill>
      <xdr:spPr>
        <a:xfrm>
          <a:off x="7405370" y="99283520"/>
          <a:ext cx="877570" cy="1171575"/>
        </a:xfrm>
        <a:prstGeom prst="rect">
          <a:avLst/>
        </a:prstGeom>
      </xdr:spPr>
    </xdr:pic>
    <xdr:clientData/>
  </xdr:twoCellAnchor>
  <xdr:twoCellAnchor editAs="oneCell">
    <xdr:from>
      <xdr:col>5</xdr:col>
      <xdr:colOff>81915</xdr:colOff>
      <xdr:row>74</xdr:row>
      <xdr:rowOff>494665</xdr:rowOff>
    </xdr:from>
    <xdr:to>
      <xdr:col>5</xdr:col>
      <xdr:colOff>857250</xdr:colOff>
      <xdr:row>74</xdr:row>
      <xdr:rowOff>989965</xdr:rowOff>
    </xdr:to>
    <xdr:pic>
      <xdr:nvPicPr>
        <xdr:cNvPr id="69" name="图片 68" descr="微信图片_20240822173854"/>
        <xdr:cNvPicPr>
          <a:picLocks noChangeAspect="1"/>
        </xdr:cNvPicPr>
      </xdr:nvPicPr>
      <xdr:blipFill>
        <a:blip r:embed="rId66"/>
        <a:stretch>
          <a:fillRect/>
        </a:stretch>
      </xdr:blipFill>
      <xdr:spPr>
        <a:xfrm>
          <a:off x="7405370" y="103716455"/>
          <a:ext cx="775335" cy="495300"/>
        </a:xfrm>
        <a:prstGeom prst="rect">
          <a:avLst/>
        </a:prstGeom>
      </xdr:spPr>
    </xdr:pic>
    <xdr:clientData/>
  </xdr:twoCellAnchor>
  <xdr:twoCellAnchor editAs="oneCell">
    <xdr:from>
      <xdr:col>5</xdr:col>
      <xdr:colOff>85090</xdr:colOff>
      <xdr:row>76</xdr:row>
      <xdr:rowOff>147955</xdr:rowOff>
    </xdr:from>
    <xdr:to>
      <xdr:col>5</xdr:col>
      <xdr:colOff>1087755</xdr:colOff>
      <xdr:row>76</xdr:row>
      <xdr:rowOff>1150620</xdr:rowOff>
    </xdr:to>
    <xdr:pic>
      <xdr:nvPicPr>
        <xdr:cNvPr id="70" name="ID_F82C9E4D83D141DDB7EF627EBD857DE9" descr="upload_post_object_v2_2667476587"/>
        <xdr:cNvPicPr>
          <a:picLocks noChangeAspect="1"/>
        </xdr:cNvPicPr>
      </xdr:nvPicPr>
      <xdr:blipFill>
        <a:blip r:embed="rId67"/>
        <a:stretch>
          <a:fillRect/>
        </a:stretch>
      </xdr:blipFill>
      <xdr:spPr>
        <a:xfrm>
          <a:off x="7408545" y="106925745"/>
          <a:ext cx="1002665" cy="1002665"/>
        </a:xfrm>
        <a:prstGeom prst="rect">
          <a:avLst/>
        </a:prstGeom>
      </xdr:spPr>
    </xdr:pic>
    <xdr:clientData/>
  </xdr:twoCellAnchor>
  <xdr:twoCellAnchor editAs="oneCell">
    <xdr:from>
      <xdr:col>5</xdr:col>
      <xdr:colOff>138430</xdr:colOff>
      <xdr:row>79</xdr:row>
      <xdr:rowOff>408305</xdr:rowOff>
    </xdr:from>
    <xdr:to>
      <xdr:col>5</xdr:col>
      <xdr:colOff>620395</xdr:colOff>
      <xdr:row>79</xdr:row>
      <xdr:rowOff>1005205</xdr:rowOff>
    </xdr:to>
    <xdr:pic>
      <xdr:nvPicPr>
        <xdr:cNvPr id="71" name="图片 70"/>
        <xdr:cNvPicPr>
          <a:picLocks noChangeAspect="1"/>
        </xdr:cNvPicPr>
      </xdr:nvPicPr>
      <xdr:blipFill>
        <a:blip r:embed="rId68"/>
        <a:stretch>
          <a:fillRect/>
        </a:stretch>
      </xdr:blipFill>
      <xdr:spPr>
        <a:xfrm>
          <a:off x="7461885" y="111186595"/>
          <a:ext cx="481965" cy="596900"/>
        </a:xfrm>
        <a:prstGeom prst="rect">
          <a:avLst/>
        </a:prstGeom>
        <a:noFill/>
        <a:ln w="9525">
          <a:noFill/>
        </a:ln>
      </xdr:spPr>
    </xdr:pic>
    <xdr:clientData/>
  </xdr:twoCellAnchor>
  <xdr:twoCellAnchor editAs="oneCell">
    <xdr:from>
      <xdr:col>5</xdr:col>
      <xdr:colOff>649605</xdr:colOff>
      <xdr:row>79</xdr:row>
      <xdr:rowOff>455930</xdr:rowOff>
    </xdr:from>
    <xdr:to>
      <xdr:col>5</xdr:col>
      <xdr:colOff>1108710</xdr:colOff>
      <xdr:row>79</xdr:row>
      <xdr:rowOff>978535</xdr:rowOff>
    </xdr:to>
    <xdr:pic>
      <xdr:nvPicPr>
        <xdr:cNvPr id="72" name="图片 71"/>
        <xdr:cNvPicPr>
          <a:picLocks noChangeAspect="1"/>
        </xdr:cNvPicPr>
      </xdr:nvPicPr>
      <xdr:blipFill>
        <a:blip r:embed="rId69"/>
        <a:stretch>
          <a:fillRect/>
        </a:stretch>
      </xdr:blipFill>
      <xdr:spPr>
        <a:xfrm>
          <a:off x="7973060" y="111234220"/>
          <a:ext cx="459105" cy="522605"/>
        </a:xfrm>
        <a:prstGeom prst="rect">
          <a:avLst/>
        </a:prstGeom>
        <a:noFill/>
        <a:ln w="9525">
          <a:noFill/>
        </a:ln>
      </xdr:spPr>
    </xdr:pic>
    <xdr:clientData/>
  </xdr:twoCellAnchor>
  <xdr:twoCellAnchor editAs="oneCell">
    <xdr:from>
      <xdr:col>5</xdr:col>
      <xdr:colOff>0</xdr:colOff>
      <xdr:row>81</xdr:row>
      <xdr:rowOff>105410</xdr:rowOff>
    </xdr:from>
    <xdr:to>
      <xdr:col>5</xdr:col>
      <xdr:colOff>975995</xdr:colOff>
      <xdr:row>81</xdr:row>
      <xdr:rowOff>1086485</xdr:rowOff>
    </xdr:to>
    <xdr:pic>
      <xdr:nvPicPr>
        <xdr:cNvPr id="73" name="ID_89250BF2B4B84965B00DF7598F41A1FD" descr="upload_post_object_v2_1032708910"/>
        <xdr:cNvPicPr>
          <a:picLocks noChangeAspect="1"/>
        </xdr:cNvPicPr>
      </xdr:nvPicPr>
      <xdr:blipFill>
        <a:blip r:embed="rId70"/>
        <a:stretch>
          <a:fillRect/>
        </a:stretch>
      </xdr:blipFill>
      <xdr:spPr>
        <a:xfrm>
          <a:off x="7323455" y="113550700"/>
          <a:ext cx="975995" cy="981075"/>
        </a:xfrm>
        <a:prstGeom prst="rect">
          <a:avLst/>
        </a:prstGeom>
      </xdr:spPr>
    </xdr:pic>
    <xdr:clientData/>
  </xdr:twoCellAnchor>
  <xdr:twoCellAnchor editAs="oneCell">
    <xdr:from>
      <xdr:col>5</xdr:col>
      <xdr:colOff>149225</xdr:colOff>
      <xdr:row>87</xdr:row>
      <xdr:rowOff>293370</xdr:rowOff>
    </xdr:from>
    <xdr:to>
      <xdr:col>5</xdr:col>
      <xdr:colOff>989965</xdr:colOff>
      <xdr:row>87</xdr:row>
      <xdr:rowOff>1069340</xdr:rowOff>
    </xdr:to>
    <xdr:pic>
      <xdr:nvPicPr>
        <xdr:cNvPr id="74" name="图片 73"/>
        <xdr:cNvPicPr>
          <a:picLocks noChangeAspect="1"/>
        </xdr:cNvPicPr>
      </xdr:nvPicPr>
      <xdr:blipFill>
        <a:blip r:embed="rId71"/>
        <a:stretch>
          <a:fillRect/>
        </a:stretch>
      </xdr:blipFill>
      <xdr:spPr>
        <a:xfrm>
          <a:off x="7472680" y="121739660"/>
          <a:ext cx="840740" cy="775970"/>
        </a:xfrm>
        <a:prstGeom prst="rect">
          <a:avLst/>
        </a:prstGeom>
        <a:noFill/>
        <a:ln w="9525">
          <a:noFill/>
        </a:ln>
      </xdr:spPr>
    </xdr:pic>
    <xdr:clientData/>
  </xdr:twoCellAnchor>
  <xdr:twoCellAnchor editAs="oneCell">
    <xdr:from>
      <xdr:col>5</xdr:col>
      <xdr:colOff>121920</xdr:colOff>
      <xdr:row>88</xdr:row>
      <xdr:rowOff>46990</xdr:rowOff>
    </xdr:from>
    <xdr:to>
      <xdr:col>5</xdr:col>
      <xdr:colOff>923290</xdr:colOff>
      <xdr:row>88</xdr:row>
      <xdr:rowOff>1185545</xdr:rowOff>
    </xdr:to>
    <xdr:pic>
      <xdr:nvPicPr>
        <xdr:cNvPr id="75" name="ID_CEC0A4EDDB6646CE945AB373385D47F6" descr="upload_post_object_v2_1399161996"/>
        <xdr:cNvPicPr>
          <a:picLocks noChangeAspect="1"/>
        </xdr:cNvPicPr>
      </xdr:nvPicPr>
      <xdr:blipFill>
        <a:blip r:embed="rId72"/>
        <a:stretch>
          <a:fillRect/>
        </a:stretch>
      </xdr:blipFill>
      <xdr:spPr>
        <a:xfrm>
          <a:off x="7445375" y="122826780"/>
          <a:ext cx="801370" cy="1138555"/>
        </a:xfrm>
        <a:prstGeom prst="rect">
          <a:avLst/>
        </a:prstGeom>
      </xdr:spPr>
    </xdr:pic>
    <xdr:clientData/>
  </xdr:twoCellAnchor>
  <xdr:twoCellAnchor editAs="oneCell">
    <xdr:from>
      <xdr:col>5</xdr:col>
      <xdr:colOff>68580</xdr:colOff>
      <xdr:row>86</xdr:row>
      <xdr:rowOff>377825</xdr:rowOff>
    </xdr:from>
    <xdr:to>
      <xdr:col>5</xdr:col>
      <xdr:colOff>1054735</xdr:colOff>
      <xdr:row>86</xdr:row>
      <xdr:rowOff>1097280</xdr:rowOff>
    </xdr:to>
    <xdr:pic>
      <xdr:nvPicPr>
        <xdr:cNvPr id="76" name="图片 75"/>
        <xdr:cNvPicPr>
          <a:picLocks noChangeAspect="1"/>
        </xdr:cNvPicPr>
      </xdr:nvPicPr>
      <xdr:blipFill>
        <a:blip r:embed="rId73"/>
        <a:srcRect b="46208"/>
        <a:stretch>
          <a:fillRect/>
        </a:stretch>
      </xdr:blipFill>
      <xdr:spPr>
        <a:xfrm>
          <a:off x="7392035" y="120490615"/>
          <a:ext cx="986155" cy="719455"/>
        </a:xfrm>
        <a:prstGeom prst="rect">
          <a:avLst/>
        </a:prstGeom>
        <a:noFill/>
        <a:ln w="9525">
          <a:noFill/>
        </a:ln>
      </xdr:spPr>
    </xdr:pic>
    <xdr:clientData/>
  </xdr:twoCellAnchor>
  <xdr:twoCellAnchor editAs="oneCell">
    <xdr:from>
      <xdr:col>5</xdr:col>
      <xdr:colOff>15240</xdr:colOff>
      <xdr:row>89</xdr:row>
      <xdr:rowOff>165100</xdr:rowOff>
    </xdr:from>
    <xdr:to>
      <xdr:col>5</xdr:col>
      <xdr:colOff>1094740</xdr:colOff>
      <xdr:row>89</xdr:row>
      <xdr:rowOff>1187450</xdr:rowOff>
    </xdr:to>
    <xdr:pic>
      <xdr:nvPicPr>
        <xdr:cNvPr id="77" name="图片 76"/>
        <xdr:cNvPicPr>
          <a:picLocks noChangeAspect="1"/>
        </xdr:cNvPicPr>
      </xdr:nvPicPr>
      <xdr:blipFill>
        <a:blip r:embed="rId74"/>
        <a:stretch>
          <a:fillRect/>
        </a:stretch>
      </xdr:blipFill>
      <xdr:spPr>
        <a:xfrm>
          <a:off x="7338695" y="124278390"/>
          <a:ext cx="1079500" cy="1022350"/>
        </a:xfrm>
        <a:prstGeom prst="rect">
          <a:avLst/>
        </a:prstGeom>
        <a:noFill/>
        <a:ln w="9525">
          <a:noFill/>
        </a:ln>
      </xdr:spPr>
    </xdr:pic>
    <xdr:clientData/>
  </xdr:twoCellAnchor>
  <xdr:twoCellAnchor editAs="oneCell">
    <xdr:from>
      <xdr:col>5</xdr:col>
      <xdr:colOff>134620</xdr:colOff>
      <xdr:row>90</xdr:row>
      <xdr:rowOff>95250</xdr:rowOff>
    </xdr:from>
    <xdr:to>
      <xdr:col>5</xdr:col>
      <xdr:colOff>1109345</xdr:colOff>
      <xdr:row>90</xdr:row>
      <xdr:rowOff>1167765</xdr:rowOff>
    </xdr:to>
    <xdr:pic>
      <xdr:nvPicPr>
        <xdr:cNvPr id="78" name="图片 79"/>
        <xdr:cNvPicPr>
          <a:picLocks noChangeAspect="1"/>
        </xdr:cNvPicPr>
      </xdr:nvPicPr>
      <xdr:blipFill>
        <a:blip r:embed="rId75"/>
        <a:stretch>
          <a:fillRect/>
        </a:stretch>
      </xdr:blipFill>
      <xdr:spPr>
        <a:xfrm>
          <a:off x="7458075" y="125542040"/>
          <a:ext cx="974725" cy="1072515"/>
        </a:xfrm>
        <a:prstGeom prst="rect">
          <a:avLst/>
        </a:prstGeom>
        <a:noFill/>
        <a:ln w="9525">
          <a:noFill/>
        </a:ln>
      </xdr:spPr>
    </xdr:pic>
    <xdr:clientData/>
  </xdr:twoCellAnchor>
  <xdr:twoCellAnchor editAs="oneCell">
    <xdr:from>
      <xdr:col>5</xdr:col>
      <xdr:colOff>146685</xdr:colOff>
      <xdr:row>91</xdr:row>
      <xdr:rowOff>290830</xdr:rowOff>
    </xdr:from>
    <xdr:to>
      <xdr:col>5</xdr:col>
      <xdr:colOff>981075</xdr:colOff>
      <xdr:row>91</xdr:row>
      <xdr:rowOff>1092200</xdr:rowOff>
    </xdr:to>
    <xdr:pic>
      <xdr:nvPicPr>
        <xdr:cNvPr id="79" name="图片 78"/>
        <xdr:cNvPicPr>
          <a:picLocks noChangeAspect="1"/>
        </xdr:cNvPicPr>
      </xdr:nvPicPr>
      <xdr:blipFill>
        <a:blip r:embed="rId76"/>
        <a:srcRect l="15684" t="23396" r="14716" b="14179"/>
        <a:stretch>
          <a:fillRect/>
        </a:stretch>
      </xdr:blipFill>
      <xdr:spPr>
        <a:xfrm>
          <a:off x="7470140" y="127071120"/>
          <a:ext cx="834390" cy="801370"/>
        </a:xfrm>
        <a:prstGeom prst="rect">
          <a:avLst/>
        </a:prstGeom>
        <a:noFill/>
        <a:ln w="9525">
          <a:noFill/>
        </a:ln>
      </xdr:spPr>
    </xdr:pic>
    <xdr:clientData/>
  </xdr:twoCellAnchor>
  <xdr:twoCellAnchor editAs="oneCell">
    <xdr:from>
      <xdr:col>5</xdr:col>
      <xdr:colOff>179705</xdr:colOff>
      <xdr:row>92</xdr:row>
      <xdr:rowOff>694055</xdr:rowOff>
    </xdr:from>
    <xdr:to>
      <xdr:col>5</xdr:col>
      <xdr:colOff>1038860</xdr:colOff>
      <xdr:row>92</xdr:row>
      <xdr:rowOff>1130935</xdr:rowOff>
    </xdr:to>
    <xdr:pic>
      <xdr:nvPicPr>
        <xdr:cNvPr id="80" name="图片 79"/>
        <xdr:cNvPicPr>
          <a:picLocks noChangeAspect="1"/>
        </xdr:cNvPicPr>
      </xdr:nvPicPr>
      <xdr:blipFill>
        <a:blip r:embed="rId77"/>
        <a:stretch>
          <a:fillRect/>
        </a:stretch>
      </xdr:blipFill>
      <xdr:spPr>
        <a:xfrm>
          <a:off x="7503160" y="128807845"/>
          <a:ext cx="859155" cy="436880"/>
        </a:xfrm>
        <a:prstGeom prst="rect">
          <a:avLst/>
        </a:prstGeom>
        <a:noFill/>
        <a:ln w="9525">
          <a:noFill/>
        </a:ln>
      </xdr:spPr>
    </xdr:pic>
    <xdr:clientData/>
  </xdr:twoCellAnchor>
  <xdr:twoCellAnchor editAs="oneCell">
    <xdr:from>
      <xdr:col>5</xdr:col>
      <xdr:colOff>159385</xdr:colOff>
      <xdr:row>95</xdr:row>
      <xdr:rowOff>164465</xdr:rowOff>
    </xdr:from>
    <xdr:to>
      <xdr:col>5</xdr:col>
      <xdr:colOff>1043940</xdr:colOff>
      <xdr:row>95</xdr:row>
      <xdr:rowOff>811530</xdr:rowOff>
    </xdr:to>
    <xdr:pic>
      <xdr:nvPicPr>
        <xdr:cNvPr id="81" name="ID_DC3C98F8ECD14737898F9903349C1932" descr="upload_post_object_v2_4184227913"/>
        <xdr:cNvPicPr>
          <a:picLocks noChangeAspect="1"/>
        </xdr:cNvPicPr>
      </xdr:nvPicPr>
      <xdr:blipFill>
        <a:blip r:embed="rId78"/>
        <a:stretch>
          <a:fillRect/>
        </a:stretch>
      </xdr:blipFill>
      <xdr:spPr>
        <a:xfrm>
          <a:off x="7482840" y="131592955"/>
          <a:ext cx="884555" cy="647065"/>
        </a:xfrm>
        <a:prstGeom prst="rect">
          <a:avLst/>
        </a:prstGeom>
      </xdr:spPr>
    </xdr:pic>
    <xdr:clientData/>
  </xdr:twoCellAnchor>
  <xdr:twoCellAnchor editAs="oneCell">
    <xdr:from>
      <xdr:col>5</xdr:col>
      <xdr:colOff>227330</xdr:colOff>
      <xdr:row>93</xdr:row>
      <xdr:rowOff>92075</xdr:rowOff>
    </xdr:from>
    <xdr:to>
      <xdr:col>5</xdr:col>
      <xdr:colOff>1010285</xdr:colOff>
      <xdr:row>93</xdr:row>
      <xdr:rowOff>875030</xdr:rowOff>
    </xdr:to>
    <xdr:pic>
      <xdr:nvPicPr>
        <xdr:cNvPr id="82" name="图片 81"/>
        <xdr:cNvPicPr>
          <a:picLocks noChangeAspect="1"/>
        </xdr:cNvPicPr>
      </xdr:nvPicPr>
      <xdr:blipFill>
        <a:blip r:embed="rId79"/>
        <a:srcRect t="27195" r="-1115" b="26052"/>
        <a:stretch>
          <a:fillRect/>
        </a:stretch>
      </xdr:blipFill>
      <xdr:spPr>
        <a:xfrm>
          <a:off x="7550785" y="129539365"/>
          <a:ext cx="782955" cy="782955"/>
        </a:xfrm>
        <a:prstGeom prst="rect">
          <a:avLst/>
        </a:prstGeom>
        <a:noFill/>
        <a:ln w="9525">
          <a:noFill/>
        </a:ln>
      </xdr:spPr>
    </xdr:pic>
    <xdr:clientData/>
  </xdr:twoCellAnchor>
  <xdr:twoCellAnchor editAs="oneCell">
    <xdr:from>
      <xdr:col>5</xdr:col>
      <xdr:colOff>26670</xdr:colOff>
      <xdr:row>94</xdr:row>
      <xdr:rowOff>206375</xdr:rowOff>
    </xdr:from>
    <xdr:to>
      <xdr:col>5</xdr:col>
      <xdr:colOff>439420</xdr:colOff>
      <xdr:row>94</xdr:row>
      <xdr:rowOff>838200</xdr:rowOff>
    </xdr:to>
    <xdr:pic>
      <xdr:nvPicPr>
        <xdr:cNvPr id="83" name="图片 82" descr="a6ee5265a2579a9a6ba4bdec7522d39a"/>
        <xdr:cNvPicPr>
          <a:picLocks noChangeAspect="1"/>
        </xdr:cNvPicPr>
      </xdr:nvPicPr>
      <xdr:blipFill>
        <a:blip r:embed="rId80"/>
        <a:stretch>
          <a:fillRect/>
        </a:stretch>
      </xdr:blipFill>
      <xdr:spPr>
        <a:xfrm>
          <a:off x="7350125" y="130644265"/>
          <a:ext cx="412750" cy="631825"/>
        </a:xfrm>
        <a:prstGeom prst="rect">
          <a:avLst/>
        </a:prstGeom>
      </xdr:spPr>
    </xdr:pic>
    <xdr:clientData/>
  </xdr:twoCellAnchor>
  <xdr:twoCellAnchor editAs="oneCell">
    <xdr:from>
      <xdr:col>5</xdr:col>
      <xdr:colOff>478155</xdr:colOff>
      <xdr:row>94</xdr:row>
      <xdr:rowOff>226060</xdr:rowOff>
    </xdr:from>
    <xdr:to>
      <xdr:col>5</xdr:col>
      <xdr:colOff>842645</xdr:colOff>
      <xdr:row>94</xdr:row>
      <xdr:rowOff>826770</xdr:rowOff>
    </xdr:to>
    <xdr:pic>
      <xdr:nvPicPr>
        <xdr:cNvPr id="84" name="图片 83" descr="fd2a7340373b228daa8ddcabac3fdb50"/>
        <xdr:cNvPicPr>
          <a:picLocks noChangeAspect="1"/>
        </xdr:cNvPicPr>
      </xdr:nvPicPr>
      <xdr:blipFill>
        <a:blip r:embed="rId81"/>
        <a:stretch>
          <a:fillRect/>
        </a:stretch>
      </xdr:blipFill>
      <xdr:spPr>
        <a:xfrm>
          <a:off x="7801610" y="130663950"/>
          <a:ext cx="364490" cy="600710"/>
        </a:xfrm>
        <a:prstGeom prst="rect">
          <a:avLst/>
        </a:prstGeom>
      </xdr:spPr>
    </xdr:pic>
    <xdr:clientData/>
  </xdr:twoCellAnchor>
  <xdr:twoCellAnchor editAs="oneCell">
    <xdr:from>
      <xdr:col>5</xdr:col>
      <xdr:colOff>767080</xdr:colOff>
      <xdr:row>94</xdr:row>
      <xdr:rowOff>325755</xdr:rowOff>
    </xdr:from>
    <xdr:to>
      <xdr:col>5</xdr:col>
      <xdr:colOff>1228090</xdr:colOff>
      <xdr:row>94</xdr:row>
      <xdr:rowOff>810895</xdr:rowOff>
    </xdr:to>
    <xdr:pic>
      <xdr:nvPicPr>
        <xdr:cNvPr id="85" name="图片 84" descr="3c6271a1ab2b6fa2871974e27f4c6193"/>
        <xdr:cNvPicPr>
          <a:picLocks noChangeAspect="1"/>
        </xdr:cNvPicPr>
      </xdr:nvPicPr>
      <xdr:blipFill>
        <a:blip r:embed="rId82"/>
        <a:stretch>
          <a:fillRect/>
        </a:stretch>
      </xdr:blipFill>
      <xdr:spPr>
        <a:xfrm>
          <a:off x="8090535" y="130763645"/>
          <a:ext cx="461010" cy="485140"/>
        </a:xfrm>
        <a:prstGeom prst="rect">
          <a:avLst/>
        </a:prstGeom>
      </xdr:spPr>
    </xdr:pic>
    <xdr:clientData/>
  </xdr:twoCellAnchor>
  <xdr:twoCellAnchor editAs="oneCell">
    <xdr:from>
      <xdr:col>5</xdr:col>
      <xdr:colOff>115570</xdr:colOff>
      <xdr:row>100</xdr:row>
      <xdr:rowOff>121920</xdr:rowOff>
    </xdr:from>
    <xdr:to>
      <xdr:col>5</xdr:col>
      <xdr:colOff>980440</xdr:colOff>
      <xdr:row>100</xdr:row>
      <xdr:rowOff>981075</xdr:rowOff>
    </xdr:to>
    <xdr:pic>
      <xdr:nvPicPr>
        <xdr:cNvPr id="86" name="ID_135F805A8FE842BFBB304D7E294D79EF" descr="upload_post_object_v2_1330242124"/>
        <xdr:cNvPicPr>
          <a:picLocks noChangeAspect="1"/>
        </xdr:cNvPicPr>
      </xdr:nvPicPr>
      <xdr:blipFill>
        <a:blip r:embed="rId83"/>
        <a:stretch>
          <a:fillRect/>
        </a:stretch>
      </xdr:blipFill>
      <xdr:spPr>
        <a:xfrm>
          <a:off x="7439025" y="137455910"/>
          <a:ext cx="864870" cy="859155"/>
        </a:xfrm>
        <a:prstGeom prst="rect">
          <a:avLst/>
        </a:prstGeom>
      </xdr:spPr>
    </xdr:pic>
    <xdr:clientData/>
  </xdr:twoCellAnchor>
  <xdr:twoCellAnchor editAs="oneCell">
    <xdr:from>
      <xdr:col>5</xdr:col>
      <xdr:colOff>33020</xdr:colOff>
      <xdr:row>104</xdr:row>
      <xdr:rowOff>307340</xdr:rowOff>
    </xdr:from>
    <xdr:to>
      <xdr:col>5</xdr:col>
      <xdr:colOff>1095375</xdr:colOff>
      <xdr:row>104</xdr:row>
      <xdr:rowOff>1033780</xdr:rowOff>
    </xdr:to>
    <xdr:pic>
      <xdr:nvPicPr>
        <xdr:cNvPr id="87" name="图片 86"/>
        <xdr:cNvPicPr>
          <a:picLocks noChangeAspect="1"/>
        </xdr:cNvPicPr>
      </xdr:nvPicPr>
      <xdr:blipFill>
        <a:blip r:embed="rId84" cstate="print">
          <a:extLst>
            <a:ext uri="{28A0092B-C50C-407E-A947-70E740481C1C}">
              <a14:useLocalDpi xmlns:a14="http://schemas.microsoft.com/office/drawing/2010/main" val="0"/>
            </a:ext>
          </a:extLst>
        </a:blip>
        <a:srcRect b="39146"/>
        <a:stretch>
          <a:fillRect/>
        </a:stretch>
      </xdr:blipFill>
      <xdr:spPr>
        <a:xfrm>
          <a:off x="7356475" y="142111730"/>
          <a:ext cx="1062355" cy="726440"/>
        </a:xfrm>
        <a:prstGeom prst="rect">
          <a:avLst/>
        </a:prstGeom>
      </xdr:spPr>
    </xdr:pic>
    <xdr:clientData/>
  </xdr:twoCellAnchor>
  <xdr:twoCellAnchor editAs="oneCell">
    <xdr:from>
      <xdr:col>5</xdr:col>
      <xdr:colOff>113030</xdr:colOff>
      <xdr:row>105</xdr:row>
      <xdr:rowOff>147955</xdr:rowOff>
    </xdr:from>
    <xdr:to>
      <xdr:col>5</xdr:col>
      <xdr:colOff>922655</xdr:colOff>
      <xdr:row>105</xdr:row>
      <xdr:rowOff>960755</xdr:rowOff>
    </xdr:to>
    <xdr:pic>
      <xdr:nvPicPr>
        <xdr:cNvPr id="88" name="ID_3FE7913C0D8C434AA32F160585D5F8FB" descr="upload_post_object_v2_3665483389"/>
        <xdr:cNvPicPr>
          <a:picLocks noChangeAspect="1"/>
        </xdr:cNvPicPr>
      </xdr:nvPicPr>
      <xdr:blipFill>
        <a:blip r:embed="rId85"/>
        <a:stretch>
          <a:fillRect/>
        </a:stretch>
      </xdr:blipFill>
      <xdr:spPr>
        <a:xfrm>
          <a:off x="7436485" y="143285845"/>
          <a:ext cx="809625" cy="812800"/>
        </a:xfrm>
        <a:prstGeom prst="rect">
          <a:avLst/>
        </a:prstGeom>
      </xdr:spPr>
    </xdr:pic>
    <xdr:clientData/>
  </xdr:twoCellAnchor>
  <xdr:twoCellAnchor editAs="oneCell">
    <xdr:from>
      <xdr:col>5</xdr:col>
      <xdr:colOff>0</xdr:colOff>
      <xdr:row>106</xdr:row>
      <xdr:rowOff>0</xdr:rowOff>
    </xdr:from>
    <xdr:to>
      <xdr:col>5</xdr:col>
      <xdr:colOff>997585</xdr:colOff>
      <xdr:row>106</xdr:row>
      <xdr:rowOff>866775</xdr:rowOff>
    </xdr:to>
    <xdr:pic>
      <xdr:nvPicPr>
        <xdr:cNvPr id="89" name="ID_D0A76EBC17354782980E7C46879FF67B" descr="upload_post_object_v2_1121578814"/>
        <xdr:cNvPicPr>
          <a:picLocks noChangeAspect="1"/>
        </xdr:cNvPicPr>
      </xdr:nvPicPr>
      <xdr:blipFill>
        <a:blip r:embed="rId86"/>
        <a:stretch>
          <a:fillRect/>
        </a:stretch>
      </xdr:blipFill>
      <xdr:spPr>
        <a:xfrm>
          <a:off x="7323455" y="144230090"/>
          <a:ext cx="997585" cy="866775"/>
        </a:xfrm>
        <a:prstGeom prst="rect">
          <a:avLst/>
        </a:prstGeom>
      </xdr:spPr>
    </xdr:pic>
    <xdr:clientData/>
  </xdr:twoCellAnchor>
  <xdr:twoCellAnchor editAs="oneCell">
    <xdr:from>
      <xdr:col>5</xdr:col>
      <xdr:colOff>142240</xdr:colOff>
      <xdr:row>109</xdr:row>
      <xdr:rowOff>92075</xdr:rowOff>
    </xdr:from>
    <xdr:to>
      <xdr:col>5</xdr:col>
      <xdr:colOff>846455</xdr:colOff>
      <xdr:row>109</xdr:row>
      <xdr:rowOff>1004570</xdr:rowOff>
    </xdr:to>
    <xdr:pic>
      <xdr:nvPicPr>
        <xdr:cNvPr id="90" name="ID_BB26E1AE6414475CA9A45C7F804CF034" descr="upload_post_object_v2_3844640411"/>
        <xdr:cNvPicPr>
          <a:picLocks noChangeAspect="1"/>
        </xdr:cNvPicPr>
      </xdr:nvPicPr>
      <xdr:blipFill>
        <a:blip r:embed="rId87"/>
        <a:stretch>
          <a:fillRect/>
        </a:stretch>
      </xdr:blipFill>
      <xdr:spPr>
        <a:xfrm>
          <a:off x="7465695" y="147954365"/>
          <a:ext cx="704215" cy="912495"/>
        </a:xfrm>
        <a:prstGeom prst="rect">
          <a:avLst/>
        </a:prstGeom>
      </xdr:spPr>
    </xdr:pic>
    <xdr:clientData/>
  </xdr:twoCellAnchor>
  <xdr:twoCellAnchor editAs="oneCell">
    <xdr:from>
      <xdr:col>5</xdr:col>
      <xdr:colOff>132715</xdr:colOff>
      <xdr:row>111</xdr:row>
      <xdr:rowOff>277495</xdr:rowOff>
    </xdr:from>
    <xdr:to>
      <xdr:col>5</xdr:col>
      <xdr:colOff>955675</xdr:colOff>
      <xdr:row>111</xdr:row>
      <xdr:rowOff>999490</xdr:rowOff>
    </xdr:to>
    <xdr:pic>
      <xdr:nvPicPr>
        <xdr:cNvPr id="91" name="图片 90"/>
        <xdr:cNvPicPr>
          <a:picLocks noChangeAspect="1"/>
        </xdr:cNvPicPr>
      </xdr:nvPicPr>
      <xdr:blipFill>
        <a:blip r:embed="rId88" cstate="print">
          <a:extLst>
            <a:ext uri="{28A0092B-C50C-407E-A947-70E740481C1C}">
              <a14:useLocalDpi xmlns:a14="http://schemas.microsoft.com/office/drawing/2010/main" val="0"/>
            </a:ext>
          </a:extLst>
        </a:blip>
        <a:srcRect t="31042" b="29268"/>
        <a:stretch>
          <a:fillRect/>
        </a:stretch>
      </xdr:blipFill>
      <xdr:spPr>
        <a:xfrm>
          <a:off x="7456170" y="150324185"/>
          <a:ext cx="822960" cy="721995"/>
        </a:xfrm>
        <a:prstGeom prst="rect">
          <a:avLst/>
        </a:prstGeom>
      </xdr:spPr>
    </xdr:pic>
    <xdr:clientData/>
  </xdr:twoCellAnchor>
  <xdr:twoCellAnchor editAs="oneCell">
    <xdr:from>
      <xdr:col>5</xdr:col>
      <xdr:colOff>31115</xdr:colOff>
      <xdr:row>112</xdr:row>
      <xdr:rowOff>299720</xdr:rowOff>
    </xdr:from>
    <xdr:to>
      <xdr:col>5</xdr:col>
      <xdr:colOff>1160145</xdr:colOff>
      <xdr:row>112</xdr:row>
      <xdr:rowOff>1035685</xdr:rowOff>
    </xdr:to>
    <xdr:pic>
      <xdr:nvPicPr>
        <xdr:cNvPr id="92" name="图片 91"/>
        <xdr:cNvPicPr>
          <a:picLocks noChangeAspect="1"/>
        </xdr:cNvPicPr>
      </xdr:nvPicPr>
      <xdr:blipFill>
        <a:blip r:embed="rId89"/>
        <a:srcRect t="26511" b="29305"/>
        <a:stretch>
          <a:fillRect/>
        </a:stretch>
      </xdr:blipFill>
      <xdr:spPr>
        <a:xfrm>
          <a:off x="7354570" y="151641810"/>
          <a:ext cx="1129030" cy="735965"/>
        </a:xfrm>
        <a:prstGeom prst="rect">
          <a:avLst/>
        </a:prstGeom>
        <a:noFill/>
        <a:ln w="9525">
          <a:noFill/>
        </a:ln>
      </xdr:spPr>
    </xdr:pic>
    <xdr:clientData/>
  </xdr:twoCellAnchor>
  <xdr:twoCellAnchor editAs="oneCell">
    <xdr:from>
      <xdr:col>5</xdr:col>
      <xdr:colOff>46990</xdr:colOff>
      <xdr:row>113</xdr:row>
      <xdr:rowOff>102870</xdr:rowOff>
    </xdr:from>
    <xdr:to>
      <xdr:col>5</xdr:col>
      <xdr:colOff>1284605</xdr:colOff>
      <xdr:row>113</xdr:row>
      <xdr:rowOff>1029970</xdr:rowOff>
    </xdr:to>
    <xdr:pic>
      <xdr:nvPicPr>
        <xdr:cNvPr id="93" name="图片 92"/>
        <xdr:cNvPicPr>
          <a:picLocks noChangeAspect="1"/>
        </xdr:cNvPicPr>
      </xdr:nvPicPr>
      <xdr:blipFill>
        <a:blip r:embed="rId90"/>
        <a:stretch>
          <a:fillRect/>
        </a:stretch>
      </xdr:blipFill>
      <xdr:spPr>
        <a:xfrm>
          <a:off x="7370445" y="152562560"/>
          <a:ext cx="1237615" cy="927100"/>
        </a:xfrm>
        <a:prstGeom prst="rect">
          <a:avLst/>
        </a:prstGeom>
        <a:noFill/>
        <a:ln w="9525">
          <a:noFill/>
        </a:ln>
      </xdr:spPr>
    </xdr:pic>
    <xdr:clientData/>
  </xdr:twoCellAnchor>
  <xdr:twoCellAnchor editAs="oneCell">
    <xdr:from>
      <xdr:col>5</xdr:col>
      <xdr:colOff>210820</xdr:colOff>
      <xdr:row>101</xdr:row>
      <xdr:rowOff>227965</xdr:rowOff>
    </xdr:from>
    <xdr:to>
      <xdr:col>5</xdr:col>
      <xdr:colOff>974725</xdr:colOff>
      <xdr:row>101</xdr:row>
      <xdr:rowOff>974725</xdr:rowOff>
    </xdr:to>
    <xdr:pic>
      <xdr:nvPicPr>
        <xdr:cNvPr id="94" name="图片 93"/>
        <xdr:cNvPicPr>
          <a:picLocks noChangeAspect="1"/>
        </xdr:cNvPicPr>
      </xdr:nvPicPr>
      <xdr:blipFill>
        <a:blip r:embed="rId91"/>
        <a:stretch>
          <a:fillRect/>
        </a:stretch>
      </xdr:blipFill>
      <xdr:spPr>
        <a:xfrm>
          <a:off x="7534275" y="138679555"/>
          <a:ext cx="763905" cy="746760"/>
        </a:xfrm>
        <a:prstGeom prst="rect">
          <a:avLst/>
        </a:prstGeom>
        <a:noFill/>
        <a:ln w="9525">
          <a:noFill/>
        </a:ln>
      </xdr:spPr>
    </xdr:pic>
    <xdr:clientData/>
  </xdr:twoCellAnchor>
  <xdr:twoCellAnchor editAs="oneCell">
    <xdr:from>
      <xdr:col>5</xdr:col>
      <xdr:colOff>200025</xdr:colOff>
      <xdr:row>102</xdr:row>
      <xdr:rowOff>165100</xdr:rowOff>
    </xdr:from>
    <xdr:to>
      <xdr:col>5</xdr:col>
      <xdr:colOff>963930</xdr:colOff>
      <xdr:row>102</xdr:row>
      <xdr:rowOff>911860</xdr:rowOff>
    </xdr:to>
    <xdr:pic>
      <xdr:nvPicPr>
        <xdr:cNvPr id="95" name="图片 94"/>
        <xdr:cNvPicPr>
          <a:picLocks noChangeAspect="1"/>
        </xdr:cNvPicPr>
      </xdr:nvPicPr>
      <xdr:blipFill>
        <a:blip r:embed="rId91"/>
        <a:stretch>
          <a:fillRect/>
        </a:stretch>
      </xdr:blipFill>
      <xdr:spPr>
        <a:xfrm>
          <a:off x="7523480" y="139734290"/>
          <a:ext cx="763905" cy="746760"/>
        </a:xfrm>
        <a:prstGeom prst="rect">
          <a:avLst/>
        </a:prstGeom>
        <a:noFill/>
        <a:ln w="9525">
          <a:noFill/>
        </a:ln>
      </xdr:spPr>
    </xdr:pic>
    <xdr:clientData/>
  </xdr:twoCellAnchor>
  <xdr:twoCellAnchor>
    <xdr:from>
      <xdr:col>5</xdr:col>
      <xdr:colOff>258445</xdr:colOff>
      <xdr:row>77</xdr:row>
      <xdr:rowOff>532765</xdr:rowOff>
    </xdr:from>
    <xdr:to>
      <xdr:col>5</xdr:col>
      <xdr:colOff>986155</xdr:colOff>
      <xdr:row>77</xdr:row>
      <xdr:rowOff>1101725</xdr:rowOff>
    </xdr:to>
    <xdr:pic>
      <xdr:nvPicPr>
        <xdr:cNvPr id="96" name="图片 95" descr="54631动物之家"/>
        <xdr:cNvPicPr>
          <a:picLocks noChangeAspect="1"/>
        </xdr:cNvPicPr>
      </xdr:nvPicPr>
      <xdr:blipFill>
        <a:blip r:embed="rId92"/>
        <a:stretch>
          <a:fillRect/>
        </a:stretch>
      </xdr:blipFill>
      <xdr:spPr>
        <a:xfrm>
          <a:off x="7581900" y="108644055"/>
          <a:ext cx="727710" cy="568960"/>
        </a:xfrm>
        <a:prstGeom prst="rect">
          <a:avLst/>
        </a:prstGeom>
      </xdr:spPr>
    </xdr:pic>
    <xdr:clientData/>
  </xdr:twoCellAnchor>
  <xdr:twoCellAnchor editAs="oneCell">
    <xdr:from>
      <xdr:col>5</xdr:col>
      <xdr:colOff>137160</xdr:colOff>
      <xdr:row>62</xdr:row>
      <xdr:rowOff>137795</xdr:rowOff>
    </xdr:from>
    <xdr:to>
      <xdr:col>5</xdr:col>
      <xdr:colOff>1033145</xdr:colOff>
      <xdr:row>62</xdr:row>
      <xdr:rowOff>1151890</xdr:rowOff>
    </xdr:to>
    <xdr:pic>
      <xdr:nvPicPr>
        <xdr:cNvPr id="97" name="图片 96"/>
        <xdr:cNvPicPr>
          <a:picLocks noChangeAspect="1"/>
        </xdr:cNvPicPr>
      </xdr:nvPicPr>
      <xdr:blipFill>
        <a:blip r:embed="rId93"/>
        <a:stretch>
          <a:fillRect/>
        </a:stretch>
      </xdr:blipFill>
      <xdr:spPr>
        <a:xfrm>
          <a:off x="7460615" y="87230585"/>
          <a:ext cx="895985" cy="1014095"/>
        </a:xfrm>
        <a:prstGeom prst="rect">
          <a:avLst/>
        </a:prstGeom>
        <a:noFill/>
        <a:ln w="9525">
          <a:noFill/>
        </a:ln>
      </xdr:spPr>
    </xdr:pic>
    <xdr:clientData/>
  </xdr:twoCellAnchor>
  <xdr:twoCellAnchor editAs="oneCell">
    <xdr:from>
      <xdr:col>5</xdr:col>
      <xdr:colOff>59055</xdr:colOff>
      <xdr:row>36</xdr:row>
      <xdr:rowOff>307975</xdr:rowOff>
    </xdr:from>
    <xdr:to>
      <xdr:col>5</xdr:col>
      <xdr:colOff>1304925</xdr:colOff>
      <xdr:row>37</xdr:row>
      <xdr:rowOff>24765</xdr:rowOff>
    </xdr:to>
    <xdr:pic>
      <xdr:nvPicPr>
        <xdr:cNvPr id="98" name="图片 97"/>
        <xdr:cNvPicPr>
          <a:picLocks noChangeAspect="1"/>
        </xdr:cNvPicPr>
      </xdr:nvPicPr>
      <xdr:blipFill>
        <a:blip r:embed="rId94"/>
        <a:stretch>
          <a:fillRect/>
        </a:stretch>
      </xdr:blipFill>
      <xdr:spPr>
        <a:xfrm>
          <a:off x="7382510" y="50100865"/>
          <a:ext cx="1245870" cy="897890"/>
        </a:xfrm>
        <a:prstGeom prst="rect">
          <a:avLst/>
        </a:prstGeom>
        <a:noFill/>
        <a:ln w="9525">
          <a:noFill/>
        </a:ln>
      </xdr:spPr>
    </xdr:pic>
    <xdr:clientData/>
  </xdr:twoCellAnchor>
  <xdr:twoCellAnchor editAs="oneCell">
    <xdr:from>
      <xdr:col>5</xdr:col>
      <xdr:colOff>55880</xdr:colOff>
      <xdr:row>37</xdr:row>
      <xdr:rowOff>231775</xdr:rowOff>
    </xdr:from>
    <xdr:to>
      <xdr:col>5</xdr:col>
      <xdr:colOff>1313815</xdr:colOff>
      <xdr:row>38</xdr:row>
      <xdr:rowOff>2540</xdr:rowOff>
    </xdr:to>
    <xdr:pic>
      <xdr:nvPicPr>
        <xdr:cNvPr id="99" name="图片 98"/>
        <xdr:cNvPicPr>
          <a:picLocks noChangeAspect="1"/>
        </xdr:cNvPicPr>
      </xdr:nvPicPr>
      <xdr:blipFill>
        <a:blip r:embed="rId95"/>
        <a:stretch>
          <a:fillRect/>
        </a:stretch>
      </xdr:blipFill>
      <xdr:spPr>
        <a:xfrm>
          <a:off x="7379335" y="51205765"/>
          <a:ext cx="1257935" cy="977265"/>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16"/>
  <sheetViews>
    <sheetView tabSelected="1" zoomScale="90" zoomScaleNormal="90" workbookViewId="0">
      <pane ySplit="2" topLeftCell="A113" activePane="bottomLeft" state="frozen"/>
      <selection/>
      <selection pane="bottomLeft" activeCell="J6" sqref="J6"/>
    </sheetView>
  </sheetViews>
  <sheetFormatPr defaultColWidth="8.86666666666667" defaultRowHeight="14.25" outlineLevelCol="7"/>
  <cols>
    <col min="1" max="1" width="6.53333333333333" style="1" customWidth="1"/>
    <col min="2" max="2" width="15.8333333333333" customWidth="1"/>
    <col min="3" max="3" width="59.3" style="49" customWidth="1"/>
    <col min="4" max="4" width="6.94166666666667" style="1" customWidth="1"/>
    <col min="5" max="5" width="7.5" style="1" customWidth="1"/>
    <col min="6" max="6" width="18.05" customWidth="1"/>
  </cols>
  <sheetData>
    <row r="1" ht="27.75" customHeight="1" spans="1:8">
      <c r="A1" s="9" t="s">
        <v>0</v>
      </c>
      <c r="B1" s="9"/>
      <c r="C1" s="9"/>
      <c r="D1" s="9"/>
      <c r="E1" s="9"/>
      <c r="F1" s="9"/>
      <c r="G1" s="22"/>
      <c r="H1" s="22"/>
    </row>
    <row r="2" s="1" customFormat="1" ht="36.95" customHeight="1" spans="1:8">
      <c r="A2" s="10" t="s">
        <v>1</v>
      </c>
      <c r="B2" s="11" t="s">
        <v>2</v>
      </c>
      <c r="C2" s="10" t="s">
        <v>3</v>
      </c>
      <c r="D2" s="10" t="s">
        <v>4</v>
      </c>
      <c r="E2" s="10" t="s">
        <v>5</v>
      </c>
      <c r="F2" s="23" t="s">
        <v>6</v>
      </c>
      <c r="G2" s="22" t="s">
        <v>7</v>
      </c>
      <c r="H2" s="22" t="s">
        <v>8</v>
      </c>
    </row>
    <row r="3" ht="105" customHeight="1" spans="1:8">
      <c r="A3" s="12">
        <v>1</v>
      </c>
      <c r="B3" s="13" t="s">
        <v>9</v>
      </c>
      <c r="C3" s="13" t="s">
        <v>10</v>
      </c>
      <c r="D3" s="14">
        <v>21</v>
      </c>
      <c r="E3" s="25" t="s">
        <v>11</v>
      </c>
      <c r="F3" s="26"/>
      <c r="G3" s="22">
        <v>910</v>
      </c>
      <c r="H3" s="22">
        <v>19110</v>
      </c>
    </row>
    <row r="4" customFormat="1" ht="96" customHeight="1" spans="1:8">
      <c r="A4" s="12">
        <v>2</v>
      </c>
      <c r="B4" s="13" t="s">
        <v>12</v>
      </c>
      <c r="C4" s="13" t="s">
        <v>13</v>
      </c>
      <c r="D4" s="14">
        <v>10</v>
      </c>
      <c r="E4" s="14" t="s">
        <v>14</v>
      </c>
      <c r="F4" s="28" t="str">
        <f>_xlfn.DISPIMG("ID_4EAD97BDA0714FEDA0AE7A20E6682420",1)</f>
        <v>=DISPIMG("ID_4EAD97BDA0714FEDA0AE7A20E6682420",1)</v>
      </c>
      <c r="G4" s="22">
        <v>786.666666666667</v>
      </c>
      <c r="H4" s="22">
        <v>7866.66666666667</v>
      </c>
    </row>
    <row r="5" customFormat="1" ht="96" customHeight="1" spans="1:8">
      <c r="A5" s="12">
        <v>3</v>
      </c>
      <c r="B5" s="13" t="s">
        <v>15</v>
      </c>
      <c r="C5" s="13" t="s">
        <v>16</v>
      </c>
      <c r="D5" s="14">
        <v>2</v>
      </c>
      <c r="E5" s="14" t="s">
        <v>14</v>
      </c>
      <c r="F5" s="28"/>
      <c r="G5" s="22">
        <v>1700</v>
      </c>
      <c r="H5" s="22">
        <v>3400</v>
      </c>
    </row>
    <row r="6" customFormat="1" ht="96" customHeight="1" spans="1:8">
      <c r="A6" s="12">
        <v>4</v>
      </c>
      <c r="B6" s="13" t="s">
        <v>17</v>
      </c>
      <c r="C6" s="13" t="s">
        <v>18</v>
      </c>
      <c r="D6" s="14">
        <v>6</v>
      </c>
      <c r="E6" s="14" t="s">
        <v>14</v>
      </c>
      <c r="F6" s="28"/>
      <c r="G6" s="22">
        <v>1793.33333333333</v>
      </c>
      <c r="H6" s="22">
        <v>10760</v>
      </c>
    </row>
    <row r="7" customFormat="1" ht="96" customHeight="1" spans="1:8">
      <c r="A7" s="12">
        <v>5</v>
      </c>
      <c r="B7" s="15" t="s">
        <v>19</v>
      </c>
      <c r="C7" s="15" t="s">
        <v>20</v>
      </c>
      <c r="D7" s="14">
        <v>17</v>
      </c>
      <c r="E7" s="14" t="s">
        <v>14</v>
      </c>
      <c r="F7" s="30"/>
      <c r="G7" s="22">
        <v>640</v>
      </c>
      <c r="H7" s="22">
        <v>10880</v>
      </c>
    </row>
    <row r="8" ht="96" customHeight="1" spans="1:8">
      <c r="A8" s="12">
        <v>6</v>
      </c>
      <c r="B8" s="15" t="s">
        <v>21</v>
      </c>
      <c r="C8" s="15" t="s">
        <v>22</v>
      </c>
      <c r="D8" s="12">
        <v>3</v>
      </c>
      <c r="E8" s="14" t="s">
        <v>14</v>
      </c>
      <c r="F8" s="30"/>
      <c r="G8" s="22">
        <v>7000</v>
      </c>
      <c r="H8" s="22">
        <v>21000</v>
      </c>
    </row>
    <row r="9" ht="105" customHeight="1" spans="1:8">
      <c r="A9" s="12">
        <v>7</v>
      </c>
      <c r="B9" s="13" t="s">
        <v>23</v>
      </c>
      <c r="C9" s="16" t="s">
        <v>24</v>
      </c>
      <c r="D9" s="14">
        <v>4</v>
      </c>
      <c r="E9" s="14" t="s">
        <v>14</v>
      </c>
      <c r="F9" s="26"/>
      <c r="G9" s="22">
        <v>3873.33333333333</v>
      </c>
      <c r="H9" s="22">
        <v>15493.3333333333</v>
      </c>
    </row>
    <row r="10" ht="105" customHeight="1" spans="1:8">
      <c r="A10" s="12">
        <v>8</v>
      </c>
      <c r="B10" s="13" t="s">
        <v>25</v>
      </c>
      <c r="C10" s="15" t="s">
        <v>26</v>
      </c>
      <c r="D10" s="14">
        <v>6</v>
      </c>
      <c r="E10" s="14" t="s">
        <v>14</v>
      </c>
      <c r="F10" s="30"/>
      <c r="G10" s="22">
        <v>200</v>
      </c>
      <c r="H10" s="22">
        <v>1200</v>
      </c>
    </row>
    <row r="11" ht="105" customHeight="1" spans="1:8">
      <c r="A11" s="12">
        <v>9</v>
      </c>
      <c r="B11" s="13" t="s">
        <v>27</v>
      </c>
      <c r="C11" s="15" t="s">
        <v>28</v>
      </c>
      <c r="D11" s="14">
        <v>7</v>
      </c>
      <c r="E11" s="14" t="s">
        <v>14</v>
      </c>
      <c r="F11" s="30"/>
      <c r="G11" s="22">
        <v>3950</v>
      </c>
      <c r="H11" s="22">
        <v>27650</v>
      </c>
    </row>
    <row r="12" ht="105" customHeight="1" spans="1:8">
      <c r="A12" s="12">
        <v>10</v>
      </c>
      <c r="B12" s="13" t="s">
        <v>29</v>
      </c>
      <c r="C12" s="13" t="s">
        <v>30</v>
      </c>
      <c r="D12" s="14">
        <v>15</v>
      </c>
      <c r="E12" s="14" t="s">
        <v>14</v>
      </c>
      <c r="F12" s="28"/>
      <c r="G12" s="22">
        <v>4283.33333333333</v>
      </c>
      <c r="H12" s="22">
        <v>64250</v>
      </c>
    </row>
    <row r="13" ht="105" customHeight="1" spans="1:8">
      <c r="A13" s="12">
        <v>11</v>
      </c>
      <c r="B13" s="15" t="s">
        <v>31</v>
      </c>
      <c r="C13" s="13" t="s">
        <v>32</v>
      </c>
      <c r="D13" s="12">
        <v>6</v>
      </c>
      <c r="E13" s="14" t="s">
        <v>14</v>
      </c>
      <c r="F13" s="30"/>
      <c r="G13" s="22">
        <v>4633.33333333333</v>
      </c>
      <c r="H13" s="22">
        <v>27800</v>
      </c>
    </row>
    <row r="14" ht="105" customHeight="1" spans="1:8">
      <c r="A14" s="12">
        <v>12</v>
      </c>
      <c r="B14" s="15" t="s">
        <v>33</v>
      </c>
      <c r="C14" s="15" t="s">
        <v>34</v>
      </c>
      <c r="D14" s="12">
        <v>97</v>
      </c>
      <c r="E14" s="14" t="s">
        <v>14</v>
      </c>
      <c r="F14" s="30"/>
      <c r="G14" s="22">
        <v>76.6666666666667</v>
      </c>
      <c r="H14" s="22">
        <v>7436.66666666667</v>
      </c>
    </row>
    <row r="15" ht="105" customHeight="1" spans="1:8">
      <c r="A15" s="12">
        <v>13</v>
      </c>
      <c r="B15" s="13" t="s">
        <v>35</v>
      </c>
      <c r="C15" s="13" t="s">
        <v>36</v>
      </c>
      <c r="D15" s="14">
        <v>5</v>
      </c>
      <c r="E15" s="14" t="s">
        <v>14</v>
      </c>
      <c r="F15" s="26"/>
      <c r="G15" s="22">
        <v>1733.33333333333</v>
      </c>
      <c r="H15" s="22">
        <v>8666.66666666667</v>
      </c>
    </row>
    <row r="16" ht="105" customHeight="1" spans="1:8">
      <c r="A16" s="12">
        <v>14</v>
      </c>
      <c r="B16" s="17" t="s">
        <v>37</v>
      </c>
      <c r="C16" s="13" t="s">
        <v>38</v>
      </c>
      <c r="D16" s="14">
        <v>4</v>
      </c>
      <c r="E16" s="14" t="s">
        <v>14</v>
      </c>
      <c r="F16" s="28" t="str">
        <f>_xlfn.DISPIMG("ID_3243798DB1674DF692B84267060288AB",1)</f>
        <v>=DISPIMG("ID_3243798DB1674DF692B84267060288AB",1)</v>
      </c>
      <c r="G16" s="22">
        <v>776.666666666667</v>
      </c>
      <c r="H16" s="22">
        <v>3106.66666666667</v>
      </c>
    </row>
    <row r="17" ht="105" customHeight="1" spans="1:8">
      <c r="A17" s="12">
        <v>15</v>
      </c>
      <c r="B17" s="13" t="s">
        <v>39</v>
      </c>
      <c r="C17" s="13" t="s">
        <v>40</v>
      </c>
      <c r="D17" s="14">
        <v>2</v>
      </c>
      <c r="E17" s="14" t="s">
        <v>14</v>
      </c>
      <c r="F17" s="28"/>
      <c r="G17" s="22">
        <v>231.666666666667</v>
      </c>
      <c r="H17" s="22">
        <v>463.333333333333</v>
      </c>
    </row>
    <row r="18" ht="105" customHeight="1" spans="1:8">
      <c r="A18" s="12">
        <v>16</v>
      </c>
      <c r="B18" s="15" t="s">
        <v>41</v>
      </c>
      <c r="C18" s="15" t="s">
        <v>42</v>
      </c>
      <c r="D18" s="14">
        <v>6</v>
      </c>
      <c r="E18" s="14" t="s">
        <v>14</v>
      </c>
      <c r="F18" s="30"/>
      <c r="G18" s="22">
        <v>5400</v>
      </c>
      <c r="H18" s="22">
        <v>32400</v>
      </c>
    </row>
    <row r="19" ht="105" customHeight="1" spans="1:8">
      <c r="A19" s="12">
        <v>17</v>
      </c>
      <c r="B19" s="13" t="s">
        <v>43</v>
      </c>
      <c r="C19" s="13" t="s">
        <v>44</v>
      </c>
      <c r="D19" s="14">
        <v>2</v>
      </c>
      <c r="E19" s="14" t="s">
        <v>14</v>
      </c>
      <c r="F19" s="30"/>
      <c r="G19" s="22">
        <v>6966.66666666667</v>
      </c>
      <c r="H19" s="22">
        <v>13933.3333333333</v>
      </c>
    </row>
    <row r="20" ht="84" customHeight="1" spans="1:8">
      <c r="A20" s="12">
        <v>18</v>
      </c>
      <c r="B20" s="15" t="s">
        <v>45</v>
      </c>
      <c r="C20" s="15" t="s">
        <v>46</v>
      </c>
      <c r="D20" s="14">
        <v>1</v>
      </c>
      <c r="E20" s="14" t="s">
        <v>14</v>
      </c>
      <c r="F20" s="30" t="str">
        <f>_xlfn.DISPIMG("ID_09E5506403284E3AA8C34C16AB6AD010",1)</f>
        <v>=DISPIMG("ID_09E5506403284E3AA8C34C16AB6AD010",1)</v>
      </c>
      <c r="G20" s="22">
        <v>17166.6666666667</v>
      </c>
      <c r="H20" s="22">
        <v>17166.6666666667</v>
      </c>
    </row>
    <row r="21" ht="105" customHeight="1" spans="1:8">
      <c r="A21" s="12">
        <v>19</v>
      </c>
      <c r="B21" s="13" t="s">
        <v>47</v>
      </c>
      <c r="C21" s="13" t="s">
        <v>48</v>
      </c>
      <c r="D21" s="14">
        <v>2</v>
      </c>
      <c r="E21" s="14" t="s">
        <v>14</v>
      </c>
      <c r="F21" s="28" t="str">
        <f>_xlfn.DISPIMG("ID_E298BCD143354ACEB3B219C16C64B927",1)</f>
        <v>=DISPIMG("ID_E298BCD143354ACEB3B219C16C64B927",1)</v>
      </c>
      <c r="G21" s="22">
        <v>7700</v>
      </c>
      <c r="H21" s="22">
        <v>15400</v>
      </c>
    </row>
    <row r="22" ht="105" customHeight="1" spans="1:8">
      <c r="A22" s="12">
        <v>20</v>
      </c>
      <c r="B22" s="13" t="s">
        <v>49</v>
      </c>
      <c r="C22" s="13" t="s">
        <v>50</v>
      </c>
      <c r="D22" s="14">
        <v>10</v>
      </c>
      <c r="E22" s="14" t="s">
        <v>14</v>
      </c>
      <c r="F22" s="28"/>
      <c r="G22" s="22">
        <v>941.666666666667</v>
      </c>
      <c r="H22" s="22">
        <v>9416.66666666667</v>
      </c>
    </row>
    <row r="23" ht="105" customHeight="1" spans="1:8">
      <c r="A23" s="12">
        <v>21</v>
      </c>
      <c r="B23" s="15" t="s">
        <v>51</v>
      </c>
      <c r="C23" s="13" t="s">
        <v>52</v>
      </c>
      <c r="D23" s="12">
        <v>300</v>
      </c>
      <c r="E23" s="12" t="s">
        <v>11</v>
      </c>
      <c r="F23" s="32" t="str">
        <f>_xlfn.DISPIMG("ID_92CC50CBCF504B5CBC0BC1AC8794516C",1)</f>
        <v>=DISPIMG("ID_92CC50CBCF504B5CBC0BC1AC8794516C",1)</v>
      </c>
      <c r="G23" s="22">
        <v>11.1666666666667</v>
      </c>
      <c r="H23" s="22">
        <v>3350</v>
      </c>
    </row>
    <row r="24" ht="105" customHeight="1" spans="1:8">
      <c r="A24" s="12">
        <v>22</v>
      </c>
      <c r="B24" s="18" t="s">
        <v>53</v>
      </c>
      <c r="C24" s="13" t="s">
        <v>54</v>
      </c>
      <c r="D24" s="12">
        <v>200</v>
      </c>
      <c r="E24" s="12" t="s">
        <v>11</v>
      </c>
      <c r="F24" s="32" t="str">
        <f>_xlfn.DISPIMG("ID_7D5B80AAAEB948F386A93138456A8B36",1)</f>
        <v>=DISPIMG("ID_7D5B80AAAEB948F386A93138456A8B36",1)</v>
      </c>
      <c r="G24" s="22">
        <v>27.6666666666667</v>
      </c>
      <c r="H24" s="22">
        <v>5533.33333333333</v>
      </c>
    </row>
    <row r="25" ht="105" customHeight="1" spans="1:8">
      <c r="A25" s="12">
        <v>23</v>
      </c>
      <c r="B25" s="18" t="s">
        <v>55</v>
      </c>
      <c r="C25" s="13" t="s">
        <v>56</v>
      </c>
      <c r="D25" s="12">
        <v>90</v>
      </c>
      <c r="E25" s="12" t="s">
        <v>11</v>
      </c>
      <c r="F25" s="32" t="str">
        <f>_xlfn.DISPIMG("ID_D108CBC34E6E4650A9EB9C26197D6E44",1)</f>
        <v>=DISPIMG("ID_D108CBC34E6E4650A9EB9C26197D6E44",1)</v>
      </c>
      <c r="G25" s="22">
        <v>31.6666666666667</v>
      </c>
      <c r="H25" s="22">
        <v>2850</v>
      </c>
    </row>
    <row r="26" ht="105" customHeight="1" spans="1:8">
      <c r="A26" s="12">
        <v>24</v>
      </c>
      <c r="B26" s="13" t="s">
        <v>57</v>
      </c>
      <c r="C26" s="19" t="s">
        <v>58</v>
      </c>
      <c r="D26" s="14">
        <v>10</v>
      </c>
      <c r="E26" s="12" t="s">
        <v>11</v>
      </c>
      <c r="F26" s="30" t="str">
        <f>_xlfn.DISPIMG("ID_DC139E2FAFED41A785A5102F4B4B9578",1)</f>
        <v>=DISPIMG("ID_DC139E2FAFED41A785A5102F4B4B9578",1)</v>
      </c>
      <c r="G26" s="22">
        <v>71</v>
      </c>
      <c r="H26" s="22">
        <v>710</v>
      </c>
    </row>
    <row r="27" ht="105" customHeight="1" spans="1:8">
      <c r="A27" s="12">
        <v>25</v>
      </c>
      <c r="B27" s="13" t="s">
        <v>59</v>
      </c>
      <c r="C27" s="20" t="s">
        <v>60</v>
      </c>
      <c r="D27" s="14">
        <v>50</v>
      </c>
      <c r="E27" s="12" t="s">
        <v>11</v>
      </c>
      <c r="F27" s="28" t="str">
        <f>_xlfn.DISPIMG("ID_CB4298A100B747F0AE4302F8FA9B157F",1)</f>
        <v>=DISPIMG("ID_CB4298A100B747F0AE4302F8FA9B157F",1)</v>
      </c>
      <c r="G27" s="22">
        <v>30</v>
      </c>
      <c r="H27" s="22">
        <v>1500</v>
      </c>
    </row>
    <row r="28" ht="105" customHeight="1" spans="1:8">
      <c r="A28" s="12">
        <v>26</v>
      </c>
      <c r="B28" s="15" t="s">
        <v>61</v>
      </c>
      <c r="C28" s="15" t="s">
        <v>62</v>
      </c>
      <c r="D28" s="12">
        <v>5</v>
      </c>
      <c r="E28" s="34" t="s">
        <v>14</v>
      </c>
      <c r="F28" s="30"/>
      <c r="G28" s="22">
        <v>3426.66666666667</v>
      </c>
      <c r="H28" s="22">
        <v>17133.3333333333</v>
      </c>
    </row>
    <row r="29" ht="105" customHeight="1" spans="1:8">
      <c r="A29" s="12">
        <v>27</v>
      </c>
      <c r="B29" s="13" t="s">
        <v>63</v>
      </c>
      <c r="C29" s="13" t="s">
        <v>64</v>
      </c>
      <c r="D29" s="14">
        <v>11</v>
      </c>
      <c r="E29" s="34" t="s">
        <v>14</v>
      </c>
      <c r="F29" s="28"/>
      <c r="G29" s="22">
        <v>2833.33333333333</v>
      </c>
      <c r="H29" s="22">
        <v>31166.6666666667</v>
      </c>
    </row>
    <row r="30" ht="105" customHeight="1" spans="1:8">
      <c r="A30" s="12">
        <v>28</v>
      </c>
      <c r="B30" s="13" t="s">
        <v>65</v>
      </c>
      <c r="C30" s="13" t="s">
        <v>66</v>
      </c>
      <c r="D30" s="14">
        <v>14</v>
      </c>
      <c r="E30" s="34" t="s">
        <v>14</v>
      </c>
      <c r="F30" s="28"/>
      <c r="G30" s="22">
        <v>3116.66666666667</v>
      </c>
      <c r="H30" s="22">
        <v>43633.3333333333</v>
      </c>
    </row>
    <row r="31" ht="105" customHeight="1" spans="1:8">
      <c r="A31" s="12">
        <v>29</v>
      </c>
      <c r="B31" s="13" t="s">
        <v>65</v>
      </c>
      <c r="C31" s="13" t="s">
        <v>67</v>
      </c>
      <c r="D31" s="14">
        <v>10</v>
      </c>
      <c r="E31" s="34" t="s">
        <v>14</v>
      </c>
      <c r="F31" s="28"/>
      <c r="G31" s="22">
        <v>2583.33333333333</v>
      </c>
      <c r="H31" s="22">
        <v>25833.3333333333</v>
      </c>
    </row>
    <row r="32" ht="105" customHeight="1" spans="1:8">
      <c r="A32" s="12">
        <v>30</v>
      </c>
      <c r="B32" s="13" t="s">
        <v>68</v>
      </c>
      <c r="C32" s="13" t="s">
        <v>69</v>
      </c>
      <c r="D32" s="14">
        <v>1</v>
      </c>
      <c r="E32" s="14" t="s">
        <v>11</v>
      </c>
      <c r="F32" s="28"/>
      <c r="G32" s="22">
        <v>756.666666666667</v>
      </c>
      <c r="H32" s="22">
        <v>756.666666666667</v>
      </c>
    </row>
    <row r="33" ht="105" customHeight="1" spans="1:8">
      <c r="A33" s="12">
        <v>31</v>
      </c>
      <c r="B33" s="13" t="s">
        <v>68</v>
      </c>
      <c r="C33" s="13" t="s">
        <v>70</v>
      </c>
      <c r="D33" s="14">
        <v>7</v>
      </c>
      <c r="E33" s="14" t="s">
        <v>11</v>
      </c>
      <c r="F33" s="28"/>
      <c r="G33" s="22">
        <v>451.666666666667</v>
      </c>
      <c r="H33" s="22">
        <v>3161.66666666667</v>
      </c>
    </row>
    <row r="34" ht="105" customHeight="1" spans="1:8">
      <c r="A34" s="12">
        <v>32</v>
      </c>
      <c r="B34" s="13" t="s">
        <v>71</v>
      </c>
      <c r="C34" s="13" t="s">
        <v>72</v>
      </c>
      <c r="D34" s="14">
        <v>30</v>
      </c>
      <c r="E34" s="14" t="s">
        <v>11</v>
      </c>
      <c r="F34" s="28"/>
      <c r="G34" s="22">
        <v>183.333333333333</v>
      </c>
      <c r="H34" s="22">
        <v>5500</v>
      </c>
    </row>
    <row r="35" ht="105" customHeight="1" spans="1:8">
      <c r="A35" s="12">
        <v>33</v>
      </c>
      <c r="B35" s="15" t="s">
        <v>73</v>
      </c>
      <c r="C35" s="15" t="s">
        <v>74</v>
      </c>
      <c r="D35" s="12">
        <v>1</v>
      </c>
      <c r="E35" s="34" t="s">
        <v>14</v>
      </c>
      <c r="F35" s="30"/>
      <c r="G35" s="22">
        <v>4200</v>
      </c>
      <c r="H35" s="22">
        <v>4200</v>
      </c>
    </row>
    <row r="36" ht="105" customHeight="1" spans="1:8">
      <c r="A36" s="12">
        <v>34</v>
      </c>
      <c r="B36" s="15" t="s">
        <v>75</v>
      </c>
      <c r="C36" s="15" t="s">
        <v>76</v>
      </c>
      <c r="D36" s="12">
        <v>4</v>
      </c>
      <c r="E36" s="34" t="s">
        <v>14</v>
      </c>
      <c r="F36" s="30" t="str">
        <f>_xlfn.DISPIMG("ID_BED16A4004474CE8AC171B8C6D32957D",1)</f>
        <v>=DISPIMG("ID_BED16A4004474CE8AC171B8C6D32957D",1)</v>
      </c>
      <c r="G36" s="22">
        <v>4126.66666666667</v>
      </c>
      <c r="H36" s="22">
        <v>16506.6666666667</v>
      </c>
    </row>
    <row r="37" ht="93" customHeight="1" spans="1:8">
      <c r="A37" s="12">
        <v>35</v>
      </c>
      <c r="B37" s="13" t="s">
        <v>77</v>
      </c>
      <c r="C37" s="13" t="s">
        <v>78</v>
      </c>
      <c r="D37" s="14">
        <v>1</v>
      </c>
      <c r="E37" s="34" t="s">
        <v>14</v>
      </c>
      <c r="F37" s="35"/>
      <c r="G37" s="22">
        <v>18566.6666666667</v>
      </c>
      <c r="H37" s="22">
        <v>18566.6666666667</v>
      </c>
    </row>
    <row r="38" ht="95" customHeight="1" spans="1:8">
      <c r="A38" s="12">
        <v>36</v>
      </c>
      <c r="B38" s="13" t="s">
        <v>79</v>
      </c>
      <c r="C38" s="13" t="s">
        <v>80</v>
      </c>
      <c r="D38" s="14">
        <v>1</v>
      </c>
      <c r="E38" s="34" t="s">
        <v>14</v>
      </c>
      <c r="F38" s="35"/>
      <c r="G38" s="22">
        <v>13333.3333333333</v>
      </c>
      <c r="H38" s="22">
        <v>13333.3333333333</v>
      </c>
    </row>
    <row r="39" ht="209" customHeight="1" spans="1:8">
      <c r="A39" s="12">
        <v>37</v>
      </c>
      <c r="B39" s="13" t="s">
        <v>81</v>
      </c>
      <c r="C39" s="15" t="s">
        <v>82</v>
      </c>
      <c r="D39" s="14">
        <v>1</v>
      </c>
      <c r="E39" s="34" t="s">
        <v>14</v>
      </c>
      <c r="F39" s="30"/>
      <c r="G39" s="22">
        <v>5253.33333333333</v>
      </c>
      <c r="H39" s="22">
        <v>5253.33333333333</v>
      </c>
    </row>
    <row r="40" ht="105" customHeight="1" spans="1:8">
      <c r="A40" s="12">
        <v>38</v>
      </c>
      <c r="B40" s="13" t="s">
        <v>83</v>
      </c>
      <c r="C40" s="13" t="s">
        <v>84</v>
      </c>
      <c r="D40" s="14">
        <v>2</v>
      </c>
      <c r="E40" s="34" t="s">
        <v>14</v>
      </c>
      <c r="F40" s="26"/>
      <c r="G40" s="22">
        <v>8000</v>
      </c>
      <c r="H40" s="22">
        <v>16000</v>
      </c>
    </row>
    <row r="41" ht="105" customHeight="1" spans="1:8">
      <c r="A41" s="12">
        <v>39</v>
      </c>
      <c r="B41" s="13" t="s">
        <v>85</v>
      </c>
      <c r="C41" s="13" t="s">
        <v>86</v>
      </c>
      <c r="D41" s="12">
        <v>9</v>
      </c>
      <c r="E41" s="34" t="s">
        <v>87</v>
      </c>
      <c r="F41" s="30"/>
      <c r="G41" s="22">
        <v>273.666666666667</v>
      </c>
      <c r="H41" s="22">
        <v>2463</v>
      </c>
    </row>
    <row r="42" ht="105" customHeight="1" spans="1:8">
      <c r="A42" s="12">
        <v>40</v>
      </c>
      <c r="B42" s="13" t="s">
        <v>88</v>
      </c>
      <c r="C42" s="13" t="s">
        <v>89</v>
      </c>
      <c r="D42" s="12">
        <v>36</v>
      </c>
      <c r="E42" s="34" t="s">
        <v>87</v>
      </c>
      <c r="F42" s="30"/>
      <c r="G42" s="22">
        <v>161.666666666667</v>
      </c>
      <c r="H42" s="22">
        <v>5820</v>
      </c>
    </row>
    <row r="43" ht="105" customHeight="1" spans="1:8">
      <c r="A43" s="12">
        <v>41</v>
      </c>
      <c r="B43" s="13" t="s">
        <v>90</v>
      </c>
      <c r="C43" s="15" t="s">
        <v>91</v>
      </c>
      <c r="D43" s="14">
        <v>82</v>
      </c>
      <c r="E43" s="34" t="s">
        <v>87</v>
      </c>
      <c r="F43" s="30" t="str">
        <f>_xlfn.DISPIMG("ID_992297447AD0471DA22A799800FAE96E",1)</f>
        <v>=DISPIMG("ID_992297447AD0471DA22A799800FAE96E",1)</v>
      </c>
      <c r="G43" s="22">
        <v>463.333333333333</v>
      </c>
      <c r="H43" s="22">
        <v>37993.3333333333</v>
      </c>
    </row>
    <row r="44" ht="105" customHeight="1" spans="1:8">
      <c r="A44" s="12">
        <v>42</v>
      </c>
      <c r="B44" s="13" t="s">
        <v>92</v>
      </c>
      <c r="C44" s="15" t="s">
        <v>93</v>
      </c>
      <c r="D44" s="14">
        <v>4</v>
      </c>
      <c r="E44" s="34" t="s">
        <v>87</v>
      </c>
      <c r="F44" s="30" t="str">
        <f>_xlfn.DISPIMG("ID_F6DBD8FC147A4DBE949C2E70B0D9E461",1)</f>
        <v>=DISPIMG("ID_F6DBD8FC147A4DBE949C2E70B0D9E461",1)</v>
      </c>
      <c r="G44" s="22">
        <v>461.666666666667</v>
      </c>
      <c r="H44" s="22">
        <v>1846.66666666667</v>
      </c>
    </row>
    <row r="45" ht="105" customHeight="1" spans="1:8">
      <c r="A45" s="12">
        <v>43</v>
      </c>
      <c r="B45" s="13" t="s">
        <v>94</v>
      </c>
      <c r="C45" s="13" t="s">
        <v>95</v>
      </c>
      <c r="D45" s="12">
        <v>14</v>
      </c>
      <c r="E45" s="34" t="s">
        <v>14</v>
      </c>
      <c r="F45" s="30"/>
      <c r="G45" s="22">
        <v>1666.66666666667</v>
      </c>
      <c r="H45" s="22">
        <v>23333.3333333333</v>
      </c>
    </row>
    <row r="46" ht="105" customHeight="1" spans="1:8">
      <c r="A46" s="12">
        <v>44</v>
      </c>
      <c r="B46" s="13" t="s">
        <v>96</v>
      </c>
      <c r="C46" s="13" t="s">
        <v>97</v>
      </c>
      <c r="D46" s="14">
        <v>3</v>
      </c>
      <c r="E46" s="34" t="s">
        <v>87</v>
      </c>
      <c r="F46" s="30"/>
      <c r="G46" s="22">
        <v>653.333333333333</v>
      </c>
      <c r="H46" s="22">
        <v>1960</v>
      </c>
    </row>
    <row r="47" ht="105" customHeight="1" spans="1:8">
      <c r="A47" s="12">
        <v>45</v>
      </c>
      <c r="B47" s="13" t="s">
        <v>98</v>
      </c>
      <c r="C47" s="13" t="s">
        <v>99</v>
      </c>
      <c r="D47" s="14">
        <v>6</v>
      </c>
      <c r="E47" s="14" t="s">
        <v>11</v>
      </c>
      <c r="F47" s="28"/>
      <c r="G47" s="22">
        <v>184</v>
      </c>
      <c r="H47" s="22">
        <v>1104</v>
      </c>
    </row>
    <row r="48" ht="105" customHeight="1" spans="1:8">
      <c r="A48" s="12">
        <v>46</v>
      </c>
      <c r="B48" s="13" t="s">
        <v>100</v>
      </c>
      <c r="C48" s="13" t="s">
        <v>72</v>
      </c>
      <c r="D48" s="14">
        <v>3</v>
      </c>
      <c r="E48" s="14" t="s">
        <v>11</v>
      </c>
      <c r="F48" s="28"/>
      <c r="G48" s="22">
        <v>255.333333333333</v>
      </c>
      <c r="H48" s="22">
        <v>766</v>
      </c>
    </row>
    <row r="49" ht="105" customHeight="1" spans="1:8">
      <c r="A49" s="12">
        <v>47</v>
      </c>
      <c r="B49" s="13" t="s">
        <v>101</v>
      </c>
      <c r="C49" s="13" t="s">
        <v>102</v>
      </c>
      <c r="D49" s="14">
        <v>15</v>
      </c>
      <c r="E49" s="14" t="s">
        <v>11</v>
      </c>
      <c r="F49" s="28"/>
      <c r="G49" s="22">
        <v>128.666666666667</v>
      </c>
      <c r="H49" s="22">
        <v>1930</v>
      </c>
    </row>
    <row r="50" ht="105" customHeight="1" spans="1:8">
      <c r="A50" s="12">
        <v>48</v>
      </c>
      <c r="B50" s="13" t="s">
        <v>103</v>
      </c>
      <c r="C50" s="13" t="s">
        <v>72</v>
      </c>
      <c r="D50" s="14">
        <v>40</v>
      </c>
      <c r="E50" s="14" t="s">
        <v>11</v>
      </c>
      <c r="F50" s="28"/>
      <c r="G50" s="22">
        <v>16.3333333333333</v>
      </c>
      <c r="H50" s="22">
        <v>653.333333333333</v>
      </c>
    </row>
    <row r="51" ht="105" customHeight="1" spans="1:8">
      <c r="A51" s="12">
        <v>49</v>
      </c>
      <c r="B51" s="13" t="s">
        <v>104</v>
      </c>
      <c r="C51" s="13" t="s">
        <v>105</v>
      </c>
      <c r="D51" s="14">
        <v>20</v>
      </c>
      <c r="E51" s="14" t="s">
        <v>11</v>
      </c>
      <c r="F51" s="28"/>
      <c r="G51" s="22">
        <v>4.6</v>
      </c>
      <c r="H51" s="22">
        <v>92</v>
      </c>
    </row>
    <row r="52" ht="105" customHeight="1" spans="1:8">
      <c r="A52" s="12">
        <v>50</v>
      </c>
      <c r="B52" s="13" t="s">
        <v>106</v>
      </c>
      <c r="C52" s="13" t="s">
        <v>107</v>
      </c>
      <c r="D52" s="14">
        <v>40</v>
      </c>
      <c r="E52" s="14" t="s">
        <v>11</v>
      </c>
      <c r="F52" s="30"/>
      <c r="G52" s="22">
        <v>57.6666666666667</v>
      </c>
      <c r="H52" s="22">
        <v>2306.66666666667</v>
      </c>
    </row>
    <row r="53" ht="105" customHeight="1" spans="1:8">
      <c r="A53" s="12">
        <v>51</v>
      </c>
      <c r="B53" s="13" t="s">
        <v>108</v>
      </c>
      <c r="C53" s="13" t="s">
        <v>109</v>
      </c>
      <c r="D53" s="14">
        <v>20</v>
      </c>
      <c r="E53" s="14" t="s">
        <v>11</v>
      </c>
      <c r="F53" s="28"/>
      <c r="G53" s="22">
        <v>8.33333333333333</v>
      </c>
      <c r="H53" s="22">
        <v>166.666666666667</v>
      </c>
    </row>
    <row r="54" ht="105" customHeight="1" spans="1:8">
      <c r="A54" s="12">
        <v>52</v>
      </c>
      <c r="B54" s="13" t="s">
        <v>110</v>
      </c>
      <c r="C54" s="13" t="s">
        <v>111</v>
      </c>
      <c r="D54" s="14">
        <v>65</v>
      </c>
      <c r="E54" s="14" t="s">
        <v>11</v>
      </c>
      <c r="F54" s="30"/>
      <c r="G54" s="22">
        <v>46.3333333333333</v>
      </c>
      <c r="H54" s="22">
        <v>3011.66666666667</v>
      </c>
    </row>
    <row r="55" ht="105" customHeight="1" spans="1:8">
      <c r="A55" s="12">
        <v>53</v>
      </c>
      <c r="B55" s="13" t="s">
        <v>112</v>
      </c>
      <c r="C55" s="13" t="s">
        <v>113</v>
      </c>
      <c r="D55" s="14">
        <v>70</v>
      </c>
      <c r="E55" s="14" t="s">
        <v>11</v>
      </c>
      <c r="F55" s="30"/>
      <c r="G55" s="22">
        <v>42.3333333333333</v>
      </c>
      <c r="H55" s="22">
        <v>2963.33333333333</v>
      </c>
    </row>
    <row r="56" ht="156" customHeight="1" spans="1:8">
      <c r="A56" s="12">
        <v>54</v>
      </c>
      <c r="B56" s="21" t="s">
        <v>114</v>
      </c>
      <c r="C56" s="15" t="s">
        <v>115</v>
      </c>
      <c r="D56" s="12">
        <v>21</v>
      </c>
      <c r="E56" s="14" t="s">
        <v>11</v>
      </c>
      <c r="F56" s="37" t="str">
        <f>_xlfn.DISPIMG("ID_03DA6EEFD45746028DA94C09681C51AF",1)</f>
        <v>=DISPIMG("ID_03DA6EEFD45746028DA94C09681C51AF",1)</v>
      </c>
      <c r="G56" s="22">
        <v>530</v>
      </c>
      <c r="H56" s="22">
        <v>11130</v>
      </c>
    </row>
    <row r="57" ht="115" customHeight="1" spans="1:8">
      <c r="A57" s="12">
        <v>55</v>
      </c>
      <c r="B57" s="13" t="s">
        <v>116</v>
      </c>
      <c r="C57" s="13" t="s">
        <v>117</v>
      </c>
      <c r="D57" s="14">
        <v>6</v>
      </c>
      <c r="E57" s="14" t="s">
        <v>11</v>
      </c>
      <c r="F57" s="30"/>
      <c r="G57" s="22">
        <v>720</v>
      </c>
      <c r="H57" s="22">
        <v>4320</v>
      </c>
    </row>
    <row r="58" ht="115" customHeight="1" spans="1:8">
      <c r="A58" s="12">
        <v>56</v>
      </c>
      <c r="B58" s="13" t="s">
        <v>118</v>
      </c>
      <c r="C58" s="13" t="s">
        <v>119</v>
      </c>
      <c r="D58" s="14">
        <v>3</v>
      </c>
      <c r="E58" s="14" t="s">
        <v>11</v>
      </c>
      <c r="F58" s="30"/>
      <c r="G58" s="22">
        <v>418.333333333333</v>
      </c>
      <c r="H58" s="22">
        <v>1255</v>
      </c>
    </row>
    <row r="59" ht="115" customHeight="1" spans="1:8">
      <c r="A59" s="12">
        <v>57</v>
      </c>
      <c r="B59" s="13" t="s">
        <v>120</v>
      </c>
      <c r="C59" s="13" t="s">
        <v>121</v>
      </c>
      <c r="D59" s="14">
        <v>4</v>
      </c>
      <c r="E59" s="14" t="s">
        <v>11</v>
      </c>
      <c r="F59" s="30"/>
      <c r="G59" s="22">
        <v>623.333333333333</v>
      </c>
      <c r="H59" s="22">
        <v>2493.33333333333</v>
      </c>
    </row>
    <row r="60" ht="115" customHeight="1" spans="1:8">
      <c r="A60" s="12">
        <v>58</v>
      </c>
      <c r="B60" s="13" t="s">
        <v>122</v>
      </c>
      <c r="C60" s="13" t="s">
        <v>123</v>
      </c>
      <c r="D60" s="14">
        <v>1</v>
      </c>
      <c r="E60" s="14" t="s">
        <v>11</v>
      </c>
      <c r="F60" s="26"/>
      <c r="G60" s="22">
        <v>4350</v>
      </c>
      <c r="H60" s="22">
        <v>4350</v>
      </c>
    </row>
    <row r="61" ht="105" customHeight="1" spans="1:8">
      <c r="A61" s="12">
        <v>59</v>
      </c>
      <c r="B61" s="13" t="s">
        <v>124</v>
      </c>
      <c r="C61" s="13" t="s">
        <v>125</v>
      </c>
      <c r="D61" s="14">
        <v>6</v>
      </c>
      <c r="E61" s="14" t="s">
        <v>11</v>
      </c>
      <c r="F61" s="28"/>
      <c r="G61" s="22">
        <v>260</v>
      </c>
      <c r="H61" s="22">
        <v>1560</v>
      </c>
    </row>
    <row r="62" ht="105" customHeight="1" spans="1:8">
      <c r="A62" s="12">
        <v>60</v>
      </c>
      <c r="B62" s="13" t="s">
        <v>126</v>
      </c>
      <c r="C62" s="15" t="s">
        <v>127</v>
      </c>
      <c r="D62" s="14">
        <v>13</v>
      </c>
      <c r="E62" s="14" t="s">
        <v>11</v>
      </c>
      <c r="F62" s="30"/>
      <c r="G62" s="22">
        <v>400</v>
      </c>
      <c r="H62" s="22">
        <v>5200</v>
      </c>
    </row>
    <row r="63" ht="105" customHeight="1" spans="1:8">
      <c r="A63" s="12">
        <v>61</v>
      </c>
      <c r="B63" s="13" t="s">
        <v>128</v>
      </c>
      <c r="C63" s="15" t="s">
        <v>129</v>
      </c>
      <c r="D63" s="14">
        <v>14</v>
      </c>
      <c r="E63" s="14" t="s">
        <v>11</v>
      </c>
      <c r="F63" s="30"/>
      <c r="G63" s="22">
        <v>653.333333333333</v>
      </c>
      <c r="H63" s="22">
        <v>9146.66666666667</v>
      </c>
    </row>
    <row r="64" ht="115" customHeight="1" spans="1:8">
      <c r="A64" s="12">
        <v>62</v>
      </c>
      <c r="B64" s="13" t="s">
        <v>130</v>
      </c>
      <c r="C64" s="13" t="s">
        <v>131</v>
      </c>
      <c r="D64" s="14">
        <v>6</v>
      </c>
      <c r="E64" s="14" t="s">
        <v>11</v>
      </c>
      <c r="F64" s="30"/>
      <c r="G64" s="22">
        <v>671.666666666667</v>
      </c>
      <c r="H64" s="22">
        <v>4030</v>
      </c>
    </row>
    <row r="65" ht="105" customHeight="1" spans="1:8">
      <c r="A65" s="12">
        <v>63</v>
      </c>
      <c r="B65" s="13" t="s">
        <v>132</v>
      </c>
      <c r="C65" s="13" t="s">
        <v>133</v>
      </c>
      <c r="D65" s="14">
        <v>8</v>
      </c>
      <c r="E65" s="14" t="s">
        <v>11</v>
      </c>
      <c r="F65" s="28"/>
      <c r="G65" s="22">
        <v>113.333333333333</v>
      </c>
      <c r="H65" s="22">
        <v>906.666666666667</v>
      </c>
    </row>
    <row r="66" ht="105" customHeight="1" spans="1:8">
      <c r="A66" s="12">
        <v>64</v>
      </c>
      <c r="B66" s="13" t="s">
        <v>134</v>
      </c>
      <c r="C66" s="13" t="s">
        <v>135</v>
      </c>
      <c r="D66" s="14">
        <v>2</v>
      </c>
      <c r="E66" s="14" t="s">
        <v>14</v>
      </c>
      <c r="F66" s="28"/>
      <c r="G66" s="22">
        <v>66.6666666666667</v>
      </c>
      <c r="H66" s="22">
        <v>133.333333333333</v>
      </c>
    </row>
    <row r="67" ht="105" customHeight="1" spans="1:8">
      <c r="A67" s="12">
        <v>65</v>
      </c>
      <c r="B67" s="13" t="s">
        <v>136</v>
      </c>
      <c r="C67" s="15" t="s">
        <v>137</v>
      </c>
      <c r="D67" s="14">
        <v>1</v>
      </c>
      <c r="E67" s="14" t="s">
        <v>14</v>
      </c>
      <c r="F67" s="30"/>
      <c r="G67" s="22">
        <v>375.333333333333</v>
      </c>
      <c r="H67" s="22">
        <v>375.333333333333</v>
      </c>
    </row>
    <row r="68" ht="105" customHeight="1" spans="1:8">
      <c r="A68" s="12">
        <v>66</v>
      </c>
      <c r="B68" s="13" t="s">
        <v>138</v>
      </c>
      <c r="C68" s="13" t="s">
        <v>139</v>
      </c>
      <c r="D68" s="14">
        <v>1</v>
      </c>
      <c r="E68" s="14" t="s">
        <v>11</v>
      </c>
      <c r="F68" s="28"/>
      <c r="G68" s="22">
        <v>880</v>
      </c>
      <c r="H68" s="22">
        <v>880</v>
      </c>
    </row>
    <row r="69" ht="105" customHeight="1" spans="1:8">
      <c r="A69" s="12">
        <v>67</v>
      </c>
      <c r="B69" s="13" t="s">
        <v>140</v>
      </c>
      <c r="C69" s="13" t="s">
        <v>141</v>
      </c>
      <c r="D69" s="14">
        <v>1</v>
      </c>
      <c r="E69" s="14" t="s">
        <v>14</v>
      </c>
      <c r="F69" s="28" t="str">
        <f>_xlfn.DISPIMG("ID_BB39A891057A4CEE950ABEA820E80472",1)</f>
        <v>=DISPIMG("ID_BB39A891057A4CEE950ABEA820E80472",1)</v>
      </c>
      <c r="G69" s="22">
        <v>7926.66666666667</v>
      </c>
      <c r="H69" s="22">
        <v>7926.66666666667</v>
      </c>
    </row>
    <row r="70" ht="105" customHeight="1" spans="1:8">
      <c r="A70" s="12">
        <v>68</v>
      </c>
      <c r="B70" s="34" t="s">
        <v>142</v>
      </c>
      <c r="C70" s="34" t="s">
        <v>143</v>
      </c>
      <c r="D70" s="14">
        <v>12</v>
      </c>
      <c r="E70" s="34" t="s">
        <v>14</v>
      </c>
      <c r="F70" s="31" t="str">
        <f>_xlfn.DISPIMG("ID_E165A7B3FF804969917A239B8F72037D",1)</f>
        <v>=DISPIMG("ID_E165A7B3FF804969917A239B8F72037D",1)</v>
      </c>
      <c r="G70" s="22">
        <v>2793.33333333333</v>
      </c>
      <c r="H70" s="22">
        <v>33520</v>
      </c>
    </row>
    <row r="71" ht="105" customHeight="1" spans="1:8">
      <c r="A71" s="12">
        <v>69</v>
      </c>
      <c r="B71" s="19" t="s">
        <v>144</v>
      </c>
      <c r="C71" s="13" t="s">
        <v>145</v>
      </c>
      <c r="D71" s="14">
        <v>30</v>
      </c>
      <c r="E71" s="14" t="s">
        <v>11</v>
      </c>
      <c r="F71" s="28" t="str">
        <f>_xlfn.DISPIMG("ID_BAA17021DCC943C8A2BE4E0C9AB94E32",1)</f>
        <v>=DISPIMG("ID_BAA17021DCC943C8A2BE4E0C9AB94E32",1)</v>
      </c>
      <c r="G71" s="22">
        <v>69.3333333333333</v>
      </c>
      <c r="H71" s="22">
        <v>2080</v>
      </c>
    </row>
    <row r="72" ht="105" customHeight="1" spans="1:8">
      <c r="A72" s="12">
        <v>70</v>
      </c>
      <c r="B72" s="13" t="s">
        <v>146</v>
      </c>
      <c r="C72" s="13" t="s">
        <v>147</v>
      </c>
      <c r="D72" s="14">
        <v>4</v>
      </c>
      <c r="E72" s="14" t="s">
        <v>11</v>
      </c>
      <c r="F72" s="28"/>
      <c r="G72" s="22">
        <v>76.6666666666667</v>
      </c>
      <c r="H72" s="22">
        <v>306.666666666667</v>
      </c>
    </row>
    <row r="73" ht="105" customHeight="1" spans="1:8">
      <c r="A73" s="12">
        <v>71</v>
      </c>
      <c r="B73" s="21" t="s">
        <v>148</v>
      </c>
      <c r="C73" s="15" t="s">
        <v>149</v>
      </c>
      <c r="D73" s="14">
        <v>3</v>
      </c>
      <c r="E73" s="34" t="s">
        <v>14</v>
      </c>
      <c r="F73" s="30" t="str">
        <f>_xlfn.DISPIMG("ID_44787228ED7F431BAAF449DD12C6E160",1)</f>
        <v>=DISPIMG("ID_44787228ED7F431BAAF449DD12C6E160",1)</v>
      </c>
      <c r="G73" s="22">
        <v>6846.66666666667</v>
      </c>
      <c r="H73" s="22">
        <v>20540</v>
      </c>
    </row>
    <row r="74" s="2" customFormat="1" ht="105" customHeight="1" spans="1:8">
      <c r="A74" s="12">
        <v>72</v>
      </c>
      <c r="B74" s="21" t="s">
        <v>150</v>
      </c>
      <c r="C74" s="40" t="s">
        <v>151</v>
      </c>
      <c r="D74" s="14">
        <v>12</v>
      </c>
      <c r="E74" s="34" t="s">
        <v>14</v>
      </c>
      <c r="F74" s="30"/>
      <c r="G74" s="22">
        <v>9000</v>
      </c>
      <c r="H74" s="22">
        <v>108000</v>
      </c>
    </row>
    <row r="75" ht="105" customHeight="1" spans="1:8">
      <c r="A75" s="12">
        <v>73</v>
      </c>
      <c r="B75" s="13" t="s">
        <v>152</v>
      </c>
      <c r="C75" s="13" t="s">
        <v>153</v>
      </c>
      <c r="D75" s="14">
        <v>2</v>
      </c>
      <c r="E75" s="34" t="s">
        <v>14</v>
      </c>
      <c r="F75" s="30"/>
      <c r="G75" s="22">
        <v>470</v>
      </c>
      <c r="H75" s="22">
        <v>940</v>
      </c>
    </row>
    <row r="76" ht="175" customHeight="1" spans="1:8">
      <c r="A76" s="12">
        <v>74</v>
      </c>
      <c r="B76" s="15" t="s">
        <v>154</v>
      </c>
      <c r="C76" s="15" t="s">
        <v>155</v>
      </c>
      <c r="D76" s="14">
        <v>2</v>
      </c>
      <c r="E76" s="34" t="s">
        <v>14</v>
      </c>
      <c r="F76" s="30" t="str">
        <f>_xlfn.DISPIMG("ID_6378A73C2E384A9DB10D750EF7DB6BFE",1)</f>
        <v>=DISPIMG("ID_6378A73C2E384A9DB10D750EF7DB6BFE",1)</v>
      </c>
      <c r="G76" s="22">
        <v>7792</v>
      </c>
      <c r="H76" s="22">
        <v>15584</v>
      </c>
    </row>
    <row r="77" ht="105" customHeight="1" spans="1:8">
      <c r="A77" s="12">
        <v>75</v>
      </c>
      <c r="B77" s="13" t="s">
        <v>156</v>
      </c>
      <c r="C77" s="13" t="s">
        <v>157</v>
      </c>
      <c r="D77" s="14">
        <v>20</v>
      </c>
      <c r="E77" s="14" t="s">
        <v>14</v>
      </c>
      <c r="F77" s="28"/>
      <c r="G77" s="22">
        <v>158.333333333333</v>
      </c>
      <c r="H77" s="22">
        <v>3166.66666666667</v>
      </c>
    </row>
    <row r="78" ht="105" customHeight="1" spans="1:8">
      <c r="A78" s="12">
        <v>76</v>
      </c>
      <c r="B78" s="13" t="s">
        <v>158</v>
      </c>
      <c r="C78" s="41" t="s">
        <v>159</v>
      </c>
      <c r="D78" s="14">
        <v>1</v>
      </c>
      <c r="E78" s="14" t="s">
        <v>14</v>
      </c>
      <c r="F78" s="26"/>
      <c r="G78" s="22">
        <v>6233.33333333333</v>
      </c>
      <c r="H78" s="22">
        <v>6233.33333333333</v>
      </c>
    </row>
    <row r="79" ht="105" customHeight="1" spans="1:8">
      <c r="A79" s="12">
        <v>77</v>
      </c>
      <c r="B79" s="13" t="s">
        <v>160</v>
      </c>
      <c r="C79" s="16" t="s">
        <v>161</v>
      </c>
      <c r="D79" s="14">
        <v>4</v>
      </c>
      <c r="E79" s="25" t="s">
        <v>11</v>
      </c>
      <c r="F79" s="26"/>
      <c r="G79" s="22">
        <v>2066.66666666667</v>
      </c>
      <c r="H79" s="22">
        <v>8266.66666666667</v>
      </c>
    </row>
    <row r="80" ht="105" customHeight="1" spans="1:8">
      <c r="A80" s="12">
        <v>78</v>
      </c>
      <c r="B80" s="13" t="s">
        <v>162</v>
      </c>
      <c r="C80" s="15" t="s">
        <v>163</v>
      </c>
      <c r="D80" s="14">
        <v>55</v>
      </c>
      <c r="E80" s="14" t="s">
        <v>14</v>
      </c>
      <c r="F80" s="30"/>
      <c r="G80" s="22">
        <v>45</v>
      </c>
      <c r="H80" s="22">
        <v>2475</v>
      </c>
    </row>
    <row r="81" ht="105" customHeight="1" spans="1:8">
      <c r="A81" s="12">
        <v>79</v>
      </c>
      <c r="B81" s="13" t="s">
        <v>164</v>
      </c>
      <c r="C81" s="15" t="s">
        <v>165</v>
      </c>
      <c r="D81" s="14">
        <v>5</v>
      </c>
      <c r="E81" s="14" t="s">
        <v>14</v>
      </c>
      <c r="F81" s="28"/>
      <c r="G81" s="22">
        <v>248.333333333333</v>
      </c>
      <c r="H81" s="22">
        <v>1241.66666666667</v>
      </c>
    </row>
    <row r="82" ht="105" customHeight="1" spans="1:8">
      <c r="A82" s="12">
        <v>80</v>
      </c>
      <c r="B82" s="13" t="s">
        <v>166</v>
      </c>
      <c r="C82" s="13" t="s">
        <v>167</v>
      </c>
      <c r="D82" s="14">
        <v>20</v>
      </c>
      <c r="E82" s="14" t="s">
        <v>11</v>
      </c>
      <c r="F82" s="28"/>
      <c r="G82" s="22">
        <v>56.6666666666667</v>
      </c>
      <c r="H82" s="22">
        <v>1133.33333333333</v>
      </c>
    </row>
    <row r="83" ht="105" customHeight="1" spans="1:8">
      <c r="A83" s="12">
        <v>81</v>
      </c>
      <c r="B83" s="15" t="s">
        <v>168</v>
      </c>
      <c r="C83" s="13" t="s">
        <v>169</v>
      </c>
      <c r="D83" s="14">
        <v>4</v>
      </c>
      <c r="E83" s="14" t="s">
        <v>170</v>
      </c>
      <c r="F83" s="46"/>
      <c r="G83" s="22">
        <v>590</v>
      </c>
      <c r="H83" s="22">
        <v>2360</v>
      </c>
    </row>
    <row r="84" ht="105" customHeight="1" spans="1:8">
      <c r="A84" s="12">
        <v>82</v>
      </c>
      <c r="B84" s="13" t="s">
        <v>171</v>
      </c>
      <c r="C84" s="13" t="s">
        <v>172</v>
      </c>
      <c r="D84" s="14">
        <v>2</v>
      </c>
      <c r="E84" s="14" t="s">
        <v>170</v>
      </c>
      <c r="F84" s="28"/>
      <c r="G84" s="22">
        <v>3283.33333333333</v>
      </c>
      <c r="H84" s="22">
        <v>6566.66666666667</v>
      </c>
    </row>
    <row r="85" ht="105" customHeight="1" spans="1:8">
      <c r="A85" s="12">
        <v>83</v>
      </c>
      <c r="B85" s="13" t="s">
        <v>173</v>
      </c>
      <c r="C85" s="13" t="s">
        <v>174</v>
      </c>
      <c r="D85" s="14">
        <v>3</v>
      </c>
      <c r="E85" s="12" t="s">
        <v>11</v>
      </c>
      <c r="F85" s="32" t="str">
        <f>_xlfn.DISPIMG("ID_0EF8F52D4B2B476BAECEBD33A4466B83",1)</f>
        <v>=DISPIMG("ID_0EF8F52D4B2B476BAECEBD33A4466B83",1)</v>
      </c>
      <c r="G85" s="22">
        <v>14333.3333333333</v>
      </c>
      <c r="H85" s="22">
        <v>43000</v>
      </c>
    </row>
    <row r="86" ht="105" customHeight="1" spans="1:8">
      <c r="A86" s="12">
        <v>84</v>
      </c>
      <c r="B86" s="13" t="s">
        <v>175</v>
      </c>
      <c r="C86" s="15" t="s">
        <v>176</v>
      </c>
      <c r="D86" s="14">
        <v>3</v>
      </c>
      <c r="E86" s="14" t="s">
        <v>14</v>
      </c>
      <c r="F86" s="30"/>
      <c r="G86" s="22">
        <v>2420</v>
      </c>
      <c r="H86" s="22">
        <v>7260</v>
      </c>
    </row>
    <row r="87" ht="105" customHeight="1" spans="1:8">
      <c r="A87" s="12">
        <v>85</v>
      </c>
      <c r="B87" s="13" t="s">
        <v>177</v>
      </c>
      <c r="C87" s="13" t="s">
        <v>178</v>
      </c>
      <c r="D87" s="14">
        <v>2</v>
      </c>
      <c r="E87" s="14" t="s">
        <v>14</v>
      </c>
      <c r="F87" s="28"/>
      <c r="G87" s="22">
        <v>746.666666666667</v>
      </c>
      <c r="H87" s="22">
        <v>1493.33333333333</v>
      </c>
    </row>
    <row r="88" ht="105" customHeight="1" spans="1:8">
      <c r="A88" s="12">
        <v>86</v>
      </c>
      <c r="B88" s="13" t="s">
        <v>179</v>
      </c>
      <c r="C88" s="13" t="s">
        <v>180</v>
      </c>
      <c r="D88" s="14">
        <v>6</v>
      </c>
      <c r="E88" s="14" t="s">
        <v>14</v>
      </c>
      <c r="F88" s="28"/>
      <c r="G88" s="22">
        <v>636.666666666667</v>
      </c>
      <c r="H88" s="22">
        <v>3820</v>
      </c>
    </row>
    <row r="89" s="1" customFormat="1" ht="105" customHeight="1" spans="1:8">
      <c r="A89" s="12">
        <v>87</v>
      </c>
      <c r="B89" s="13" t="s">
        <v>181</v>
      </c>
      <c r="C89" s="13" t="s">
        <v>182</v>
      </c>
      <c r="D89" s="14">
        <v>16</v>
      </c>
      <c r="E89" s="14" t="s">
        <v>11</v>
      </c>
      <c r="F89" s="28"/>
      <c r="G89" s="22">
        <v>81.6666666666667</v>
      </c>
      <c r="H89" s="22">
        <v>1306.66666666667</v>
      </c>
    </row>
    <row r="90" s="1" customFormat="1" ht="105" customHeight="1" spans="1:8">
      <c r="A90" s="12">
        <v>88</v>
      </c>
      <c r="B90" s="13" t="s">
        <v>183</v>
      </c>
      <c r="C90" s="13" t="s">
        <v>184</v>
      </c>
      <c r="D90" s="14">
        <v>27</v>
      </c>
      <c r="E90" s="34" t="s">
        <v>14</v>
      </c>
      <c r="F90" s="30"/>
      <c r="G90" s="22">
        <v>43.3333333333333</v>
      </c>
      <c r="H90" s="22">
        <v>1170</v>
      </c>
    </row>
    <row r="91" ht="105" customHeight="1" spans="1:8">
      <c r="A91" s="12">
        <v>89</v>
      </c>
      <c r="B91" s="13" t="s">
        <v>185</v>
      </c>
      <c r="C91" s="13" t="s">
        <v>186</v>
      </c>
      <c r="D91" s="14">
        <v>2</v>
      </c>
      <c r="E91" s="14" t="s">
        <v>11</v>
      </c>
      <c r="F91" s="28"/>
      <c r="G91" s="22">
        <v>258</v>
      </c>
      <c r="H91" s="22">
        <v>516</v>
      </c>
    </row>
    <row r="92" ht="105" customHeight="1" spans="1:8">
      <c r="A92" s="12">
        <v>90</v>
      </c>
      <c r="B92" s="13" t="s">
        <v>187</v>
      </c>
      <c r="C92" s="13" t="s">
        <v>188</v>
      </c>
      <c r="D92" s="14">
        <v>93</v>
      </c>
      <c r="E92" s="14" t="s">
        <v>11</v>
      </c>
      <c r="F92" s="28"/>
      <c r="G92" s="22">
        <v>13.3333333333333</v>
      </c>
      <c r="H92" s="22">
        <v>1240</v>
      </c>
    </row>
    <row r="93" customFormat="1" ht="105" customHeight="1" spans="1:8">
      <c r="A93" s="12">
        <v>91</v>
      </c>
      <c r="B93" s="13" t="s">
        <v>189</v>
      </c>
      <c r="C93" s="13" t="s">
        <v>190</v>
      </c>
      <c r="D93" s="14">
        <v>19</v>
      </c>
      <c r="E93" s="34" t="s">
        <v>14</v>
      </c>
      <c r="F93" s="26"/>
      <c r="G93" s="22">
        <v>836.666666666667</v>
      </c>
      <c r="H93" s="22">
        <v>15896.6666666667</v>
      </c>
    </row>
    <row r="94" s="3" customFormat="1" ht="78" customHeight="1" spans="1:8">
      <c r="A94" s="12">
        <v>92</v>
      </c>
      <c r="B94" s="13" t="s">
        <v>191</v>
      </c>
      <c r="C94" s="13" t="s">
        <v>192</v>
      </c>
      <c r="D94" s="14">
        <v>21</v>
      </c>
      <c r="E94" s="34" t="s">
        <v>11</v>
      </c>
      <c r="F94" s="30"/>
      <c r="G94" s="22">
        <v>72.3333333333333</v>
      </c>
      <c r="H94" s="22">
        <v>1519</v>
      </c>
    </row>
    <row r="95" s="3" customFormat="1" ht="78" customHeight="1" spans="1:8">
      <c r="A95" s="12">
        <v>93</v>
      </c>
      <c r="B95" s="13" t="s">
        <v>193</v>
      </c>
      <c r="C95" s="13" t="s">
        <v>194</v>
      </c>
      <c r="D95" s="14">
        <v>1</v>
      </c>
      <c r="E95" s="34" t="s">
        <v>14</v>
      </c>
      <c r="F95" s="26"/>
      <c r="G95" s="22">
        <v>10066.6666666667</v>
      </c>
      <c r="H95" s="22">
        <v>10066.6666666667</v>
      </c>
    </row>
    <row r="96" s="3" customFormat="1" ht="78" customHeight="1" spans="1:8">
      <c r="A96" s="12">
        <v>94</v>
      </c>
      <c r="B96" s="13" t="s">
        <v>195</v>
      </c>
      <c r="C96" s="13" t="s">
        <v>196</v>
      </c>
      <c r="D96" s="14">
        <v>68</v>
      </c>
      <c r="E96" s="34" t="s">
        <v>14</v>
      </c>
      <c r="F96" s="28"/>
      <c r="G96" s="22">
        <v>17.3333333333333</v>
      </c>
      <c r="H96" s="22">
        <v>1178.66666666667</v>
      </c>
    </row>
    <row r="97" ht="105" customHeight="1" spans="1:8">
      <c r="A97" s="12">
        <v>95</v>
      </c>
      <c r="B97" s="13" t="s">
        <v>197</v>
      </c>
      <c r="C97" s="13" t="s">
        <v>198</v>
      </c>
      <c r="D97" s="14">
        <v>36</v>
      </c>
      <c r="E97" s="14" t="s">
        <v>199</v>
      </c>
      <c r="F97" s="28" t="str">
        <f>_xlfn.DISPIMG("ID_D4392DD2C738435CB887B27E70A7F8FF",1)</f>
        <v>=DISPIMG("ID_D4392DD2C738435CB887B27E70A7F8FF",1)</v>
      </c>
      <c r="G97" s="22">
        <v>55.3333333333333</v>
      </c>
      <c r="H97" s="22">
        <v>1992</v>
      </c>
    </row>
    <row r="98" s="4" customFormat="1" ht="108" customHeight="1" spans="1:8">
      <c r="A98" s="12">
        <v>96</v>
      </c>
      <c r="B98" s="13" t="s">
        <v>200</v>
      </c>
      <c r="C98" s="13" t="s">
        <v>201</v>
      </c>
      <c r="D98" s="14">
        <v>70</v>
      </c>
      <c r="E98" s="14" t="s">
        <v>11</v>
      </c>
      <c r="F98" s="28" t="str">
        <f>_xlfn.DISPIMG("ID_3DBD69C745B64B86B0853E2CA02DA323",1)</f>
        <v>=DISPIMG("ID_3DBD69C745B64B86B0853E2CA02DA323",1)</v>
      </c>
      <c r="G98" s="22">
        <v>10</v>
      </c>
      <c r="H98" s="22">
        <v>700</v>
      </c>
    </row>
    <row r="99" customFormat="1" ht="86" customHeight="1" spans="1:8">
      <c r="A99" s="12">
        <v>97</v>
      </c>
      <c r="B99" s="13" t="s">
        <v>202</v>
      </c>
      <c r="C99" s="13" t="s">
        <v>203</v>
      </c>
      <c r="D99" s="14">
        <v>35</v>
      </c>
      <c r="E99" s="14" t="s">
        <v>11</v>
      </c>
      <c r="F99" s="28" t="str">
        <f>_xlfn.DISPIMG("ID_2591EB695DF04268A82B2E67E6244711",1)</f>
        <v>=DISPIMG("ID_2591EB695DF04268A82B2E67E6244711",1)</v>
      </c>
      <c r="G99" s="22">
        <v>16</v>
      </c>
      <c r="H99" s="22">
        <v>560</v>
      </c>
    </row>
    <row r="100" s="5" customFormat="1" ht="88" customHeight="1" spans="1:8">
      <c r="A100" s="12">
        <v>98</v>
      </c>
      <c r="B100" s="13" t="s">
        <v>204</v>
      </c>
      <c r="C100" s="13" t="s">
        <v>205</v>
      </c>
      <c r="D100" s="14">
        <v>132</v>
      </c>
      <c r="E100" s="14" t="s">
        <v>11</v>
      </c>
      <c r="F100" s="28" t="str">
        <f>_xlfn.DISPIMG("ID_1C520B10B04345598A90EACB5279E4D8",1)</f>
        <v>=DISPIMG("ID_1C520B10B04345598A90EACB5279E4D8",1)</v>
      </c>
      <c r="G100" s="22">
        <v>15.3333333333333</v>
      </c>
      <c r="H100" s="22">
        <v>2024</v>
      </c>
    </row>
    <row r="101" s="5" customFormat="1" ht="88" customHeight="1" spans="1:8">
      <c r="A101" s="12">
        <v>99</v>
      </c>
      <c r="B101" s="13" t="s">
        <v>206</v>
      </c>
      <c r="C101" s="13" t="s">
        <v>207</v>
      </c>
      <c r="D101" s="14">
        <v>30</v>
      </c>
      <c r="E101" s="14" t="s">
        <v>11</v>
      </c>
      <c r="F101" s="28"/>
      <c r="G101" s="22">
        <v>8.66666666666667</v>
      </c>
      <c r="H101" s="22">
        <v>260</v>
      </c>
    </row>
    <row r="102" s="5" customFormat="1" ht="88" customHeight="1" spans="1:8">
      <c r="A102" s="12">
        <v>100</v>
      </c>
      <c r="B102" s="13" t="s">
        <v>208</v>
      </c>
      <c r="C102" s="13" t="s">
        <v>209</v>
      </c>
      <c r="D102" s="14">
        <v>4</v>
      </c>
      <c r="E102" s="14" t="s">
        <v>14</v>
      </c>
      <c r="F102" s="28"/>
      <c r="G102" s="22">
        <v>360</v>
      </c>
      <c r="H102" s="22">
        <v>1440</v>
      </c>
    </row>
    <row r="103" s="5" customFormat="1" ht="88" customHeight="1" spans="1:8">
      <c r="A103" s="12">
        <v>101</v>
      </c>
      <c r="B103" s="13" t="s">
        <v>208</v>
      </c>
      <c r="C103" s="13" t="s">
        <v>210</v>
      </c>
      <c r="D103" s="14">
        <v>2</v>
      </c>
      <c r="E103" s="14" t="s">
        <v>14</v>
      </c>
      <c r="F103" s="28"/>
      <c r="G103" s="22">
        <v>313.333333333333</v>
      </c>
      <c r="H103" s="22">
        <v>626.666666666667</v>
      </c>
    </row>
    <row r="104" s="5" customFormat="1" ht="88" customHeight="1" spans="1:8">
      <c r="A104" s="12">
        <v>102</v>
      </c>
      <c r="B104" s="13" t="s">
        <v>211</v>
      </c>
      <c r="C104" s="42" t="s">
        <v>212</v>
      </c>
      <c r="D104" s="14">
        <v>14</v>
      </c>
      <c r="E104" s="14" t="s">
        <v>14</v>
      </c>
      <c r="F104" s="28"/>
      <c r="G104" s="22">
        <v>356.666666666667</v>
      </c>
      <c r="H104" s="22">
        <v>4993.33333333333</v>
      </c>
    </row>
    <row r="105" ht="105" customHeight="1" spans="1:8">
      <c r="A105" s="12">
        <v>103</v>
      </c>
      <c r="B105" s="13" t="s">
        <v>213</v>
      </c>
      <c r="C105" s="43" t="s">
        <v>214</v>
      </c>
      <c r="D105" s="14">
        <v>45</v>
      </c>
      <c r="E105" s="14" t="s">
        <v>14</v>
      </c>
      <c r="F105" s="28"/>
      <c r="G105" s="22">
        <v>130</v>
      </c>
      <c r="H105" s="22">
        <v>5850</v>
      </c>
    </row>
    <row r="106" customFormat="1" ht="86" customHeight="1" spans="1:8">
      <c r="A106" s="12">
        <v>104</v>
      </c>
      <c r="B106" s="13" t="s">
        <v>215</v>
      </c>
      <c r="C106" s="44" t="s">
        <v>216</v>
      </c>
      <c r="D106" s="14">
        <v>2</v>
      </c>
      <c r="E106" s="14" t="s">
        <v>14</v>
      </c>
      <c r="F106" s="28"/>
      <c r="G106" s="22">
        <v>278.333333333333</v>
      </c>
      <c r="H106" s="22">
        <v>556.666666666667</v>
      </c>
    </row>
    <row r="107" ht="86" customHeight="1" spans="1:8">
      <c r="A107" s="12">
        <v>105</v>
      </c>
      <c r="B107" s="13" t="s">
        <v>217</v>
      </c>
      <c r="C107" s="13" t="s">
        <v>218</v>
      </c>
      <c r="D107" s="14">
        <v>20</v>
      </c>
      <c r="E107" s="14" t="s">
        <v>11</v>
      </c>
      <c r="F107" s="28"/>
      <c r="G107" s="22">
        <v>33.3333333333333</v>
      </c>
      <c r="H107" s="22">
        <v>666.666666666667</v>
      </c>
    </row>
    <row r="108" ht="90" customHeight="1" spans="1:8">
      <c r="A108" s="12">
        <v>106</v>
      </c>
      <c r="B108" s="13" t="s">
        <v>219</v>
      </c>
      <c r="C108" s="13" t="s">
        <v>220</v>
      </c>
      <c r="D108" s="14">
        <v>72</v>
      </c>
      <c r="E108" s="14" t="s">
        <v>11</v>
      </c>
      <c r="F108" s="28"/>
      <c r="G108" s="22">
        <v>39</v>
      </c>
      <c r="H108" s="22">
        <v>2808</v>
      </c>
    </row>
    <row r="109" ht="110" customHeight="1" spans="1:8">
      <c r="A109" s="12">
        <v>107</v>
      </c>
      <c r="B109" s="13" t="s">
        <v>221</v>
      </c>
      <c r="C109" s="13" t="s">
        <v>222</v>
      </c>
      <c r="D109" s="14">
        <v>1</v>
      </c>
      <c r="E109" s="14" t="s">
        <v>14</v>
      </c>
      <c r="F109" s="28" t="str">
        <f>_xlfn.DISPIMG("ID_D43CC21A5000420997FDF66AD0BD068B",1)</f>
        <v>=DISPIMG("ID_D43CC21A5000420997FDF66AD0BD068B",1)</v>
      </c>
      <c r="G109" s="22">
        <v>558.333333333333</v>
      </c>
      <c r="H109" s="22">
        <v>558.333333333333</v>
      </c>
    </row>
    <row r="110" ht="86" customHeight="1" spans="1:8">
      <c r="A110" s="12">
        <v>108</v>
      </c>
      <c r="B110" s="13" t="s">
        <v>223</v>
      </c>
      <c r="C110" s="13" t="s">
        <v>72</v>
      </c>
      <c r="D110" s="14">
        <v>30</v>
      </c>
      <c r="E110" s="14" t="s">
        <v>11</v>
      </c>
      <c r="F110" s="28"/>
      <c r="G110" s="22">
        <v>51</v>
      </c>
      <c r="H110" s="22">
        <v>1530</v>
      </c>
    </row>
    <row r="111" ht="86" customHeight="1" spans="1:8">
      <c r="A111" s="12">
        <v>109</v>
      </c>
      <c r="B111" s="13" t="s">
        <v>224</v>
      </c>
      <c r="C111" s="13" t="s">
        <v>225</v>
      </c>
      <c r="D111" s="14">
        <v>46</v>
      </c>
      <c r="E111" s="14" t="s">
        <v>11</v>
      </c>
      <c r="F111" s="28" t="str">
        <f>_xlfn.DISPIMG("ID_9741A57CD9454C53B99EED25549108FF",1)</f>
        <v>=DISPIMG("ID_9741A57CD9454C53B99EED25549108FF",1)</v>
      </c>
      <c r="G111" s="22">
        <v>11.7666666666667</v>
      </c>
      <c r="H111" s="22">
        <v>541.266666666667</v>
      </c>
    </row>
    <row r="112" s="6" customFormat="1" ht="102" customHeight="1" spans="1:8">
      <c r="A112" s="12">
        <v>110</v>
      </c>
      <c r="B112" s="13" t="s">
        <v>226</v>
      </c>
      <c r="C112" s="13" t="s">
        <v>227</v>
      </c>
      <c r="D112" s="14">
        <v>32</v>
      </c>
      <c r="E112" s="34" t="s">
        <v>14</v>
      </c>
      <c r="F112" s="30"/>
      <c r="G112" s="22">
        <v>368.333333333333</v>
      </c>
      <c r="H112" s="22">
        <v>11786.6666666667</v>
      </c>
    </row>
    <row r="113" s="5" customFormat="1" ht="88" customHeight="1" spans="1:8">
      <c r="A113" s="12">
        <v>111</v>
      </c>
      <c r="B113" s="13" t="s">
        <v>228</v>
      </c>
      <c r="C113" s="13" t="s">
        <v>229</v>
      </c>
      <c r="D113" s="14">
        <v>20</v>
      </c>
      <c r="E113" s="14" t="s">
        <v>11</v>
      </c>
      <c r="F113" s="28"/>
      <c r="G113" s="22">
        <v>11.5</v>
      </c>
      <c r="H113" s="22">
        <v>230</v>
      </c>
    </row>
    <row r="114" s="5" customFormat="1" ht="88" customHeight="1" spans="1:8">
      <c r="A114" s="12">
        <v>112</v>
      </c>
      <c r="B114" s="13" t="s">
        <v>230</v>
      </c>
      <c r="C114" s="45" t="s">
        <v>231</v>
      </c>
      <c r="D114" s="14">
        <v>3</v>
      </c>
      <c r="E114" s="25" t="s">
        <v>14</v>
      </c>
      <c r="F114" s="26"/>
      <c r="G114" s="22">
        <v>5950</v>
      </c>
      <c r="H114" s="22">
        <v>17850</v>
      </c>
    </row>
    <row r="115" s="4" customFormat="1" ht="105" customHeight="1" spans="1:8">
      <c r="A115" s="12">
        <v>113</v>
      </c>
      <c r="B115" s="15" t="s">
        <v>232</v>
      </c>
      <c r="C115" s="15" t="s">
        <v>233</v>
      </c>
      <c r="D115" s="14">
        <v>1</v>
      </c>
      <c r="E115" s="34" t="s">
        <v>14</v>
      </c>
      <c r="F115" s="30"/>
      <c r="G115" s="22">
        <v>593.333333333333</v>
      </c>
      <c r="H115" s="22">
        <v>593.333333333333</v>
      </c>
    </row>
    <row r="116" s="7" customFormat="1" ht="103" customHeight="1" spans="1:8">
      <c r="A116" s="12">
        <v>114</v>
      </c>
      <c r="B116" s="11" t="s">
        <v>234</v>
      </c>
      <c r="C116" s="11"/>
      <c r="D116" s="10"/>
      <c r="E116" s="10"/>
      <c r="F116" s="23"/>
      <c r="G116" s="48"/>
      <c r="H116" s="48">
        <v>1028953.26666667</v>
      </c>
    </row>
  </sheetData>
  <mergeCells count="2">
    <mergeCell ref="A1:F1"/>
    <mergeCell ref="G1:H1"/>
  </mergeCells>
  <pageMargins left="0.708661417322835" right="0.708661417322835" top="0.393700787401575" bottom="0.748031496062992" header="0.31496062992126" footer="0.31496062992126"/>
  <pageSetup paperSize="9"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16"/>
  <sheetViews>
    <sheetView workbookViewId="0">
      <selection activeCell="J4" sqref="J4"/>
    </sheetView>
  </sheetViews>
  <sheetFormatPr defaultColWidth="9" defaultRowHeight="14.25"/>
  <cols>
    <col min="1" max="1" width="6.53333333333333" customWidth="1"/>
    <col min="2" max="2" width="15.8333333333333" customWidth="1"/>
    <col min="3" max="3" width="59.3" customWidth="1"/>
    <col min="4" max="4" width="6.94166666666667" customWidth="1"/>
    <col min="5" max="5" width="7.5" customWidth="1"/>
    <col min="6" max="6" width="18.05" customWidth="1"/>
    <col min="7" max="7" width="11" customWidth="1"/>
    <col min="8" max="8" width="11.375" customWidth="1"/>
    <col min="9" max="9" width="12.75" customWidth="1"/>
    <col min="10" max="10" width="11" style="8" customWidth="1"/>
    <col min="11" max="11" width="12.625"/>
    <col min="12" max="12" width="11.625" customWidth="1"/>
    <col min="13" max="13" width="15.375"/>
  </cols>
  <sheetData>
    <row r="1" customFormat="1" ht="27.75" customHeight="1" spans="1:12">
      <c r="A1" s="9" t="s">
        <v>0</v>
      </c>
      <c r="B1" s="9"/>
      <c r="C1" s="9"/>
      <c r="D1" s="9"/>
      <c r="E1" s="9"/>
      <c r="F1" s="9"/>
      <c r="G1" s="22" t="s">
        <v>235</v>
      </c>
      <c r="H1" s="22"/>
      <c r="I1" s="22" t="s">
        <v>236</v>
      </c>
      <c r="J1" s="22"/>
      <c r="K1" s="22" t="s">
        <v>237</v>
      </c>
      <c r="L1" s="22"/>
    </row>
    <row r="2" s="1" customFormat="1" ht="36.95" customHeight="1" spans="1:12">
      <c r="A2" s="10" t="s">
        <v>1</v>
      </c>
      <c r="B2" s="11" t="s">
        <v>2</v>
      </c>
      <c r="C2" s="10" t="s">
        <v>3</v>
      </c>
      <c r="D2" s="10" t="s">
        <v>4</v>
      </c>
      <c r="E2" s="10" t="s">
        <v>5</v>
      </c>
      <c r="F2" s="23" t="s">
        <v>6</v>
      </c>
      <c r="G2" s="24" t="s">
        <v>238</v>
      </c>
      <c r="H2" s="24" t="s">
        <v>239</v>
      </c>
      <c r="I2" s="24" t="s">
        <v>238</v>
      </c>
      <c r="J2" s="39" t="s">
        <v>239</v>
      </c>
      <c r="K2" s="24" t="s">
        <v>238</v>
      </c>
      <c r="L2" s="24" t="s">
        <v>239</v>
      </c>
    </row>
    <row r="3" customFormat="1" ht="105" customHeight="1" spans="1:12">
      <c r="A3" s="12">
        <v>1</v>
      </c>
      <c r="B3" s="13" t="s">
        <v>9</v>
      </c>
      <c r="C3" s="13" t="s">
        <v>10</v>
      </c>
      <c r="D3" s="14">
        <v>21</v>
      </c>
      <c r="E3" s="25" t="s">
        <v>11</v>
      </c>
      <c r="F3" s="26"/>
      <c r="G3" s="27">
        <v>780</v>
      </c>
      <c r="H3" s="27">
        <v>16380</v>
      </c>
      <c r="I3" s="22">
        <v>910</v>
      </c>
      <c r="J3" s="22">
        <f>I3*D3</f>
        <v>19110</v>
      </c>
      <c r="K3" s="22">
        <f>I3-G3</f>
        <v>130</v>
      </c>
      <c r="L3" s="22">
        <f>J3-H3</f>
        <v>2730</v>
      </c>
    </row>
    <row r="4" customFormat="1" ht="96" customHeight="1" spans="1:12">
      <c r="A4" s="12">
        <v>2</v>
      </c>
      <c r="B4" s="13" t="s">
        <v>12</v>
      </c>
      <c r="C4" s="13" t="s">
        <v>13</v>
      </c>
      <c r="D4" s="14">
        <v>10</v>
      </c>
      <c r="E4" s="14" t="s">
        <v>14</v>
      </c>
      <c r="F4" s="28" t="str">
        <f>_xlfn.DISPIMG("ID_4EAD97BDA0714FEDA0AE7A20E6682420",1)</f>
        <v>=DISPIMG("ID_4EAD97BDA0714FEDA0AE7A20E6682420",1)</v>
      </c>
      <c r="G4" s="29">
        <v>980</v>
      </c>
      <c r="H4" s="29">
        <v>9800</v>
      </c>
      <c r="I4" s="22">
        <v>786.666666666667</v>
      </c>
      <c r="J4" s="22">
        <f t="shared" ref="J4:J35" si="0">I4*D4</f>
        <v>7866.66666666667</v>
      </c>
      <c r="K4" s="22">
        <f t="shared" ref="K4:K35" si="1">I4-G4</f>
        <v>-193.333333333333</v>
      </c>
      <c r="L4" s="22">
        <f t="shared" ref="L4:L35" si="2">J4-H4</f>
        <v>-1933.33333333333</v>
      </c>
    </row>
    <row r="5" customFormat="1" ht="127" customHeight="1" spans="1:12">
      <c r="A5" s="12">
        <v>3</v>
      </c>
      <c r="B5" s="13" t="s">
        <v>15</v>
      </c>
      <c r="C5" s="13" t="s">
        <v>16</v>
      </c>
      <c r="D5" s="14">
        <v>2</v>
      </c>
      <c r="E5" s="14" t="s">
        <v>14</v>
      </c>
      <c r="F5" s="28"/>
      <c r="G5" s="29">
        <v>2300</v>
      </c>
      <c r="H5" s="29">
        <v>4600</v>
      </c>
      <c r="I5" s="22">
        <v>1700</v>
      </c>
      <c r="J5" s="22">
        <f t="shared" si="0"/>
        <v>3400</v>
      </c>
      <c r="K5" s="22">
        <f t="shared" si="1"/>
        <v>-600</v>
      </c>
      <c r="L5" s="22">
        <f t="shared" si="2"/>
        <v>-1200</v>
      </c>
    </row>
    <row r="6" customFormat="1" ht="141" customHeight="1" spans="1:12">
      <c r="A6" s="12">
        <v>4</v>
      </c>
      <c r="B6" s="13" t="s">
        <v>17</v>
      </c>
      <c r="C6" s="13" t="s">
        <v>18</v>
      </c>
      <c r="D6" s="14">
        <v>6</v>
      </c>
      <c r="E6" s="14" t="s">
        <v>14</v>
      </c>
      <c r="F6" s="28"/>
      <c r="G6" s="29">
        <v>1500</v>
      </c>
      <c r="H6" s="29">
        <v>9000</v>
      </c>
      <c r="I6" s="22">
        <v>1793.33333333333</v>
      </c>
      <c r="J6" s="22">
        <f t="shared" si="0"/>
        <v>10760</v>
      </c>
      <c r="K6" s="22">
        <f t="shared" si="1"/>
        <v>293.33333333333</v>
      </c>
      <c r="L6" s="22">
        <f t="shared" si="2"/>
        <v>1759.99999999998</v>
      </c>
    </row>
    <row r="7" customFormat="1" ht="96" customHeight="1" spans="1:12">
      <c r="A7" s="12">
        <v>5</v>
      </c>
      <c r="B7" s="15" t="s">
        <v>19</v>
      </c>
      <c r="C7" s="15" t="s">
        <v>20</v>
      </c>
      <c r="D7" s="14">
        <v>17</v>
      </c>
      <c r="E7" s="14" t="s">
        <v>14</v>
      </c>
      <c r="F7" s="30"/>
      <c r="G7" s="31">
        <v>850</v>
      </c>
      <c r="H7" s="31">
        <v>14450</v>
      </c>
      <c r="I7" s="22">
        <v>640</v>
      </c>
      <c r="J7" s="22">
        <f t="shared" si="0"/>
        <v>10880</v>
      </c>
      <c r="K7" s="22">
        <f t="shared" si="1"/>
        <v>-210</v>
      </c>
      <c r="L7" s="22">
        <f t="shared" si="2"/>
        <v>-3570</v>
      </c>
    </row>
    <row r="8" customFormat="1" ht="96" customHeight="1" spans="1:12">
      <c r="A8" s="12">
        <v>6</v>
      </c>
      <c r="B8" s="15" t="s">
        <v>21</v>
      </c>
      <c r="C8" s="15" t="s">
        <v>22</v>
      </c>
      <c r="D8" s="12">
        <v>3</v>
      </c>
      <c r="E8" s="14" t="s">
        <v>14</v>
      </c>
      <c r="F8" s="30"/>
      <c r="G8" s="31">
        <v>12500</v>
      </c>
      <c r="H8" s="31">
        <v>37500</v>
      </c>
      <c r="I8" s="22">
        <v>7000</v>
      </c>
      <c r="J8" s="22">
        <f t="shared" si="0"/>
        <v>21000</v>
      </c>
      <c r="K8" s="22">
        <f t="shared" si="1"/>
        <v>-5500</v>
      </c>
      <c r="L8" s="22">
        <f t="shared" si="2"/>
        <v>-16500</v>
      </c>
    </row>
    <row r="9" customFormat="1" ht="130" customHeight="1" spans="1:12">
      <c r="A9" s="12">
        <v>7</v>
      </c>
      <c r="B9" s="13" t="s">
        <v>23</v>
      </c>
      <c r="C9" s="16" t="s">
        <v>24</v>
      </c>
      <c r="D9" s="14">
        <v>4</v>
      </c>
      <c r="E9" s="14" t="s">
        <v>14</v>
      </c>
      <c r="F9" s="26"/>
      <c r="G9" s="27">
        <v>6000</v>
      </c>
      <c r="H9" s="27">
        <v>24000</v>
      </c>
      <c r="I9" s="22">
        <v>3873.33333333333</v>
      </c>
      <c r="J9" s="22">
        <f t="shared" si="0"/>
        <v>15493.3333333333</v>
      </c>
      <c r="K9" s="22">
        <f t="shared" si="1"/>
        <v>-2126.66666666667</v>
      </c>
      <c r="L9" s="22">
        <f t="shared" si="2"/>
        <v>-8506.66666666668</v>
      </c>
    </row>
    <row r="10" customFormat="1" ht="183" customHeight="1" spans="1:12">
      <c r="A10" s="12">
        <v>8</v>
      </c>
      <c r="B10" s="13" t="s">
        <v>25</v>
      </c>
      <c r="C10" s="15" t="s">
        <v>26</v>
      </c>
      <c r="D10" s="14">
        <v>6</v>
      </c>
      <c r="E10" s="14" t="s">
        <v>14</v>
      </c>
      <c r="F10" s="30"/>
      <c r="G10" s="31">
        <v>150</v>
      </c>
      <c r="H10" s="31">
        <v>900</v>
      </c>
      <c r="I10" s="22">
        <v>200</v>
      </c>
      <c r="J10" s="22">
        <f t="shared" si="0"/>
        <v>1200</v>
      </c>
      <c r="K10" s="22">
        <f t="shared" si="1"/>
        <v>50</v>
      </c>
      <c r="L10" s="22">
        <f t="shared" si="2"/>
        <v>300</v>
      </c>
    </row>
    <row r="11" customFormat="1" ht="172" customHeight="1" spans="1:12">
      <c r="A11" s="12">
        <v>9</v>
      </c>
      <c r="B11" s="13" t="s">
        <v>27</v>
      </c>
      <c r="C11" s="15" t="s">
        <v>28</v>
      </c>
      <c r="D11" s="14">
        <v>7</v>
      </c>
      <c r="E11" s="14" t="s">
        <v>14</v>
      </c>
      <c r="F11" s="30"/>
      <c r="G11" s="31">
        <v>5600</v>
      </c>
      <c r="H11" s="31">
        <v>39200</v>
      </c>
      <c r="I11" s="22">
        <v>3950</v>
      </c>
      <c r="J11" s="22">
        <f t="shared" si="0"/>
        <v>27650</v>
      </c>
      <c r="K11" s="22">
        <f t="shared" si="1"/>
        <v>-1650</v>
      </c>
      <c r="L11" s="22">
        <f t="shared" si="2"/>
        <v>-11550</v>
      </c>
    </row>
    <row r="12" customFormat="1" ht="211" customHeight="1" spans="1:12">
      <c r="A12" s="12">
        <v>10</v>
      </c>
      <c r="B12" s="13" t="s">
        <v>29</v>
      </c>
      <c r="C12" s="13" t="s">
        <v>30</v>
      </c>
      <c r="D12" s="14">
        <v>15</v>
      </c>
      <c r="E12" s="14" t="s">
        <v>14</v>
      </c>
      <c r="F12" s="28"/>
      <c r="G12" s="29">
        <v>3500</v>
      </c>
      <c r="H12" s="29">
        <v>52500</v>
      </c>
      <c r="I12" s="22">
        <v>4283.33333333333</v>
      </c>
      <c r="J12" s="22">
        <f t="shared" si="0"/>
        <v>64250</v>
      </c>
      <c r="K12" s="22">
        <f t="shared" si="1"/>
        <v>783.33333333333</v>
      </c>
      <c r="L12" s="22">
        <f t="shared" si="2"/>
        <v>11750</v>
      </c>
    </row>
    <row r="13" customFormat="1" ht="105" customHeight="1" spans="1:12">
      <c r="A13" s="12">
        <v>11</v>
      </c>
      <c r="B13" s="15" t="s">
        <v>31</v>
      </c>
      <c r="C13" s="13" t="s">
        <v>32</v>
      </c>
      <c r="D13" s="12">
        <v>6</v>
      </c>
      <c r="E13" s="14" t="s">
        <v>14</v>
      </c>
      <c r="F13" s="30"/>
      <c r="G13" s="31">
        <v>5500</v>
      </c>
      <c r="H13" s="31">
        <v>33000</v>
      </c>
      <c r="I13" s="22">
        <v>4633.33333333333</v>
      </c>
      <c r="J13" s="22">
        <f t="shared" si="0"/>
        <v>27800</v>
      </c>
      <c r="K13" s="22">
        <f t="shared" si="1"/>
        <v>-866.66666666667</v>
      </c>
      <c r="L13" s="22">
        <f t="shared" si="2"/>
        <v>-5200.00000000002</v>
      </c>
    </row>
    <row r="14" customFormat="1" ht="105" customHeight="1" spans="1:12">
      <c r="A14" s="12">
        <v>12</v>
      </c>
      <c r="B14" s="15" t="s">
        <v>33</v>
      </c>
      <c r="C14" s="15" t="s">
        <v>34</v>
      </c>
      <c r="D14" s="12">
        <v>97</v>
      </c>
      <c r="E14" s="14" t="s">
        <v>14</v>
      </c>
      <c r="F14" s="30"/>
      <c r="G14" s="31">
        <v>120</v>
      </c>
      <c r="H14" s="31">
        <v>11640</v>
      </c>
      <c r="I14" s="22">
        <v>76.6666666666667</v>
      </c>
      <c r="J14" s="22">
        <f t="shared" si="0"/>
        <v>7436.66666666667</v>
      </c>
      <c r="K14" s="22">
        <f t="shared" si="1"/>
        <v>-43.3333333333333</v>
      </c>
      <c r="L14" s="22">
        <f t="shared" si="2"/>
        <v>-4203.33333333333</v>
      </c>
    </row>
    <row r="15" customFormat="1" ht="105" customHeight="1" spans="1:12">
      <c r="A15" s="12">
        <v>13</v>
      </c>
      <c r="B15" s="13" t="s">
        <v>35</v>
      </c>
      <c r="C15" s="13" t="s">
        <v>36</v>
      </c>
      <c r="D15" s="14">
        <v>5</v>
      </c>
      <c r="E15" s="14" t="s">
        <v>14</v>
      </c>
      <c r="F15" s="26"/>
      <c r="G15" s="27">
        <v>420</v>
      </c>
      <c r="H15" s="27">
        <v>2100</v>
      </c>
      <c r="I15" s="22">
        <v>1733.33333333333</v>
      </c>
      <c r="J15" s="22">
        <f t="shared" si="0"/>
        <v>8666.66666666665</v>
      </c>
      <c r="K15" s="22">
        <f t="shared" si="1"/>
        <v>1313.33333333333</v>
      </c>
      <c r="L15" s="22">
        <f t="shared" si="2"/>
        <v>6566.66666666665</v>
      </c>
    </row>
    <row r="16" customFormat="1" ht="105" customHeight="1" spans="1:12">
      <c r="A16" s="12">
        <v>14</v>
      </c>
      <c r="B16" s="17" t="s">
        <v>37</v>
      </c>
      <c r="C16" s="13" t="s">
        <v>38</v>
      </c>
      <c r="D16" s="14">
        <v>4</v>
      </c>
      <c r="E16" s="14" t="s">
        <v>14</v>
      </c>
      <c r="F16" s="28" t="str">
        <f>_xlfn.DISPIMG("ID_3243798DB1674DF692B84267060288AB",1)</f>
        <v>=DISPIMG("ID_3243798DB1674DF692B84267060288AB",1)</v>
      </c>
      <c r="G16" s="29">
        <v>600</v>
      </c>
      <c r="H16" s="29">
        <v>2400</v>
      </c>
      <c r="I16" s="22">
        <v>776.666666666667</v>
      </c>
      <c r="J16" s="22">
        <f t="shared" si="0"/>
        <v>3106.66666666667</v>
      </c>
      <c r="K16" s="22">
        <f t="shared" si="1"/>
        <v>176.666666666667</v>
      </c>
      <c r="L16" s="22">
        <f t="shared" si="2"/>
        <v>706.666666666668</v>
      </c>
    </row>
    <row r="17" customFormat="1" ht="105" customHeight="1" spans="1:12">
      <c r="A17" s="12">
        <v>15</v>
      </c>
      <c r="B17" s="13" t="s">
        <v>39</v>
      </c>
      <c r="C17" s="13" t="s">
        <v>40</v>
      </c>
      <c r="D17" s="14">
        <v>2</v>
      </c>
      <c r="E17" s="14" t="s">
        <v>14</v>
      </c>
      <c r="F17" s="28"/>
      <c r="G17" s="29">
        <v>600</v>
      </c>
      <c r="H17" s="29">
        <v>1200</v>
      </c>
      <c r="I17" s="22">
        <v>231.666666666667</v>
      </c>
      <c r="J17" s="22">
        <f t="shared" si="0"/>
        <v>463.333333333334</v>
      </c>
      <c r="K17" s="22">
        <f t="shared" si="1"/>
        <v>-368.333333333333</v>
      </c>
      <c r="L17" s="22">
        <f t="shared" si="2"/>
        <v>-736.666666666666</v>
      </c>
    </row>
    <row r="18" customFormat="1" ht="105" customHeight="1" spans="1:12">
      <c r="A18" s="12">
        <v>16</v>
      </c>
      <c r="B18" s="15" t="s">
        <v>41</v>
      </c>
      <c r="C18" s="15" t="s">
        <v>42</v>
      </c>
      <c r="D18" s="14">
        <v>6</v>
      </c>
      <c r="E18" s="14" t="s">
        <v>14</v>
      </c>
      <c r="F18" s="30"/>
      <c r="G18" s="31">
        <v>5500</v>
      </c>
      <c r="H18" s="31">
        <v>33000</v>
      </c>
      <c r="I18" s="22">
        <v>5400</v>
      </c>
      <c r="J18" s="22">
        <f t="shared" si="0"/>
        <v>32400</v>
      </c>
      <c r="K18" s="22">
        <f t="shared" si="1"/>
        <v>-100</v>
      </c>
      <c r="L18" s="22">
        <f t="shared" si="2"/>
        <v>-600</v>
      </c>
    </row>
    <row r="19" customFormat="1" ht="105" customHeight="1" spans="1:12">
      <c r="A19" s="12">
        <v>17</v>
      </c>
      <c r="B19" s="13" t="s">
        <v>43</v>
      </c>
      <c r="C19" s="13" t="s">
        <v>44</v>
      </c>
      <c r="D19" s="14">
        <v>2</v>
      </c>
      <c r="E19" s="14" t="s">
        <v>14</v>
      </c>
      <c r="F19" s="30"/>
      <c r="G19" s="31">
        <v>6500</v>
      </c>
      <c r="H19" s="31">
        <v>13000</v>
      </c>
      <c r="I19" s="22">
        <v>6966.66666666667</v>
      </c>
      <c r="J19" s="22">
        <f t="shared" si="0"/>
        <v>13933.3333333333</v>
      </c>
      <c r="K19" s="22">
        <f t="shared" si="1"/>
        <v>466.66666666667</v>
      </c>
      <c r="L19" s="22">
        <f t="shared" si="2"/>
        <v>933.333333333339</v>
      </c>
    </row>
    <row r="20" customFormat="1" ht="84" customHeight="1" spans="1:12">
      <c r="A20" s="12">
        <v>18</v>
      </c>
      <c r="B20" s="15" t="s">
        <v>45</v>
      </c>
      <c r="C20" s="15" t="s">
        <v>46</v>
      </c>
      <c r="D20" s="14">
        <v>1</v>
      </c>
      <c r="E20" s="14" t="s">
        <v>14</v>
      </c>
      <c r="F20" s="30" t="str">
        <f>_xlfn.DISPIMG("ID_09E5506403284E3AA8C34C16AB6AD010",1)</f>
        <v>=DISPIMG("ID_09E5506403284E3AA8C34C16AB6AD010",1)</v>
      </c>
      <c r="G20" s="31">
        <v>15000</v>
      </c>
      <c r="H20" s="31">
        <v>15000</v>
      </c>
      <c r="I20" s="22">
        <v>17166.6666666667</v>
      </c>
      <c r="J20" s="22">
        <f t="shared" si="0"/>
        <v>17166.6666666667</v>
      </c>
      <c r="K20" s="22">
        <f t="shared" si="1"/>
        <v>2166.6666666667</v>
      </c>
      <c r="L20" s="22">
        <f t="shared" si="2"/>
        <v>2166.6666666667</v>
      </c>
    </row>
    <row r="21" customFormat="1" ht="105" customHeight="1" spans="1:12">
      <c r="A21" s="12">
        <v>19</v>
      </c>
      <c r="B21" s="13" t="s">
        <v>47</v>
      </c>
      <c r="C21" s="13" t="s">
        <v>48</v>
      </c>
      <c r="D21" s="14">
        <v>2</v>
      </c>
      <c r="E21" s="14" t="s">
        <v>14</v>
      </c>
      <c r="F21" s="28" t="str">
        <f>_xlfn.DISPIMG("ID_E298BCD143354ACEB3B219C16C64B927",1)</f>
        <v>=DISPIMG("ID_E298BCD143354ACEB3B219C16C64B927",1)</v>
      </c>
      <c r="G21" s="29">
        <v>7500</v>
      </c>
      <c r="H21" s="29">
        <v>15000</v>
      </c>
      <c r="I21" s="22">
        <v>7700</v>
      </c>
      <c r="J21" s="22">
        <f t="shared" si="0"/>
        <v>15400</v>
      </c>
      <c r="K21" s="22">
        <f t="shared" si="1"/>
        <v>200</v>
      </c>
      <c r="L21" s="22">
        <f t="shared" si="2"/>
        <v>400</v>
      </c>
    </row>
    <row r="22" customFormat="1" ht="105" customHeight="1" spans="1:12">
      <c r="A22" s="12">
        <v>20</v>
      </c>
      <c r="B22" s="13" t="s">
        <v>49</v>
      </c>
      <c r="C22" s="13" t="s">
        <v>50</v>
      </c>
      <c r="D22" s="14">
        <v>10</v>
      </c>
      <c r="E22" s="14" t="s">
        <v>14</v>
      </c>
      <c r="F22" s="28"/>
      <c r="G22" s="29">
        <v>800</v>
      </c>
      <c r="H22" s="29">
        <v>8000</v>
      </c>
      <c r="I22" s="22">
        <v>941.666666666667</v>
      </c>
      <c r="J22" s="22">
        <f t="shared" si="0"/>
        <v>9416.66666666667</v>
      </c>
      <c r="K22" s="22">
        <f t="shared" si="1"/>
        <v>141.666666666667</v>
      </c>
      <c r="L22" s="22">
        <f t="shared" si="2"/>
        <v>1416.66666666667</v>
      </c>
    </row>
    <row r="23" customFormat="1" ht="105" customHeight="1" spans="1:12">
      <c r="A23" s="12">
        <v>21</v>
      </c>
      <c r="B23" s="15" t="s">
        <v>51</v>
      </c>
      <c r="C23" s="13" t="s">
        <v>52</v>
      </c>
      <c r="D23" s="12">
        <v>300</v>
      </c>
      <c r="E23" s="12" t="s">
        <v>11</v>
      </c>
      <c r="F23" s="32" t="str">
        <f>_xlfn.DISPIMG("ID_92CC50CBCF504B5CBC0BC1AC8794516C",1)</f>
        <v>=DISPIMG("ID_92CC50CBCF504B5CBC0BC1AC8794516C",1)</v>
      </c>
      <c r="G23" s="33">
        <v>18</v>
      </c>
      <c r="H23" s="33">
        <v>5400</v>
      </c>
      <c r="I23" s="22">
        <v>11.1666666666667</v>
      </c>
      <c r="J23" s="22">
        <f t="shared" si="0"/>
        <v>3350.00000000001</v>
      </c>
      <c r="K23" s="22">
        <f t="shared" si="1"/>
        <v>-6.8333333333333</v>
      </c>
      <c r="L23" s="22">
        <f t="shared" si="2"/>
        <v>-2049.99999999999</v>
      </c>
    </row>
    <row r="24" customFormat="1" ht="105" customHeight="1" spans="1:12">
      <c r="A24" s="12">
        <v>22</v>
      </c>
      <c r="B24" s="18" t="s">
        <v>53</v>
      </c>
      <c r="C24" s="13" t="s">
        <v>54</v>
      </c>
      <c r="D24" s="12">
        <v>200</v>
      </c>
      <c r="E24" s="12" t="s">
        <v>11</v>
      </c>
      <c r="F24" s="32" t="str">
        <f>_xlfn.DISPIMG("ID_7D5B80AAAEB948F386A93138456A8B36",1)</f>
        <v>=DISPIMG("ID_7D5B80AAAEB948F386A93138456A8B36",1)</v>
      </c>
      <c r="G24" s="33">
        <v>25</v>
      </c>
      <c r="H24" s="33">
        <v>5000</v>
      </c>
      <c r="I24" s="22">
        <v>27.6666666666667</v>
      </c>
      <c r="J24" s="22">
        <f t="shared" si="0"/>
        <v>5533.33333333334</v>
      </c>
      <c r="K24" s="22">
        <f t="shared" si="1"/>
        <v>2.6666666666667</v>
      </c>
      <c r="L24" s="22">
        <f t="shared" si="2"/>
        <v>533.33333333334</v>
      </c>
    </row>
    <row r="25" customFormat="1" ht="105" customHeight="1" spans="1:12">
      <c r="A25" s="12">
        <v>23</v>
      </c>
      <c r="B25" s="18" t="s">
        <v>55</v>
      </c>
      <c r="C25" s="13" t="s">
        <v>56</v>
      </c>
      <c r="D25" s="12">
        <v>90</v>
      </c>
      <c r="E25" s="12" t="s">
        <v>11</v>
      </c>
      <c r="F25" s="32" t="str">
        <f>_xlfn.DISPIMG("ID_D108CBC34E6E4650A9EB9C26197D6E44",1)</f>
        <v>=DISPIMG("ID_D108CBC34E6E4650A9EB9C26197D6E44",1)</v>
      </c>
      <c r="G25" s="33">
        <v>35</v>
      </c>
      <c r="H25" s="33">
        <v>3150</v>
      </c>
      <c r="I25" s="22">
        <v>31.6666666666667</v>
      </c>
      <c r="J25" s="22">
        <f t="shared" si="0"/>
        <v>2850</v>
      </c>
      <c r="K25" s="22">
        <f t="shared" si="1"/>
        <v>-3.3333333333333</v>
      </c>
      <c r="L25" s="22">
        <f t="shared" si="2"/>
        <v>-299.999999999997</v>
      </c>
    </row>
    <row r="26" customFormat="1" ht="105" customHeight="1" spans="1:12">
      <c r="A26" s="12">
        <v>24</v>
      </c>
      <c r="B26" s="13" t="s">
        <v>57</v>
      </c>
      <c r="C26" s="19" t="s">
        <v>58</v>
      </c>
      <c r="D26" s="14">
        <v>10</v>
      </c>
      <c r="E26" s="12" t="s">
        <v>11</v>
      </c>
      <c r="F26" s="30" t="str">
        <f>_xlfn.DISPIMG("ID_DC139E2FAFED41A785A5102F4B4B9578",1)</f>
        <v>=DISPIMG("ID_DC139E2FAFED41A785A5102F4B4B9578",1)</v>
      </c>
      <c r="G26" s="31">
        <v>80</v>
      </c>
      <c r="H26" s="31">
        <v>800</v>
      </c>
      <c r="I26" s="22">
        <v>71</v>
      </c>
      <c r="J26" s="22">
        <f t="shared" si="0"/>
        <v>710</v>
      </c>
      <c r="K26" s="22">
        <f t="shared" si="1"/>
        <v>-9</v>
      </c>
      <c r="L26" s="22">
        <f t="shared" si="2"/>
        <v>-90</v>
      </c>
    </row>
    <row r="27" customFormat="1" ht="105" customHeight="1" spans="1:12">
      <c r="A27" s="12">
        <v>25</v>
      </c>
      <c r="B27" s="13" t="s">
        <v>59</v>
      </c>
      <c r="C27" s="20" t="s">
        <v>60</v>
      </c>
      <c r="D27" s="14">
        <v>50</v>
      </c>
      <c r="E27" s="12" t="s">
        <v>11</v>
      </c>
      <c r="F27" s="28" t="str">
        <f>_xlfn.DISPIMG("ID_CB4298A100B747F0AE4302F8FA9B157F",1)</f>
        <v>=DISPIMG("ID_CB4298A100B747F0AE4302F8FA9B157F",1)</v>
      </c>
      <c r="G27" s="29">
        <v>38</v>
      </c>
      <c r="H27" s="29">
        <v>1900</v>
      </c>
      <c r="I27" s="22">
        <v>30</v>
      </c>
      <c r="J27" s="22">
        <f t="shared" si="0"/>
        <v>1500</v>
      </c>
      <c r="K27" s="22">
        <f t="shared" si="1"/>
        <v>-8</v>
      </c>
      <c r="L27" s="22">
        <f t="shared" si="2"/>
        <v>-400</v>
      </c>
    </row>
    <row r="28" customFormat="1" ht="105" customHeight="1" spans="1:12">
      <c r="A28" s="12">
        <v>26</v>
      </c>
      <c r="B28" s="15" t="s">
        <v>61</v>
      </c>
      <c r="C28" s="15" t="s">
        <v>62</v>
      </c>
      <c r="D28" s="12">
        <v>5</v>
      </c>
      <c r="E28" s="34" t="s">
        <v>14</v>
      </c>
      <c r="F28" s="30"/>
      <c r="G28" s="31">
        <v>3300</v>
      </c>
      <c r="H28" s="31">
        <v>16500</v>
      </c>
      <c r="I28" s="22">
        <v>3426.66666666667</v>
      </c>
      <c r="J28" s="22">
        <f t="shared" si="0"/>
        <v>17133.3333333334</v>
      </c>
      <c r="K28" s="22">
        <f t="shared" si="1"/>
        <v>126.66666666667</v>
      </c>
      <c r="L28" s="22">
        <f t="shared" si="2"/>
        <v>633.33333333335</v>
      </c>
    </row>
    <row r="29" customFormat="1" ht="105" customHeight="1" spans="1:12">
      <c r="A29" s="12">
        <v>27</v>
      </c>
      <c r="B29" s="13" t="s">
        <v>63</v>
      </c>
      <c r="C29" s="13" t="s">
        <v>64</v>
      </c>
      <c r="D29" s="14">
        <v>11</v>
      </c>
      <c r="E29" s="34" t="s">
        <v>14</v>
      </c>
      <c r="F29" s="28"/>
      <c r="G29" s="29">
        <v>2500</v>
      </c>
      <c r="H29" s="29">
        <v>27500</v>
      </c>
      <c r="I29" s="22">
        <v>2833.33333333333</v>
      </c>
      <c r="J29" s="22">
        <f t="shared" si="0"/>
        <v>31166.6666666666</v>
      </c>
      <c r="K29" s="22">
        <f t="shared" si="1"/>
        <v>333.33333333333</v>
      </c>
      <c r="L29" s="22">
        <f t="shared" si="2"/>
        <v>3666.66666666663</v>
      </c>
    </row>
    <row r="30" customFormat="1" ht="105" customHeight="1" spans="1:12">
      <c r="A30" s="12">
        <v>28</v>
      </c>
      <c r="B30" s="13" t="s">
        <v>65</v>
      </c>
      <c r="C30" s="13" t="s">
        <v>66</v>
      </c>
      <c r="D30" s="14">
        <v>14</v>
      </c>
      <c r="E30" s="34" t="s">
        <v>14</v>
      </c>
      <c r="F30" s="28"/>
      <c r="G30" s="29">
        <v>2900</v>
      </c>
      <c r="H30" s="29">
        <v>40600</v>
      </c>
      <c r="I30" s="22">
        <v>3116.66666666667</v>
      </c>
      <c r="J30" s="22">
        <f t="shared" si="0"/>
        <v>43633.3333333334</v>
      </c>
      <c r="K30" s="22">
        <f t="shared" si="1"/>
        <v>216.66666666667</v>
      </c>
      <c r="L30" s="22">
        <f t="shared" si="2"/>
        <v>3033.33333333338</v>
      </c>
    </row>
    <row r="31" customFormat="1" ht="105" customHeight="1" spans="1:12">
      <c r="A31" s="12">
        <v>29</v>
      </c>
      <c r="B31" s="13" t="s">
        <v>65</v>
      </c>
      <c r="C31" s="13" t="s">
        <v>67</v>
      </c>
      <c r="D31" s="14">
        <v>10</v>
      </c>
      <c r="E31" s="34" t="s">
        <v>14</v>
      </c>
      <c r="F31" s="28"/>
      <c r="G31" s="29">
        <v>2250</v>
      </c>
      <c r="H31" s="29">
        <v>22500</v>
      </c>
      <c r="I31" s="22">
        <v>2583.33333333333</v>
      </c>
      <c r="J31" s="22">
        <f t="shared" si="0"/>
        <v>25833.3333333333</v>
      </c>
      <c r="K31" s="22">
        <f t="shared" si="1"/>
        <v>333.33333333333</v>
      </c>
      <c r="L31" s="22">
        <f t="shared" si="2"/>
        <v>3333.3333333333</v>
      </c>
    </row>
    <row r="32" customFormat="1" ht="105" customHeight="1" spans="1:12">
      <c r="A32" s="12">
        <v>30</v>
      </c>
      <c r="B32" s="13" t="s">
        <v>68</v>
      </c>
      <c r="C32" s="13" t="s">
        <v>69</v>
      </c>
      <c r="D32" s="14">
        <v>1</v>
      </c>
      <c r="E32" s="14" t="s">
        <v>11</v>
      </c>
      <c r="F32" s="28"/>
      <c r="G32" s="29">
        <v>1350</v>
      </c>
      <c r="H32" s="29">
        <v>1350</v>
      </c>
      <c r="I32" s="22">
        <v>756.666666666667</v>
      </c>
      <c r="J32" s="22">
        <f t="shared" si="0"/>
        <v>756.666666666667</v>
      </c>
      <c r="K32" s="22">
        <f t="shared" si="1"/>
        <v>-593.333333333333</v>
      </c>
      <c r="L32" s="22">
        <f t="shared" si="2"/>
        <v>-593.333333333333</v>
      </c>
    </row>
    <row r="33" customFormat="1" ht="105" customHeight="1" spans="1:12">
      <c r="A33" s="12">
        <v>31</v>
      </c>
      <c r="B33" s="13" t="s">
        <v>68</v>
      </c>
      <c r="C33" s="13" t="s">
        <v>70</v>
      </c>
      <c r="D33" s="14">
        <v>7</v>
      </c>
      <c r="E33" s="14" t="s">
        <v>11</v>
      </c>
      <c r="F33" s="28"/>
      <c r="G33" s="29">
        <v>380</v>
      </c>
      <c r="H33" s="29">
        <v>2660</v>
      </c>
      <c r="I33" s="22">
        <v>451.666666666667</v>
      </c>
      <c r="J33" s="22">
        <f t="shared" si="0"/>
        <v>3161.66666666667</v>
      </c>
      <c r="K33" s="22">
        <f t="shared" si="1"/>
        <v>71.666666666667</v>
      </c>
      <c r="L33" s="22">
        <f t="shared" si="2"/>
        <v>501.666666666669</v>
      </c>
    </row>
    <row r="34" customFormat="1" ht="105" customHeight="1" spans="1:12">
      <c r="A34" s="12">
        <v>32</v>
      </c>
      <c r="B34" s="13" t="s">
        <v>71</v>
      </c>
      <c r="C34" s="13" t="s">
        <v>72</v>
      </c>
      <c r="D34" s="14">
        <v>30</v>
      </c>
      <c r="E34" s="14" t="s">
        <v>11</v>
      </c>
      <c r="F34" s="28"/>
      <c r="G34" s="29">
        <v>230</v>
      </c>
      <c r="H34" s="29">
        <v>6900</v>
      </c>
      <c r="I34" s="22">
        <v>183.333333333333</v>
      </c>
      <c r="J34" s="22">
        <f t="shared" si="0"/>
        <v>5499.99999999999</v>
      </c>
      <c r="K34" s="22">
        <f t="shared" si="1"/>
        <v>-46.666666666667</v>
      </c>
      <c r="L34" s="22">
        <f t="shared" si="2"/>
        <v>-1400.00000000001</v>
      </c>
    </row>
    <row r="35" customFormat="1" ht="105" customHeight="1" spans="1:12">
      <c r="A35" s="12">
        <v>33</v>
      </c>
      <c r="B35" s="15" t="s">
        <v>73</v>
      </c>
      <c r="C35" s="15" t="s">
        <v>74</v>
      </c>
      <c r="D35" s="12">
        <v>1</v>
      </c>
      <c r="E35" s="34" t="s">
        <v>14</v>
      </c>
      <c r="F35" s="30"/>
      <c r="G35" s="31">
        <v>5000</v>
      </c>
      <c r="H35" s="31">
        <v>5000</v>
      </c>
      <c r="I35" s="22">
        <v>4200</v>
      </c>
      <c r="J35" s="22">
        <f t="shared" si="0"/>
        <v>4200</v>
      </c>
      <c r="K35" s="22">
        <f t="shared" si="1"/>
        <v>-800</v>
      </c>
      <c r="L35" s="22">
        <f t="shared" si="2"/>
        <v>-800</v>
      </c>
    </row>
    <row r="36" customFormat="1" ht="105" customHeight="1" spans="1:12">
      <c r="A36" s="12">
        <v>34</v>
      </c>
      <c r="B36" s="15" t="s">
        <v>75</v>
      </c>
      <c r="C36" s="15" t="s">
        <v>76</v>
      </c>
      <c r="D36" s="12">
        <v>4</v>
      </c>
      <c r="E36" s="34" t="s">
        <v>14</v>
      </c>
      <c r="F36" s="30" t="str">
        <f>_xlfn.DISPIMG("ID_BED16A4004474CE8AC171B8C6D32957D",1)</f>
        <v>=DISPIMG("ID_BED16A4004474CE8AC171B8C6D32957D",1)</v>
      </c>
      <c r="G36" s="31">
        <v>4800</v>
      </c>
      <c r="H36" s="31">
        <v>19200</v>
      </c>
      <c r="I36" s="22">
        <v>4126.66666666667</v>
      </c>
      <c r="J36" s="22">
        <f t="shared" ref="J36:J67" si="3">I36*D36</f>
        <v>16506.6666666667</v>
      </c>
      <c r="K36" s="22">
        <f t="shared" ref="K36:K67" si="4">I36-G36</f>
        <v>-673.33333333333</v>
      </c>
      <c r="L36" s="22">
        <f t="shared" ref="L36:L67" si="5">J36-H36</f>
        <v>-2693.33333333332</v>
      </c>
    </row>
    <row r="37" customFormat="1" ht="93" customHeight="1" spans="1:12">
      <c r="A37" s="12">
        <v>35</v>
      </c>
      <c r="B37" s="13" t="s">
        <v>77</v>
      </c>
      <c r="C37" s="13" t="s">
        <v>78</v>
      </c>
      <c r="D37" s="14">
        <v>1</v>
      </c>
      <c r="E37" s="34" t="s">
        <v>14</v>
      </c>
      <c r="F37" s="35"/>
      <c r="G37" s="36">
        <v>26000</v>
      </c>
      <c r="H37" s="36">
        <v>26000</v>
      </c>
      <c r="I37" s="22">
        <v>18566.6666666667</v>
      </c>
      <c r="J37" s="22">
        <f t="shared" si="3"/>
        <v>18566.6666666667</v>
      </c>
      <c r="K37" s="22">
        <f t="shared" si="4"/>
        <v>-7433.3333333333</v>
      </c>
      <c r="L37" s="22">
        <f t="shared" si="5"/>
        <v>-7433.3333333333</v>
      </c>
    </row>
    <row r="38" customFormat="1" ht="95" customHeight="1" spans="1:12">
      <c r="A38" s="12">
        <v>36</v>
      </c>
      <c r="B38" s="13" t="s">
        <v>79</v>
      </c>
      <c r="C38" s="13" t="s">
        <v>80</v>
      </c>
      <c r="D38" s="14">
        <v>1</v>
      </c>
      <c r="E38" s="34" t="s">
        <v>14</v>
      </c>
      <c r="F38" s="35"/>
      <c r="G38" s="36">
        <v>15000</v>
      </c>
      <c r="H38" s="36">
        <v>15000</v>
      </c>
      <c r="I38" s="22">
        <v>13333.3333333333</v>
      </c>
      <c r="J38" s="22">
        <f t="shared" si="3"/>
        <v>13333.3333333333</v>
      </c>
      <c r="K38" s="22">
        <f t="shared" si="4"/>
        <v>-1666.6666666667</v>
      </c>
      <c r="L38" s="22">
        <f t="shared" si="5"/>
        <v>-1666.6666666667</v>
      </c>
    </row>
    <row r="39" customFormat="1" ht="209" customHeight="1" spans="1:12">
      <c r="A39" s="12">
        <v>37</v>
      </c>
      <c r="B39" s="13" t="s">
        <v>81</v>
      </c>
      <c r="C39" s="15" t="s">
        <v>82</v>
      </c>
      <c r="D39" s="14">
        <v>1</v>
      </c>
      <c r="E39" s="34" t="s">
        <v>14</v>
      </c>
      <c r="F39" s="30"/>
      <c r="G39" s="31">
        <v>4600</v>
      </c>
      <c r="H39" s="31">
        <v>4600</v>
      </c>
      <c r="I39" s="22">
        <v>5253.33333333333</v>
      </c>
      <c r="J39" s="22">
        <f t="shared" si="3"/>
        <v>5253.33333333333</v>
      </c>
      <c r="K39" s="22">
        <f t="shared" si="4"/>
        <v>653.33333333333</v>
      </c>
      <c r="L39" s="22">
        <f t="shared" si="5"/>
        <v>653.33333333333</v>
      </c>
    </row>
    <row r="40" customFormat="1" ht="105" customHeight="1" spans="1:12">
      <c r="A40" s="12">
        <v>38</v>
      </c>
      <c r="B40" s="13" t="s">
        <v>83</v>
      </c>
      <c r="C40" s="13" t="s">
        <v>84</v>
      </c>
      <c r="D40" s="14">
        <v>2</v>
      </c>
      <c r="E40" s="34" t="s">
        <v>14</v>
      </c>
      <c r="F40" s="26"/>
      <c r="G40" s="27">
        <v>15600</v>
      </c>
      <c r="H40" s="27">
        <v>31200</v>
      </c>
      <c r="I40" s="22">
        <v>8000</v>
      </c>
      <c r="J40" s="22">
        <f t="shared" si="3"/>
        <v>16000</v>
      </c>
      <c r="K40" s="22">
        <f t="shared" si="4"/>
        <v>-7600</v>
      </c>
      <c r="L40" s="22">
        <f t="shared" si="5"/>
        <v>-15200</v>
      </c>
    </row>
    <row r="41" customFormat="1" ht="105" customHeight="1" spans="1:12">
      <c r="A41" s="12">
        <v>39</v>
      </c>
      <c r="B41" s="13" t="s">
        <v>85</v>
      </c>
      <c r="C41" s="13" t="s">
        <v>86</v>
      </c>
      <c r="D41" s="12">
        <v>9</v>
      </c>
      <c r="E41" s="34" t="s">
        <v>87</v>
      </c>
      <c r="F41" s="30"/>
      <c r="G41" s="31">
        <v>360</v>
      </c>
      <c r="H41" s="31">
        <v>3240</v>
      </c>
      <c r="I41" s="22">
        <v>273.666666666667</v>
      </c>
      <c r="J41" s="22">
        <f t="shared" si="3"/>
        <v>2463</v>
      </c>
      <c r="K41" s="22">
        <f t="shared" si="4"/>
        <v>-86.333333333333</v>
      </c>
      <c r="L41" s="22">
        <f t="shared" si="5"/>
        <v>-776.999999999997</v>
      </c>
    </row>
    <row r="42" customFormat="1" ht="105" customHeight="1" spans="1:12">
      <c r="A42" s="12">
        <v>40</v>
      </c>
      <c r="B42" s="13" t="s">
        <v>88</v>
      </c>
      <c r="C42" s="13" t="s">
        <v>89</v>
      </c>
      <c r="D42" s="12">
        <v>36</v>
      </c>
      <c r="E42" s="34" t="s">
        <v>87</v>
      </c>
      <c r="F42" s="30"/>
      <c r="G42" s="31">
        <v>250</v>
      </c>
      <c r="H42" s="31">
        <v>9000</v>
      </c>
      <c r="I42" s="22">
        <v>161.666666666667</v>
      </c>
      <c r="J42" s="22">
        <f t="shared" si="3"/>
        <v>5820.00000000001</v>
      </c>
      <c r="K42" s="22">
        <f t="shared" si="4"/>
        <v>-88.333333333333</v>
      </c>
      <c r="L42" s="22">
        <f t="shared" si="5"/>
        <v>-3179.99999999999</v>
      </c>
    </row>
    <row r="43" customFormat="1" ht="105" customHeight="1" spans="1:12">
      <c r="A43" s="12">
        <v>41</v>
      </c>
      <c r="B43" s="13" t="s">
        <v>90</v>
      </c>
      <c r="C43" s="15" t="s">
        <v>91</v>
      </c>
      <c r="D43" s="14">
        <v>82</v>
      </c>
      <c r="E43" s="34" t="s">
        <v>87</v>
      </c>
      <c r="F43" s="30" t="str">
        <f>_xlfn.DISPIMG("ID_992297447AD0471DA22A799800FAE96E",1)</f>
        <v>=DISPIMG("ID_992297447AD0471DA22A799800FAE96E",1)</v>
      </c>
      <c r="G43" s="31">
        <v>460</v>
      </c>
      <c r="H43" s="31">
        <v>37720</v>
      </c>
      <c r="I43" s="22">
        <v>463.333333333333</v>
      </c>
      <c r="J43" s="22">
        <f t="shared" si="3"/>
        <v>37993.3333333333</v>
      </c>
      <c r="K43" s="22">
        <f t="shared" si="4"/>
        <v>3.33333333333297</v>
      </c>
      <c r="L43" s="22">
        <f t="shared" si="5"/>
        <v>273.333333333307</v>
      </c>
    </row>
    <row r="44" customFormat="1" ht="105" customHeight="1" spans="1:12">
      <c r="A44" s="12">
        <v>42</v>
      </c>
      <c r="B44" s="13" t="s">
        <v>92</v>
      </c>
      <c r="C44" s="15" t="s">
        <v>93</v>
      </c>
      <c r="D44" s="14">
        <v>4</v>
      </c>
      <c r="E44" s="34" t="s">
        <v>87</v>
      </c>
      <c r="F44" s="30" t="str">
        <f>_xlfn.DISPIMG("ID_F6DBD8FC147A4DBE949C2E70B0D9E461",1)</f>
        <v>=DISPIMG("ID_F6DBD8FC147A4DBE949C2E70B0D9E461",1)</v>
      </c>
      <c r="G44" s="31">
        <v>580</v>
      </c>
      <c r="H44" s="31">
        <v>2320</v>
      </c>
      <c r="I44" s="22">
        <v>461.666666666667</v>
      </c>
      <c r="J44" s="22">
        <f t="shared" si="3"/>
        <v>1846.66666666667</v>
      </c>
      <c r="K44" s="22">
        <f t="shared" si="4"/>
        <v>-118.333333333333</v>
      </c>
      <c r="L44" s="22">
        <f t="shared" si="5"/>
        <v>-473.333333333332</v>
      </c>
    </row>
    <row r="45" customFormat="1" ht="139" customHeight="1" spans="1:12">
      <c r="A45" s="12">
        <v>43</v>
      </c>
      <c r="B45" s="13" t="s">
        <v>94</v>
      </c>
      <c r="C45" s="13" t="s">
        <v>95</v>
      </c>
      <c r="D45" s="12">
        <v>14</v>
      </c>
      <c r="E45" s="34" t="s">
        <v>14</v>
      </c>
      <c r="F45" s="30"/>
      <c r="G45" s="31">
        <v>1200</v>
      </c>
      <c r="H45" s="31">
        <v>16800</v>
      </c>
      <c r="I45" s="22">
        <v>1666.66666666667</v>
      </c>
      <c r="J45" s="22">
        <f t="shared" si="3"/>
        <v>23333.3333333334</v>
      </c>
      <c r="K45" s="22">
        <f t="shared" si="4"/>
        <v>466.66666666667</v>
      </c>
      <c r="L45" s="22">
        <f t="shared" si="5"/>
        <v>6533.33333333338</v>
      </c>
    </row>
    <row r="46" customFormat="1" ht="105" customHeight="1" spans="1:12">
      <c r="A46" s="12">
        <v>44</v>
      </c>
      <c r="B46" s="13" t="s">
        <v>96</v>
      </c>
      <c r="C46" s="13" t="s">
        <v>97</v>
      </c>
      <c r="D46" s="14">
        <v>3</v>
      </c>
      <c r="E46" s="34" t="s">
        <v>87</v>
      </c>
      <c r="F46" s="30"/>
      <c r="G46" s="31">
        <v>570</v>
      </c>
      <c r="H46" s="31">
        <v>1710</v>
      </c>
      <c r="I46" s="22">
        <v>653.333333333333</v>
      </c>
      <c r="J46" s="22">
        <f t="shared" si="3"/>
        <v>1960</v>
      </c>
      <c r="K46" s="22">
        <f t="shared" si="4"/>
        <v>83.333333333333</v>
      </c>
      <c r="L46" s="22">
        <f t="shared" si="5"/>
        <v>249.999999999999</v>
      </c>
    </row>
    <row r="47" customFormat="1" ht="105" customHeight="1" spans="1:12">
      <c r="A47" s="12">
        <v>45</v>
      </c>
      <c r="B47" s="13" t="s">
        <v>98</v>
      </c>
      <c r="C47" s="13" t="s">
        <v>99</v>
      </c>
      <c r="D47" s="14">
        <v>6</v>
      </c>
      <c r="E47" s="14" t="s">
        <v>11</v>
      </c>
      <c r="F47" s="28"/>
      <c r="G47" s="29">
        <v>180</v>
      </c>
      <c r="H47" s="29">
        <v>1080</v>
      </c>
      <c r="I47" s="22">
        <v>184</v>
      </c>
      <c r="J47" s="22">
        <f t="shared" si="3"/>
        <v>1104</v>
      </c>
      <c r="K47" s="22">
        <f t="shared" si="4"/>
        <v>4</v>
      </c>
      <c r="L47" s="22">
        <f t="shared" si="5"/>
        <v>24</v>
      </c>
    </row>
    <row r="48" customFormat="1" ht="105" customHeight="1" spans="1:12">
      <c r="A48" s="12">
        <v>46</v>
      </c>
      <c r="B48" s="13" t="s">
        <v>100</v>
      </c>
      <c r="C48" s="13" t="s">
        <v>72</v>
      </c>
      <c r="D48" s="14">
        <v>3</v>
      </c>
      <c r="E48" s="14" t="s">
        <v>11</v>
      </c>
      <c r="F48" s="28"/>
      <c r="G48" s="29">
        <v>360</v>
      </c>
      <c r="H48" s="29">
        <v>1080</v>
      </c>
      <c r="I48" s="22">
        <v>255.333333333333</v>
      </c>
      <c r="J48" s="22">
        <f t="shared" si="3"/>
        <v>765.999999999999</v>
      </c>
      <c r="K48" s="22">
        <f t="shared" si="4"/>
        <v>-104.666666666667</v>
      </c>
      <c r="L48" s="22">
        <f t="shared" si="5"/>
        <v>-314.000000000001</v>
      </c>
    </row>
    <row r="49" customFormat="1" ht="105" customHeight="1" spans="1:12">
      <c r="A49" s="12">
        <v>47</v>
      </c>
      <c r="B49" s="13" t="s">
        <v>101</v>
      </c>
      <c r="C49" s="13" t="s">
        <v>102</v>
      </c>
      <c r="D49" s="14">
        <v>15</v>
      </c>
      <c r="E49" s="14" t="s">
        <v>11</v>
      </c>
      <c r="F49" s="28"/>
      <c r="G49" s="29">
        <v>160</v>
      </c>
      <c r="H49" s="29">
        <v>2400</v>
      </c>
      <c r="I49" s="22">
        <v>128.666666666667</v>
      </c>
      <c r="J49" s="22">
        <f t="shared" si="3"/>
        <v>1930</v>
      </c>
      <c r="K49" s="22">
        <f t="shared" si="4"/>
        <v>-31.333333333333</v>
      </c>
      <c r="L49" s="22">
        <f t="shared" si="5"/>
        <v>-469.999999999995</v>
      </c>
    </row>
    <row r="50" customFormat="1" ht="105" customHeight="1" spans="1:12">
      <c r="A50" s="12">
        <v>48</v>
      </c>
      <c r="B50" s="13" t="s">
        <v>103</v>
      </c>
      <c r="C50" s="13" t="s">
        <v>72</v>
      </c>
      <c r="D50" s="14">
        <v>40</v>
      </c>
      <c r="E50" s="14" t="s">
        <v>11</v>
      </c>
      <c r="F50" s="28"/>
      <c r="G50" s="29">
        <v>18</v>
      </c>
      <c r="H50" s="29">
        <v>720</v>
      </c>
      <c r="I50" s="22">
        <v>16.3333333333333</v>
      </c>
      <c r="J50" s="22">
        <f t="shared" si="3"/>
        <v>653.333333333332</v>
      </c>
      <c r="K50" s="22">
        <f t="shared" si="4"/>
        <v>-1.6666666666667</v>
      </c>
      <c r="L50" s="22">
        <f t="shared" si="5"/>
        <v>-66.666666666668</v>
      </c>
    </row>
    <row r="51" customFormat="1" ht="105" customHeight="1" spans="1:12">
      <c r="A51" s="12">
        <v>49</v>
      </c>
      <c r="B51" s="13" t="s">
        <v>104</v>
      </c>
      <c r="C51" s="13" t="s">
        <v>105</v>
      </c>
      <c r="D51" s="14">
        <v>20</v>
      </c>
      <c r="E51" s="14" t="s">
        <v>11</v>
      </c>
      <c r="F51" s="28"/>
      <c r="G51" s="29">
        <v>12</v>
      </c>
      <c r="H51" s="29">
        <v>240</v>
      </c>
      <c r="I51" s="22">
        <v>4.6</v>
      </c>
      <c r="J51" s="22">
        <f t="shared" si="3"/>
        <v>92</v>
      </c>
      <c r="K51" s="22">
        <f t="shared" si="4"/>
        <v>-7.4</v>
      </c>
      <c r="L51" s="22">
        <f t="shared" si="5"/>
        <v>-148</v>
      </c>
    </row>
    <row r="52" customFormat="1" ht="105" customHeight="1" spans="1:12">
      <c r="A52" s="12">
        <v>50</v>
      </c>
      <c r="B52" s="13" t="s">
        <v>106</v>
      </c>
      <c r="C52" s="13" t="s">
        <v>107</v>
      </c>
      <c r="D52" s="14">
        <v>40</v>
      </c>
      <c r="E52" s="14" t="s">
        <v>11</v>
      </c>
      <c r="F52" s="30"/>
      <c r="G52" s="31">
        <v>40</v>
      </c>
      <c r="H52" s="31">
        <v>1600</v>
      </c>
      <c r="I52" s="22">
        <v>57.6666666666667</v>
      </c>
      <c r="J52" s="22">
        <f t="shared" si="3"/>
        <v>2306.66666666667</v>
      </c>
      <c r="K52" s="22">
        <f t="shared" si="4"/>
        <v>17.6666666666667</v>
      </c>
      <c r="L52" s="22">
        <f t="shared" si="5"/>
        <v>706.666666666668</v>
      </c>
    </row>
    <row r="53" customFormat="1" ht="105" customHeight="1" spans="1:12">
      <c r="A53" s="12">
        <v>51</v>
      </c>
      <c r="B53" s="13" t="s">
        <v>108</v>
      </c>
      <c r="C53" s="13" t="s">
        <v>109</v>
      </c>
      <c r="D53" s="14">
        <v>20</v>
      </c>
      <c r="E53" s="14" t="s">
        <v>11</v>
      </c>
      <c r="F53" s="28"/>
      <c r="G53" s="29">
        <v>32</v>
      </c>
      <c r="H53" s="29">
        <v>640</v>
      </c>
      <c r="I53" s="22">
        <v>8.33333333333333</v>
      </c>
      <c r="J53" s="22">
        <f t="shared" si="3"/>
        <v>166.666666666667</v>
      </c>
      <c r="K53" s="22">
        <f t="shared" si="4"/>
        <v>-23.6666666666667</v>
      </c>
      <c r="L53" s="22">
        <f t="shared" si="5"/>
        <v>-473.333333333333</v>
      </c>
    </row>
    <row r="54" customFormat="1" ht="105" customHeight="1" spans="1:12">
      <c r="A54" s="12">
        <v>52</v>
      </c>
      <c r="B54" s="13" t="s">
        <v>110</v>
      </c>
      <c r="C54" s="13" t="s">
        <v>111</v>
      </c>
      <c r="D54" s="14">
        <v>65</v>
      </c>
      <c r="E54" s="14" t="s">
        <v>11</v>
      </c>
      <c r="F54" s="30"/>
      <c r="G54" s="31">
        <v>46</v>
      </c>
      <c r="H54" s="31">
        <v>2990</v>
      </c>
      <c r="I54" s="22">
        <v>46.3333333333333</v>
      </c>
      <c r="J54" s="22">
        <f t="shared" si="3"/>
        <v>3011.66666666666</v>
      </c>
      <c r="K54" s="22">
        <f t="shared" si="4"/>
        <v>0.3333333333333</v>
      </c>
      <c r="L54" s="22">
        <f t="shared" si="5"/>
        <v>21.6666666666647</v>
      </c>
    </row>
    <row r="55" customFormat="1" ht="105" customHeight="1" spans="1:12">
      <c r="A55" s="12">
        <v>53</v>
      </c>
      <c r="B55" s="13" t="s">
        <v>112</v>
      </c>
      <c r="C55" s="13" t="s">
        <v>113</v>
      </c>
      <c r="D55" s="14">
        <v>70</v>
      </c>
      <c r="E55" s="14" t="s">
        <v>11</v>
      </c>
      <c r="F55" s="30"/>
      <c r="G55" s="31">
        <v>60</v>
      </c>
      <c r="H55" s="31">
        <v>4200</v>
      </c>
      <c r="I55" s="22">
        <v>42.3333333333333</v>
      </c>
      <c r="J55" s="22">
        <f t="shared" si="3"/>
        <v>2963.33333333333</v>
      </c>
      <c r="K55" s="22">
        <f t="shared" si="4"/>
        <v>-17.6666666666667</v>
      </c>
      <c r="L55" s="22">
        <f t="shared" si="5"/>
        <v>-1236.66666666667</v>
      </c>
    </row>
    <row r="56" customFormat="1" ht="156" customHeight="1" spans="1:12">
      <c r="A56" s="12">
        <v>54</v>
      </c>
      <c r="B56" s="21" t="s">
        <v>114</v>
      </c>
      <c r="C56" s="15" t="s">
        <v>115</v>
      </c>
      <c r="D56" s="12">
        <v>21</v>
      </c>
      <c r="E56" s="14" t="s">
        <v>11</v>
      </c>
      <c r="F56" s="37" t="str">
        <f>_xlfn.DISPIMG("ID_03DA6EEFD45746028DA94C09681C51AF",1)</f>
        <v>=DISPIMG("ID_03DA6EEFD45746028DA94C09681C51AF",1)</v>
      </c>
      <c r="G56" s="38">
        <v>430</v>
      </c>
      <c r="H56" s="38">
        <v>9030</v>
      </c>
      <c r="I56" s="22">
        <v>530</v>
      </c>
      <c r="J56" s="22">
        <f t="shared" si="3"/>
        <v>11130</v>
      </c>
      <c r="K56" s="22">
        <f t="shared" si="4"/>
        <v>100</v>
      </c>
      <c r="L56" s="22">
        <f t="shared" si="5"/>
        <v>2100</v>
      </c>
    </row>
    <row r="57" customFormat="1" ht="115" customHeight="1" spans="1:12">
      <c r="A57" s="12">
        <v>55</v>
      </c>
      <c r="B57" s="13" t="s">
        <v>116</v>
      </c>
      <c r="C57" s="13" t="s">
        <v>117</v>
      </c>
      <c r="D57" s="14">
        <v>6</v>
      </c>
      <c r="E57" s="14" t="s">
        <v>11</v>
      </c>
      <c r="F57" s="30"/>
      <c r="G57" s="31">
        <v>460</v>
      </c>
      <c r="H57" s="31">
        <v>2760</v>
      </c>
      <c r="I57" s="22">
        <v>720</v>
      </c>
      <c r="J57" s="22">
        <f t="shared" si="3"/>
        <v>4320</v>
      </c>
      <c r="K57" s="22">
        <f t="shared" si="4"/>
        <v>260</v>
      </c>
      <c r="L57" s="22">
        <f t="shared" si="5"/>
        <v>1560</v>
      </c>
    </row>
    <row r="58" customFormat="1" ht="115" customHeight="1" spans="1:12">
      <c r="A58" s="12">
        <v>56</v>
      </c>
      <c r="B58" s="13" t="s">
        <v>118</v>
      </c>
      <c r="C58" s="13" t="s">
        <v>119</v>
      </c>
      <c r="D58" s="14">
        <v>3</v>
      </c>
      <c r="E58" s="14" t="s">
        <v>11</v>
      </c>
      <c r="F58" s="30"/>
      <c r="G58" s="31">
        <v>380</v>
      </c>
      <c r="H58" s="31">
        <v>1140</v>
      </c>
      <c r="I58" s="22">
        <v>418.333333333333</v>
      </c>
      <c r="J58" s="22">
        <f t="shared" si="3"/>
        <v>1255</v>
      </c>
      <c r="K58" s="22">
        <f t="shared" si="4"/>
        <v>38.333333333333</v>
      </c>
      <c r="L58" s="22">
        <f t="shared" si="5"/>
        <v>114.999999999999</v>
      </c>
    </row>
    <row r="59" customFormat="1" ht="115" customHeight="1" spans="1:12">
      <c r="A59" s="12">
        <v>57</v>
      </c>
      <c r="B59" s="13" t="s">
        <v>120</v>
      </c>
      <c r="C59" s="13" t="s">
        <v>121</v>
      </c>
      <c r="D59" s="14">
        <v>4</v>
      </c>
      <c r="E59" s="14" t="s">
        <v>11</v>
      </c>
      <c r="F59" s="30"/>
      <c r="G59" s="31">
        <v>660</v>
      </c>
      <c r="H59" s="31">
        <v>2640</v>
      </c>
      <c r="I59" s="22">
        <v>623.333333333333</v>
      </c>
      <c r="J59" s="22">
        <f t="shared" si="3"/>
        <v>2493.33333333333</v>
      </c>
      <c r="K59" s="22">
        <f t="shared" si="4"/>
        <v>-36.666666666667</v>
      </c>
      <c r="L59" s="22">
        <f t="shared" si="5"/>
        <v>-146.666666666668</v>
      </c>
    </row>
    <row r="60" customFormat="1" ht="115" customHeight="1" spans="1:12">
      <c r="A60" s="12">
        <v>58</v>
      </c>
      <c r="B60" s="13" t="s">
        <v>122</v>
      </c>
      <c r="C60" s="13" t="s">
        <v>123</v>
      </c>
      <c r="D60" s="14">
        <v>1</v>
      </c>
      <c r="E60" s="14" t="s">
        <v>11</v>
      </c>
      <c r="F60" s="26"/>
      <c r="G60" s="27">
        <v>3000</v>
      </c>
      <c r="H60" s="27">
        <v>3000</v>
      </c>
      <c r="I60" s="22">
        <v>4350</v>
      </c>
      <c r="J60" s="22">
        <f t="shared" si="3"/>
        <v>4350</v>
      </c>
      <c r="K60" s="22">
        <f t="shared" si="4"/>
        <v>1350</v>
      </c>
      <c r="L60" s="22">
        <f t="shared" si="5"/>
        <v>1350</v>
      </c>
    </row>
    <row r="61" customFormat="1" ht="105" customHeight="1" spans="1:12">
      <c r="A61" s="12">
        <v>59</v>
      </c>
      <c r="B61" s="13" t="s">
        <v>124</v>
      </c>
      <c r="C61" s="13" t="s">
        <v>125</v>
      </c>
      <c r="D61" s="14">
        <v>6</v>
      </c>
      <c r="E61" s="14" t="s">
        <v>11</v>
      </c>
      <c r="F61" s="28"/>
      <c r="G61" s="29">
        <v>320</v>
      </c>
      <c r="H61" s="29">
        <v>1920</v>
      </c>
      <c r="I61" s="22">
        <v>260</v>
      </c>
      <c r="J61" s="22">
        <f t="shared" si="3"/>
        <v>1560</v>
      </c>
      <c r="K61" s="22">
        <f t="shared" si="4"/>
        <v>-60</v>
      </c>
      <c r="L61" s="22">
        <f t="shared" si="5"/>
        <v>-360</v>
      </c>
    </row>
    <row r="62" customFormat="1" ht="105" customHeight="1" spans="1:12">
      <c r="A62" s="12">
        <v>60</v>
      </c>
      <c r="B62" s="13" t="s">
        <v>126</v>
      </c>
      <c r="C62" s="15" t="s">
        <v>127</v>
      </c>
      <c r="D62" s="14">
        <v>13</v>
      </c>
      <c r="E62" s="14" t="s">
        <v>11</v>
      </c>
      <c r="F62" s="30"/>
      <c r="G62" s="31">
        <v>750</v>
      </c>
      <c r="H62" s="31">
        <v>9750</v>
      </c>
      <c r="I62" s="22">
        <v>400</v>
      </c>
      <c r="J62" s="22">
        <f t="shared" si="3"/>
        <v>5200</v>
      </c>
      <c r="K62" s="22">
        <f t="shared" si="4"/>
        <v>-350</v>
      </c>
      <c r="L62" s="22">
        <f t="shared" si="5"/>
        <v>-4550</v>
      </c>
    </row>
    <row r="63" customFormat="1" ht="105" customHeight="1" spans="1:12">
      <c r="A63" s="12">
        <v>61</v>
      </c>
      <c r="B63" s="13" t="s">
        <v>128</v>
      </c>
      <c r="C63" s="15" t="s">
        <v>129</v>
      </c>
      <c r="D63" s="14">
        <v>14</v>
      </c>
      <c r="E63" s="14" t="s">
        <v>11</v>
      </c>
      <c r="F63" s="30"/>
      <c r="G63" s="31">
        <v>480</v>
      </c>
      <c r="H63" s="31">
        <v>6720</v>
      </c>
      <c r="I63" s="22">
        <v>653.333333333333</v>
      </c>
      <c r="J63" s="22">
        <f t="shared" si="3"/>
        <v>9146.66666666666</v>
      </c>
      <c r="K63" s="22">
        <f t="shared" si="4"/>
        <v>173.333333333333</v>
      </c>
      <c r="L63" s="22">
        <f t="shared" si="5"/>
        <v>2426.66666666666</v>
      </c>
    </row>
    <row r="64" customFormat="1" ht="115" customHeight="1" spans="1:12">
      <c r="A64" s="12">
        <v>62</v>
      </c>
      <c r="B64" s="13" t="s">
        <v>130</v>
      </c>
      <c r="C64" s="13" t="s">
        <v>131</v>
      </c>
      <c r="D64" s="14">
        <v>6</v>
      </c>
      <c r="E64" s="14" t="s">
        <v>11</v>
      </c>
      <c r="F64" s="30"/>
      <c r="G64" s="31">
        <v>720</v>
      </c>
      <c r="H64" s="31">
        <v>4320</v>
      </c>
      <c r="I64" s="22">
        <v>671.666666666667</v>
      </c>
      <c r="J64" s="22">
        <f t="shared" si="3"/>
        <v>4030</v>
      </c>
      <c r="K64" s="22">
        <f t="shared" si="4"/>
        <v>-48.333333333333</v>
      </c>
      <c r="L64" s="22">
        <f t="shared" si="5"/>
        <v>-289.999999999998</v>
      </c>
    </row>
    <row r="65" customFormat="1" ht="105" customHeight="1" spans="1:12">
      <c r="A65" s="12">
        <v>63</v>
      </c>
      <c r="B65" s="13" t="s">
        <v>132</v>
      </c>
      <c r="C65" s="13" t="s">
        <v>133</v>
      </c>
      <c r="D65" s="14">
        <v>8</v>
      </c>
      <c r="E65" s="14" t="s">
        <v>11</v>
      </c>
      <c r="F65" s="28"/>
      <c r="G65" s="29">
        <v>180</v>
      </c>
      <c r="H65" s="29">
        <v>1440</v>
      </c>
      <c r="I65" s="22">
        <v>113.333333333333</v>
      </c>
      <c r="J65" s="22">
        <f t="shared" si="3"/>
        <v>906.666666666664</v>
      </c>
      <c r="K65" s="22">
        <f t="shared" si="4"/>
        <v>-66.666666666667</v>
      </c>
      <c r="L65" s="22">
        <f t="shared" si="5"/>
        <v>-533.333333333336</v>
      </c>
    </row>
    <row r="66" customFormat="1" ht="105" customHeight="1" spans="1:12">
      <c r="A66" s="12">
        <v>64</v>
      </c>
      <c r="B66" s="13" t="s">
        <v>134</v>
      </c>
      <c r="C66" s="13" t="s">
        <v>135</v>
      </c>
      <c r="D66" s="14">
        <v>2</v>
      </c>
      <c r="E66" s="14" t="s">
        <v>14</v>
      </c>
      <c r="F66" s="28"/>
      <c r="G66" s="29">
        <v>130</v>
      </c>
      <c r="H66" s="29">
        <v>260</v>
      </c>
      <c r="I66" s="22">
        <v>66.6666666666667</v>
      </c>
      <c r="J66" s="22">
        <f t="shared" si="3"/>
        <v>133.333333333333</v>
      </c>
      <c r="K66" s="22">
        <f t="shared" si="4"/>
        <v>-63.3333333333333</v>
      </c>
      <c r="L66" s="22">
        <f t="shared" si="5"/>
        <v>-126.666666666667</v>
      </c>
    </row>
    <row r="67" customFormat="1" ht="105" customHeight="1" spans="1:12">
      <c r="A67" s="12">
        <v>65</v>
      </c>
      <c r="B67" s="13" t="s">
        <v>136</v>
      </c>
      <c r="C67" s="15" t="s">
        <v>137</v>
      </c>
      <c r="D67" s="14">
        <v>1</v>
      </c>
      <c r="E67" s="14" t="s">
        <v>14</v>
      </c>
      <c r="F67" s="30"/>
      <c r="G67" s="31">
        <v>1800</v>
      </c>
      <c r="H67" s="31">
        <v>1800</v>
      </c>
      <c r="I67" s="22">
        <v>375.333333333333</v>
      </c>
      <c r="J67" s="22">
        <f t="shared" si="3"/>
        <v>375.333333333333</v>
      </c>
      <c r="K67" s="22">
        <f t="shared" si="4"/>
        <v>-1424.66666666667</v>
      </c>
      <c r="L67" s="22">
        <f t="shared" si="5"/>
        <v>-1424.66666666667</v>
      </c>
    </row>
    <row r="68" customFormat="1" ht="105" customHeight="1" spans="1:12">
      <c r="A68" s="12">
        <v>66</v>
      </c>
      <c r="B68" s="13" t="s">
        <v>138</v>
      </c>
      <c r="C68" s="13" t="s">
        <v>139</v>
      </c>
      <c r="D68" s="14">
        <v>1</v>
      </c>
      <c r="E68" s="14" t="s">
        <v>11</v>
      </c>
      <c r="F68" s="28"/>
      <c r="G68" s="29">
        <v>2100</v>
      </c>
      <c r="H68" s="29">
        <v>2100</v>
      </c>
      <c r="I68" s="22">
        <v>880</v>
      </c>
      <c r="J68" s="22">
        <f t="shared" ref="J68:J99" si="6">I68*D68</f>
        <v>880</v>
      </c>
      <c r="K68" s="22">
        <f t="shared" ref="K68:K99" si="7">I68-G68</f>
        <v>-1220</v>
      </c>
      <c r="L68" s="22">
        <f t="shared" ref="L68:L99" si="8">J68-H68</f>
        <v>-1220</v>
      </c>
    </row>
    <row r="69" customFormat="1" ht="105" customHeight="1" spans="1:12">
      <c r="A69" s="12">
        <v>67</v>
      </c>
      <c r="B69" s="13" t="s">
        <v>140</v>
      </c>
      <c r="C69" s="13" t="s">
        <v>141</v>
      </c>
      <c r="D69" s="14">
        <v>1</v>
      </c>
      <c r="E69" s="14" t="s">
        <v>14</v>
      </c>
      <c r="F69" s="28" t="str">
        <f>_xlfn.DISPIMG("ID_BB39A891057A4CEE950ABEA820E80472",1)</f>
        <v>=DISPIMG("ID_BB39A891057A4CEE950ABEA820E80472",1)</v>
      </c>
      <c r="G69" s="29">
        <v>13800</v>
      </c>
      <c r="H69" s="29">
        <v>13800</v>
      </c>
      <c r="I69" s="22">
        <v>7926.66666666667</v>
      </c>
      <c r="J69" s="22">
        <f t="shared" si="6"/>
        <v>7926.66666666667</v>
      </c>
      <c r="K69" s="22">
        <f t="shared" si="7"/>
        <v>-5873.33333333333</v>
      </c>
      <c r="L69" s="22">
        <f t="shared" si="8"/>
        <v>-5873.33333333333</v>
      </c>
    </row>
    <row r="70" customFormat="1" ht="105" customHeight="1" spans="1:12">
      <c r="A70" s="12">
        <v>68</v>
      </c>
      <c r="B70" s="34" t="s">
        <v>142</v>
      </c>
      <c r="C70" s="34" t="s">
        <v>143</v>
      </c>
      <c r="D70" s="14">
        <v>12</v>
      </c>
      <c r="E70" s="34" t="s">
        <v>14</v>
      </c>
      <c r="F70" s="31" t="str">
        <f>_xlfn.DISPIMG("ID_E165A7B3FF804969917A239B8F72037D",1)</f>
        <v>=DISPIMG("ID_E165A7B3FF804969917A239B8F72037D",1)</v>
      </c>
      <c r="G70" s="31">
        <v>2600</v>
      </c>
      <c r="H70" s="31">
        <v>31200</v>
      </c>
      <c r="I70" s="22">
        <v>2793.33333333333</v>
      </c>
      <c r="J70" s="22">
        <f t="shared" si="6"/>
        <v>33520</v>
      </c>
      <c r="K70" s="22">
        <f t="shared" si="7"/>
        <v>193.33333333333</v>
      </c>
      <c r="L70" s="22">
        <f t="shared" si="8"/>
        <v>2319.99999999996</v>
      </c>
    </row>
    <row r="71" customFormat="1" ht="105" customHeight="1" spans="1:12">
      <c r="A71" s="12">
        <v>69</v>
      </c>
      <c r="B71" s="19" t="s">
        <v>144</v>
      </c>
      <c r="C71" s="13" t="s">
        <v>145</v>
      </c>
      <c r="D71" s="14">
        <v>30</v>
      </c>
      <c r="E71" s="14" t="s">
        <v>11</v>
      </c>
      <c r="F71" s="28" t="str">
        <f>_xlfn.DISPIMG("ID_BAA17021DCC943C8A2BE4E0C9AB94E32",1)</f>
        <v>=DISPIMG("ID_BAA17021DCC943C8A2BE4E0C9AB94E32",1)</v>
      </c>
      <c r="G71" s="29">
        <v>130</v>
      </c>
      <c r="H71" s="29">
        <v>3900</v>
      </c>
      <c r="I71" s="22">
        <v>69.3333333333333</v>
      </c>
      <c r="J71" s="22">
        <f t="shared" si="6"/>
        <v>2080</v>
      </c>
      <c r="K71" s="22">
        <f t="shared" si="7"/>
        <v>-60.6666666666667</v>
      </c>
      <c r="L71" s="22">
        <f t="shared" si="8"/>
        <v>-1820</v>
      </c>
    </row>
    <row r="72" customFormat="1" ht="105" customHeight="1" spans="1:12">
      <c r="A72" s="12">
        <v>70</v>
      </c>
      <c r="B72" s="13" t="s">
        <v>146</v>
      </c>
      <c r="C72" s="13" t="s">
        <v>147</v>
      </c>
      <c r="D72" s="14">
        <v>4</v>
      </c>
      <c r="E72" s="14" t="s">
        <v>11</v>
      </c>
      <c r="F72" s="28"/>
      <c r="G72" s="29">
        <v>180</v>
      </c>
      <c r="H72" s="29">
        <v>720</v>
      </c>
      <c r="I72" s="22">
        <v>76.6666666666667</v>
      </c>
      <c r="J72" s="22">
        <f t="shared" si="6"/>
        <v>306.666666666667</v>
      </c>
      <c r="K72" s="22">
        <f t="shared" si="7"/>
        <v>-103.333333333333</v>
      </c>
      <c r="L72" s="22">
        <f t="shared" si="8"/>
        <v>-413.333333333333</v>
      </c>
    </row>
    <row r="73" customFormat="1" ht="105" customHeight="1" spans="1:12">
      <c r="A73" s="12">
        <v>71</v>
      </c>
      <c r="B73" s="21" t="s">
        <v>148</v>
      </c>
      <c r="C73" s="15" t="s">
        <v>149</v>
      </c>
      <c r="D73" s="14">
        <v>3</v>
      </c>
      <c r="E73" s="34" t="s">
        <v>14</v>
      </c>
      <c r="F73" s="30" t="str">
        <f>_xlfn.DISPIMG("ID_44787228ED7F431BAAF449DD12C6E160",1)</f>
        <v>=DISPIMG("ID_44787228ED7F431BAAF449DD12C6E160",1)</v>
      </c>
      <c r="G73" s="31">
        <v>9800</v>
      </c>
      <c r="H73" s="31">
        <v>29400</v>
      </c>
      <c r="I73" s="22">
        <v>6846.66666666667</v>
      </c>
      <c r="J73" s="22">
        <f t="shared" si="6"/>
        <v>20540</v>
      </c>
      <c r="K73" s="22">
        <f t="shared" si="7"/>
        <v>-2953.33333333333</v>
      </c>
      <c r="L73" s="22">
        <f t="shared" si="8"/>
        <v>-8859.99999999999</v>
      </c>
    </row>
    <row r="74" s="2" customFormat="1" ht="105" customHeight="1" spans="1:12">
      <c r="A74" s="12">
        <v>72</v>
      </c>
      <c r="B74" s="21" t="s">
        <v>150</v>
      </c>
      <c r="C74" s="40" t="s">
        <v>151</v>
      </c>
      <c r="D74" s="14">
        <v>12</v>
      </c>
      <c r="E74" s="34" t="s">
        <v>14</v>
      </c>
      <c r="F74" s="30"/>
      <c r="G74" s="31">
        <v>9800</v>
      </c>
      <c r="H74" s="31">
        <v>117600</v>
      </c>
      <c r="I74" s="22">
        <v>9000</v>
      </c>
      <c r="J74" s="22">
        <f t="shared" si="6"/>
        <v>108000</v>
      </c>
      <c r="K74" s="22">
        <f t="shared" si="7"/>
        <v>-800</v>
      </c>
      <c r="L74" s="22">
        <f t="shared" si="8"/>
        <v>-9600</v>
      </c>
    </row>
    <row r="75" customFormat="1" ht="105" customHeight="1" spans="1:12">
      <c r="A75" s="12">
        <v>73</v>
      </c>
      <c r="B75" s="13" t="s">
        <v>152</v>
      </c>
      <c r="C75" s="13" t="s">
        <v>153</v>
      </c>
      <c r="D75" s="14">
        <v>2</v>
      </c>
      <c r="E75" s="34" t="s">
        <v>14</v>
      </c>
      <c r="F75" s="30"/>
      <c r="G75" s="31">
        <v>760</v>
      </c>
      <c r="H75" s="31">
        <v>1520</v>
      </c>
      <c r="I75" s="22">
        <v>470</v>
      </c>
      <c r="J75" s="22">
        <f t="shared" si="6"/>
        <v>940</v>
      </c>
      <c r="K75" s="22">
        <f t="shared" si="7"/>
        <v>-290</v>
      </c>
      <c r="L75" s="22">
        <f t="shared" si="8"/>
        <v>-580</v>
      </c>
    </row>
    <row r="76" customFormat="1" ht="175" customHeight="1" spans="1:12">
      <c r="A76" s="12">
        <v>74</v>
      </c>
      <c r="B76" s="15" t="s">
        <v>154</v>
      </c>
      <c r="C76" s="15" t="s">
        <v>155</v>
      </c>
      <c r="D76" s="14">
        <v>2</v>
      </c>
      <c r="E76" s="34" t="s">
        <v>14</v>
      </c>
      <c r="F76" s="30" t="str">
        <f>_xlfn.DISPIMG("ID_6378A73C2E384A9DB10D750EF7DB6BFE",1)</f>
        <v>=DISPIMG("ID_6378A73C2E384A9DB10D750EF7DB6BFE",1)</v>
      </c>
      <c r="G76" s="31">
        <v>6530</v>
      </c>
      <c r="H76" s="31">
        <v>13060</v>
      </c>
      <c r="I76" s="22">
        <v>7792</v>
      </c>
      <c r="J76" s="22">
        <f t="shared" si="6"/>
        <v>15584</v>
      </c>
      <c r="K76" s="22">
        <f t="shared" si="7"/>
        <v>1262</v>
      </c>
      <c r="L76" s="22">
        <f t="shared" si="8"/>
        <v>2524</v>
      </c>
    </row>
    <row r="77" customFormat="1" ht="105" customHeight="1" spans="1:12">
      <c r="A77" s="12">
        <v>75</v>
      </c>
      <c r="B77" s="13" t="s">
        <v>156</v>
      </c>
      <c r="C77" s="13" t="s">
        <v>157</v>
      </c>
      <c r="D77" s="14">
        <v>20</v>
      </c>
      <c r="E77" s="14" t="s">
        <v>14</v>
      </c>
      <c r="F77" s="28"/>
      <c r="G77" s="29">
        <v>100</v>
      </c>
      <c r="H77" s="29">
        <v>2000</v>
      </c>
      <c r="I77" s="22">
        <v>158.333333333333</v>
      </c>
      <c r="J77" s="22">
        <f t="shared" si="6"/>
        <v>3166.66666666666</v>
      </c>
      <c r="K77" s="22">
        <f t="shared" si="7"/>
        <v>58.333333333333</v>
      </c>
      <c r="L77" s="22">
        <f t="shared" si="8"/>
        <v>1166.66666666666</v>
      </c>
    </row>
    <row r="78" customFormat="1" ht="105" customHeight="1" spans="1:12">
      <c r="A78" s="12">
        <v>76</v>
      </c>
      <c r="B78" s="13" t="s">
        <v>158</v>
      </c>
      <c r="C78" s="41" t="s">
        <v>159</v>
      </c>
      <c r="D78" s="14">
        <v>1</v>
      </c>
      <c r="E78" s="14" t="s">
        <v>14</v>
      </c>
      <c r="F78" s="26"/>
      <c r="G78" s="27">
        <v>7800</v>
      </c>
      <c r="H78" s="27">
        <v>7800</v>
      </c>
      <c r="I78" s="22">
        <v>6233.33333333333</v>
      </c>
      <c r="J78" s="22">
        <f t="shared" si="6"/>
        <v>6233.33333333333</v>
      </c>
      <c r="K78" s="22">
        <f t="shared" si="7"/>
        <v>-1566.66666666667</v>
      </c>
      <c r="L78" s="22">
        <f t="shared" si="8"/>
        <v>-1566.66666666667</v>
      </c>
    </row>
    <row r="79" customFormat="1" ht="105" customHeight="1" spans="1:12">
      <c r="A79" s="12">
        <v>77</v>
      </c>
      <c r="B79" s="13" t="s">
        <v>160</v>
      </c>
      <c r="C79" s="16" t="s">
        <v>161</v>
      </c>
      <c r="D79" s="14">
        <v>4</v>
      </c>
      <c r="E79" s="25" t="s">
        <v>11</v>
      </c>
      <c r="F79" s="26"/>
      <c r="G79" s="27">
        <v>1560</v>
      </c>
      <c r="H79" s="27">
        <v>6240</v>
      </c>
      <c r="I79" s="22">
        <v>2066.66666666667</v>
      </c>
      <c r="J79" s="22">
        <f t="shared" si="6"/>
        <v>8266.66666666668</v>
      </c>
      <c r="K79" s="22">
        <f t="shared" si="7"/>
        <v>506.66666666667</v>
      </c>
      <c r="L79" s="22">
        <f t="shared" si="8"/>
        <v>2026.66666666668</v>
      </c>
    </row>
    <row r="80" customFormat="1" ht="105" customHeight="1" spans="1:12">
      <c r="A80" s="12">
        <v>78</v>
      </c>
      <c r="B80" s="13" t="s">
        <v>162</v>
      </c>
      <c r="C80" s="15" t="s">
        <v>163</v>
      </c>
      <c r="D80" s="14">
        <v>55</v>
      </c>
      <c r="E80" s="14" t="s">
        <v>14</v>
      </c>
      <c r="F80" s="30"/>
      <c r="G80" s="31">
        <v>25</v>
      </c>
      <c r="H80" s="31">
        <v>1375</v>
      </c>
      <c r="I80" s="22">
        <v>45</v>
      </c>
      <c r="J80" s="22">
        <f t="shared" si="6"/>
        <v>2475</v>
      </c>
      <c r="K80" s="22">
        <f t="shared" si="7"/>
        <v>20</v>
      </c>
      <c r="L80" s="22">
        <f t="shared" si="8"/>
        <v>1100</v>
      </c>
    </row>
    <row r="81" customFormat="1" ht="105" customHeight="1" spans="1:12">
      <c r="A81" s="12">
        <v>79</v>
      </c>
      <c r="B81" s="13" t="s">
        <v>164</v>
      </c>
      <c r="C81" s="15" t="s">
        <v>165</v>
      </c>
      <c r="D81" s="14">
        <v>5</v>
      </c>
      <c r="E81" s="14" t="s">
        <v>14</v>
      </c>
      <c r="F81" s="28"/>
      <c r="G81" s="29">
        <v>280</v>
      </c>
      <c r="H81" s="29">
        <v>1400</v>
      </c>
      <c r="I81" s="22">
        <v>248.333333333333</v>
      </c>
      <c r="J81" s="22">
        <f t="shared" si="6"/>
        <v>1241.66666666666</v>
      </c>
      <c r="K81" s="22">
        <f t="shared" si="7"/>
        <v>-31.666666666667</v>
      </c>
      <c r="L81" s="22">
        <f t="shared" si="8"/>
        <v>-158.333333333335</v>
      </c>
    </row>
    <row r="82" customFormat="1" ht="105" customHeight="1" spans="1:12">
      <c r="A82" s="12">
        <v>80</v>
      </c>
      <c r="B82" s="13" t="s">
        <v>166</v>
      </c>
      <c r="C82" s="13" t="s">
        <v>167</v>
      </c>
      <c r="D82" s="14">
        <v>20</v>
      </c>
      <c r="E82" s="14" t="s">
        <v>11</v>
      </c>
      <c r="F82" s="28"/>
      <c r="G82" s="29">
        <v>80</v>
      </c>
      <c r="H82" s="29">
        <v>1600</v>
      </c>
      <c r="I82" s="22">
        <v>56.6666666666667</v>
      </c>
      <c r="J82" s="22">
        <f t="shared" si="6"/>
        <v>1133.33333333333</v>
      </c>
      <c r="K82" s="22">
        <f t="shared" si="7"/>
        <v>-23.3333333333333</v>
      </c>
      <c r="L82" s="22">
        <f t="shared" si="8"/>
        <v>-466.666666666666</v>
      </c>
    </row>
    <row r="83" customFormat="1" ht="105" customHeight="1" spans="1:12">
      <c r="A83" s="12">
        <v>81</v>
      </c>
      <c r="B83" s="15" t="s">
        <v>168</v>
      </c>
      <c r="C83" s="13" t="s">
        <v>169</v>
      </c>
      <c r="D83" s="14">
        <v>4</v>
      </c>
      <c r="E83" s="14" t="s">
        <v>170</v>
      </c>
      <c r="F83" s="46"/>
      <c r="G83" s="47">
        <v>540</v>
      </c>
      <c r="H83" s="47">
        <v>2160</v>
      </c>
      <c r="I83" s="22">
        <v>590</v>
      </c>
      <c r="J83" s="22">
        <f t="shared" si="6"/>
        <v>2360</v>
      </c>
      <c r="K83" s="22">
        <f t="shared" si="7"/>
        <v>50</v>
      </c>
      <c r="L83" s="22">
        <f t="shared" si="8"/>
        <v>200</v>
      </c>
    </row>
    <row r="84" customFormat="1" ht="105" customHeight="1" spans="1:12">
      <c r="A84" s="12">
        <v>82</v>
      </c>
      <c r="B84" s="13" t="s">
        <v>171</v>
      </c>
      <c r="C84" s="13" t="s">
        <v>172</v>
      </c>
      <c r="D84" s="14">
        <v>2</v>
      </c>
      <c r="E84" s="14" t="s">
        <v>170</v>
      </c>
      <c r="F84" s="28"/>
      <c r="G84" s="29">
        <v>3200</v>
      </c>
      <c r="H84" s="29">
        <v>6400</v>
      </c>
      <c r="I84" s="22">
        <v>3283.33333333333</v>
      </c>
      <c r="J84" s="22">
        <f t="shared" si="6"/>
        <v>6566.66666666666</v>
      </c>
      <c r="K84" s="22">
        <f t="shared" si="7"/>
        <v>83.3333333333298</v>
      </c>
      <c r="L84" s="22">
        <f t="shared" si="8"/>
        <v>166.66666666666</v>
      </c>
    </row>
    <row r="85" customFormat="1" ht="105" customHeight="1" spans="1:12">
      <c r="A85" s="12">
        <v>83</v>
      </c>
      <c r="B85" s="13" t="s">
        <v>173</v>
      </c>
      <c r="C85" s="13" t="s">
        <v>174</v>
      </c>
      <c r="D85" s="14">
        <v>3</v>
      </c>
      <c r="E85" s="12" t="s">
        <v>11</v>
      </c>
      <c r="F85" s="32" t="str">
        <f>_xlfn.DISPIMG("ID_0EF8F52D4B2B476BAECEBD33A4466B83",1)</f>
        <v>=DISPIMG("ID_0EF8F52D4B2B476BAECEBD33A4466B83",1)</v>
      </c>
      <c r="G85" s="33">
        <v>14500</v>
      </c>
      <c r="H85" s="33">
        <v>43500</v>
      </c>
      <c r="I85" s="22">
        <v>14333.3333333333</v>
      </c>
      <c r="J85" s="22">
        <f t="shared" si="6"/>
        <v>42999.9999999999</v>
      </c>
      <c r="K85" s="22">
        <f t="shared" si="7"/>
        <v>-166.666666666701</v>
      </c>
      <c r="L85" s="22">
        <f t="shared" si="8"/>
        <v>-500.000000000102</v>
      </c>
    </row>
    <row r="86" customFormat="1" ht="105" customHeight="1" spans="1:12">
      <c r="A86" s="12">
        <v>84</v>
      </c>
      <c r="B86" s="13" t="s">
        <v>175</v>
      </c>
      <c r="C86" s="15" t="s">
        <v>176</v>
      </c>
      <c r="D86" s="14">
        <v>3</v>
      </c>
      <c r="E86" s="14" t="s">
        <v>14</v>
      </c>
      <c r="F86" s="30"/>
      <c r="G86" s="31">
        <v>2700</v>
      </c>
      <c r="H86" s="31">
        <v>8100</v>
      </c>
      <c r="I86" s="22">
        <v>2420</v>
      </c>
      <c r="J86" s="22">
        <f t="shared" si="6"/>
        <v>7260</v>
      </c>
      <c r="K86" s="22">
        <f t="shared" si="7"/>
        <v>-280</v>
      </c>
      <c r="L86" s="22">
        <f t="shared" si="8"/>
        <v>-840</v>
      </c>
    </row>
    <row r="87" customFormat="1" ht="105" customHeight="1" spans="1:12">
      <c r="A87" s="12">
        <v>85</v>
      </c>
      <c r="B87" s="13" t="s">
        <v>177</v>
      </c>
      <c r="C87" s="13" t="s">
        <v>178</v>
      </c>
      <c r="D87" s="14">
        <v>2</v>
      </c>
      <c r="E87" s="14" t="s">
        <v>14</v>
      </c>
      <c r="F87" s="28"/>
      <c r="G87" s="29">
        <v>685</v>
      </c>
      <c r="H87" s="29">
        <v>1370</v>
      </c>
      <c r="I87" s="22">
        <v>746.666666666667</v>
      </c>
      <c r="J87" s="22">
        <f t="shared" si="6"/>
        <v>1493.33333333333</v>
      </c>
      <c r="K87" s="22">
        <f t="shared" si="7"/>
        <v>61.666666666667</v>
      </c>
      <c r="L87" s="22">
        <f t="shared" si="8"/>
        <v>123.333333333334</v>
      </c>
    </row>
    <row r="88" customFormat="1" ht="105" customHeight="1" spans="1:12">
      <c r="A88" s="12">
        <v>86</v>
      </c>
      <c r="B88" s="13" t="s">
        <v>179</v>
      </c>
      <c r="C88" s="13" t="s">
        <v>180</v>
      </c>
      <c r="D88" s="14">
        <v>6</v>
      </c>
      <c r="E88" s="14" t="s">
        <v>14</v>
      </c>
      <c r="F88" s="28"/>
      <c r="G88" s="29">
        <v>800</v>
      </c>
      <c r="H88" s="29">
        <v>4800</v>
      </c>
      <c r="I88" s="22">
        <v>636.666666666667</v>
      </c>
      <c r="J88" s="22">
        <f t="shared" si="6"/>
        <v>3820</v>
      </c>
      <c r="K88" s="22">
        <f t="shared" si="7"/>
        <v>-163.333333333333</v>
      </c>
      <c r="L88" s="22">
        <f t="shared" si="8"/>
        <v>-979.999999999998</v>
      </c>
    </row>
    <row r="89" s="1" customFormat="1" ht="105" customHeight="1" spans="1:12">
      <c r="A89" s="12">
        <v>87</v>
      </c>
      <c r="B89" s="13" t="s">
        <v>181</v>
      </c>
      <c r="C89" s="13" t="s">
        <v>182</v>
      </c>
      <c r="D89" s="14">
        <v>16</v>
      </c>
      <c r="E89" s="14" t="s">
        <v>11</v>
      </c>
      <c r="F89" s="28"/>
      <c r="G89" s="29">
        <v>80</v>
      </c>
      <c r="H89" s="29">
        <v>1280</v>
      </c>
      <c r="I89" s="22">
        <v>81.6666666666667</v>
      </c>
      <c r="J89" s="22">
        <f t="shared" si="6"/>
        <v>1306.66666666667</v>
      </c>
      <c r="K89" s="22">
        <f t="shared" si="7"/>
        <v>1.6666666666667</v>
      </c>
      <c r="L89" s="22">
        <f t="shared" si="8"/>
        <v>26.6666666666672</v>
      </c>
    </row>
    <row r="90" s="1" customFormat="1" ht="105" customHeight="1" spans="1:12">
      <c r="A90" s="12">
        <v>88</v>
      </c>
      <c r="B90" s="13" t="s">
        <v>183</v>
      </c>
      <c r="C90" s="13" t="s">
        <v>184</v>
      </c>
      <c r="D90" s="14">
        <v>27</v>
      </c>
      <c r="E90" s="34" t="s">
        <v>14</v>
      </c>
      <c r="F90" s="30"/>
      <c r="G90" s="31">
        <v>80</v>
      </c>
      <c r="H90" s="31">
        <v>2160</v>
      </c>
      <c r="I90" s="22">
        <v>43.3333333333333</v>
      </c>
      <c r="J90" s="22">
        <f t="shared" si="6"/>
        <v>1170</v>
      </c>
      <c r="K90" s="22">
        <f t="shared" si="7"/>
        <v>-36.6666666666667</v>
      </c>
      <c r="L90" s="22">
        <f t="shared" si="8"/>
        <v>-990.000000000001</v>
      </c>
    </row>
    <row r="91" customFormat="1" ht="105" customHeight="1" spans="1:12">
      <c r="A91" s="12">
        <v>89</v>
      </c>
      <c r="B91" s="13" t="s">
        <v>185</v>
      </c>
      <c r="C91" s="13" t="s">
        <v>186</v>
      </c>
      <c r="D91" s="14">
        <v>2</v>
      </c>
      <c r="E91" s="14" t="s">
        <v>11</v>
      </c>
      <c r="F91" s="28"/>
      <c r="G91" s="29">
        <v>360</v>
      </c>
      <c r="H91" s="29">
        <v>720</v>
      </c>
      <c r="I91" s="22">
        <v>258</v>
      </c>
      <c r="J91" s="22">
        <f t="shared" si="6"/>
        <v>516</v>
      </c>
      <c r="K91" s="22">
        <f t="shared" si="7"/>
        <v>-102</v>
      </c>
      <c r="L91" s="22">
        <f t="shared" si="8"/>
        <v>-204</v>
      </c>
    </row>
    <row r="92" customFormat="1" ht="105" customHeight="1" spans="1:12">
      <c r="A92" s="12">
        <v>90</v>
      </c>
      <c r="B92" s="13" t="s">
        <v>187</v>
      </c>
      <c r="C92" s="13" t="s">
        <v>188</v>
      </c>
      <c r="D92" s="14">
        <v>93</v>
      </c>
      <c r="E92" s="14" t="s">
        <v>11</v>
      </c>
      <c r="F92" s="28"/>
      <c r="G92" s="29">
        <v>8</v>
      </c>
      <c r="H92" s="29">
        <v>744</v>
      </c>
      <c r="I92" s="22">
        <v>13.3333333333333</v>
      </c>
      <c r="J92" s="22">
        <f t="shared" si="6"/>
        <v>1240</v>
      </c>
      <c r="K92" s="22">
        <f t="shared" si="7"/>
        <v>5.3333333333333</v>
      </c>
      <c r="L92" s="22">
        <f t="shared" si="8"/>
        <v>495.999999999997</v>
      </c>
    </row>
    <row r="93" customFormat="1" ht="105" customHeight="1" spans="1:12">
      <c r="A93" s="12">
        <v>91</v>
      </c>
      <c r="B93" s="13" t="s">
        <v>189</v>
      </c>
      <c r="C93" s="13" t="s">
        <v>190</v>
      </c>
      <c r="D93" s="14">
        <v>19</v>
      </c>
      <c r="E93" s="34" t="s">
        <v>14</v>
      </c>
      <c r="F93" s="26"/>
      <c r="G93" s="27">
        <v>1330</v>
      </c>
      <c r="H93" s="27">
        <v>25270</v>
      </c>
      <c r="I93" s="22">
        <v>836.666666666667</v>
      </c>
      <c r="J93" s="22">
        <f t="shared" si="6"/>
        <v>15896.6666666667</v>
      </c>
      <c r="K93" s="22">
        <f t="shared" si="7"/>
        <v>-493.333333333333</v>
      </c>
      <c r="L93" s="22">
        <f t="shared" si="8"/>
        <v>-9373.33333333333</v>
      </c>
    </row>
    <row r="94" s="3" customFormat="1" ht="78" customHeight="1" spans="1:12">
      <c r="A94" s="12">
        <v>92</v>
      </c>
      <c r="B94" s="13" t="s">
        <v>191</v>
      </c>
      <c r="C94" s="13" t="s">
        <v>192</v>
      </c>
      <c r="D94" s="14">
        <v>21</v>
      </c>
      <c r="E94" s="34" t="s">
        <v>11</v>
      </c>
      <c r="F94" s="30"/>
      <c r="G94" s="31">
        <v>70</v>
      </c>
      <c r="H94" s="31">
        <v>1470</v>
      </c>
      <c r="I94" s="22">
        <v>72.3333333333333</v>
      </c>
      <c r="J94" s="22">
        <f t="shared" si="6"/>
        <v>1519</v>
      </c>
      <c r="K94" s="22">
        <f t="shared" si="7"/>
        <v>2.3333333333333</v>
      </c>
      <c r="L94" s="22">
        <f t="shared" si="8"/>
        <v>48.9999999999993</v>
      </c>
    </row>
    <row r="95" s="3" customFormat="1" ht="78" customHeight="1" spans="1:12">
      <c r="A95" s="12">
        <v>93</v>
      </c>
      <c r="B95" s="13" t="s">
        <v>193</v>
      </c>
      <c r="C95" s="13" t="s">
        <v>194</v>
      </c>
      <c r="D95" s="14">
        <v>1</v>
      </c>
      <c r="E95" s="34" t="s">
        <v>14</v>
      </c>
      <c r="F95" s="26"/>
      <c r="G95" s="27">
        <v>16000</v>
      </c>
      <c r="H95" s="27">
        <v>16000</v>
      </c>
      <c r="I95" s="22">
        <v>10066.6666666667</v>
      </c>
      <c r="J95" s="22">
        <f t="shared" si="6"/>
        <v>10066.6666666667</v>
      </c>
      <c r="K95" s="22">
        <f t="shared" si="7"/>
        <v>-5933.3333333333</v>
      </c>
      <c r="L95" s="22">
        <f t="shared" si="8"/>
        <v>-5933.3333333333</v>
      </c>
    </row>
    <row r="96" s="3" customFormat="1" ht="78" customHeight="1" spans="1:12">
      <c r="A96" s="12">
        <v>94</v>
      </c>
      <c r="B96" s="13" t="s">
        <v>195</v>
      </c>
      <c r="C96" s="13" t="s">
        <v>196</v>
      </c>
      <c r="D96" s="14">
        <v>68</v>
      </c>
      <c r="E96" s="34" t="s">
        <v>14</v>
      </c>
      <c r="F96" s="28"/>
      <c r="G96" s="29">
        <v>20</v>
      </c>
      <c r="H96" s="29">
        <v>1360</v>
      </c>
      <c r="I96" s="22">
        <v>17.3333333333333</v>
      </c>
      <c r="J96" s="22">
        <f t="shared" si="6"/>
        <v>1178.66666666666</v>
      </c>
      <c r="K96" s="22">
        <f t="shared" si="7"/>
        <v>-2.6666666666667</v>
      </c>
      <c r="L96" s="22">
        <f t="shared" si="8"/>
        <v>-181.333333333336</v>
      </c>
    </row>
    <row r="97" customFormat="1" ht="105" customHeight="1" spans="1:12">
      <c r="A97" s="12">
        <v>95</v>
      </c>
      <c r="B97" s="13" t="s">
        <v>197</v>
      </c>
      <c r="C97" s="13" t="s">
        <v>198</v>
      </c>
      <c r="D97" s="14">
        <v>36</v>
      </c>
      <c r="E97" s="14" t="s">
        <v>199</v>
      </c>
      <c r="F97" s="28" t="str">
        <f>_xlfn.DISPIMG("ID_D4392DD2C738435CB887B27E70A7F8FF",1)</f>
        <v>=DISPIMG("ID_D4392DD2C738435CB887B27E70A7F8FF",1)</v>
      </c>
      <c r="G97" s="29">
        <v>60</v>
      </c>
      <c r="H97" s="29">
        <v>2160</v>
      </c>
      <c r="I97" s="22">
        <v>55.3333333333333</v>
      </c>
      <c r="J97" s="22">
        <f t="shared" si="6"/>
        <v>1992</v>
      </c>
      <c r="K97" s="22">
        <f t="shared" si="7"/>
        <v>-4.6666666666667</v>
      </c>
      <c r="L97" s="22">
        <f t="shared" si="8"/>
        <v>-168.000000000001</v>
      </c>
    </row>
    <row r="98" s="4" customFormat="1" ht="108" customHeight="1" spans="1:12">
      <c r="A98" s="12">
        <v>96</v>
      </c>
      <c r="B98" s="13" t="s">
        <v>200</v>
      </c>
      <c r="C98" s="13" t="s">
        <v>201</v>
      </c>
      <c r="D98" s="14">
        <v>70</v>
      </c>
      <c r="E98" s="14" t="s">
        <v>11</v>
      </c>
      <c r="F98" s="28" t="str">
        <f>_xlfn.DISPIMG("ID_3DBD69C745B64B86B0853E2CA02DA323",1)</f>
        <v>=DISPIMG("ID_3DBD69C745B64B86B0853E2CA02DA323",1)</v>
      </c>
      <c r="G98" s="29">
        <v>30</v>
      </c>
      <c r="H98" s="29">
        <v>2100</v>
      </c>
      <c r="I98" s="22">
        <v>10</v>
      </c>
      <c r="J98" s="22">
        <f t="shared" si="6"/>
        <v>700</v>
      </c>
      <c r="K98" s="22">
        <f t="shared" si="7"/>
        <v>-20</v>
      </c>
      <c r="L98" s="22">
        <f t="shared" si="8"/>
        <v>-1400</v>
      </c>
    </row>
    <row r="99" customFormat="1" ht="86" customHeight="1" spans="1:12">
      <c r="A99" s="12">
        <v>97</v>
      </c>
      <c r="B99" s="13" t="s">
        <v>202</v>
      </c>
      <c r="C99" s="13" t="s">
        <v>203</v>
      </c>
      <c r="D99" s="14">
        <v>35</v>
      </c>
      <c r="E99" s="14" t="s">
        <v>11</v>
      </c>
      <c r="F99" s="28" t="str">
        <f>_xlfn.DISPIMG("ID_2591EB695DF04268A82B2E67E6244711",1)</f>
        <v>=DISPIMG("ID_2591EB695DF04268A82B2E67E6244711",1)</v>
      </c>
      <c r="G99" s="29">
        <v>28</v>
      </c>
      <c r="H99" s="29">
        <v>980</v>
      </c>
      <c r="I99" s="22">
        <v>16</v>
      </c>
      <c r="J99" s="22">
        <f t="shared" si="6"/>
        <v>560</v>
      </c>
      <c r="K99" s="22">
        <f t="shared" si="7"/>
        <v>-12</v>
      </c>
      <c r="L99" s="22">
        <f t="shared" si="8"/>
        <v>-420</v>
      </c>
    </row>
    <row r="100" s="5" customFormat="1" ht="88" customHeight="1" spans="1:12">
      <c r="A100" s="12">
        <v>98</v>
      </c>
      <c r="B100" s="13" t="s">
        <v>204</v>
      </c>
      <c r="C100" s="13" t="s">
        <v>205</v>
      </c>
      <c r="D100" s="14">
        <v>132</v>
      </c>
      <c r="E100" s="14" t="s">
        <v>11</v>
      </c>
      <c r="F100" s="28" t="str">
        <f>_xlfn.DISPIMG("ID_1C520B10B04345598A90EACB5279E4D8",1)</f>
        <v>=DISPIMG("ID_1C520B10B04345598A90EACB5279E4D8",1)</v>
      </c>
      <c r="G100" s="29">
        <v>3</v>
      </c>
      <c r="H100" s="29">
        <v>396</v>
      </c>
      <c r="I100" s="22">
        <v>15.3333333333333</v>
      </c>
      <c r="J100" s="22">
        <f t="shared" ref="J100:J115" si="9">I100*D100</f>
        <v>2024</v>
      </c>
      <c r="K100" s="22">
        <f t="shared" ref="K100:K115" si="10">I100-G100</f>
        <v>12.3333333333333</v>
      </c>
      <c r="L100" s="22">
        <f t="shared" ref="L100:L115" si="11">J100-H100</f>
        <v>1628</v>
      </c>
    </row>
    <row r="101" s="5" customFormat="1" ht="88" customHeight="1" spans="1:12">
      <c r="A101" s="12">
        <v>99</v>
      </c>
      <c r="B101" s="13" t="s">
        <v>206</v>
      </c>
      <c r="C101" s="13" t="s">
        <v>207</v>
      </c>
      <c r="D101" s="14">
        <v>30</v>
      </c>
      <c r="E101" s="14" t="s">
        <v>11</v>
      </c>
      <c r="F101" s="28"/>
      <c r="G101" s="29">
        <v>15</v>
      </c>
      <c r="H101" s="29">
        <v>450</v>
      </c>
      <c r="I101" s="22">
        <v>8.66666666666667</v>
      </c>
      <c r="J101" s="22">
        <f t="shared" si="9"/>
        <v>260</v>
      </c>
      <c r="K101" s="22">
        <f t="shared" si="10"/>
        <v>-6.33333333333333</v>
      </c>
      <c r="L101" s="22">
        <f t="shared" si="11"/>
        <v>-190</v>
      </c>
    </row>
    <row r="102" s="5" customFormat="1" ht="88" customHeight="1" spans="1:12">
      <c r="A102" s="12">
        <v>100</v>
      </c>
      <c r="B102" s="13" t="s">
        <v>208</v>
      </c>
      <c r="C102" s="13" t="s">
        <v>209</v>
      </c>
      <c r="D102" s="14">
        <v>4</v>
      </c>
      <c r="E102" s="14" t="s">
        <v>14</v>
      </c>
      <c r="F102" s="28"/>
      <c r="G102" s="29">
        <v>460</v>
      </c>
      <c r="H102" s="29">
        <v>1840</v>
      </c>
      <c r="I102" s="22">
        <v>360</v>
      </c>
      <c r="J102" s="22">
        <f t="shared" si="9"/>
        <v>1440</v>
      </c>
      <c r="K102" s="22">
        <f t="shared" si="10"/>
        <v>-100</v>
      </c>
      <c r="L102" s="22">
        <f t="shared" si="11"/>
        <v>-400</v>
      </c>
    </row>
    <row r="103" s="5" customFormat="1" ht="88" customHeight="1" spans="1:12">
      <c r="A103" s="12">
        <v>101</v>
      </c>
      <c r="B103" s="13" t="s">
        <v>208</v>
      </c>
      <c r="C103" s="13" t="s">
        <v>210</v>
      </c>
      <c r="D103" s="14">
        <v>2</v>
      </c>
      <c r="E103" s="14" t="s">
        <v>14</v>
      </c>
      <c r="F103" s="28"/>
      <c r="G103" s="29">
        <v>350</v>
      </c>
      <c r="H103" s="29">
        <v>700</v>
      </c>
      <c r="I103" s="22">
        <v>313.333333333333</v>
      </c>
      <c r="J103" s="22">
        <f t="shared" si="9"/>
        <v>626.666666666666</v>
      </c>
      <c r="K103" s="22">
        <f t="shared" si="10"/>
        <v>-36.666666666667</v>
      </c>
      <c r="L103" s="22">
        <f t="shared" si="11"/>
        <v>-73.3333333333341</v>
      </c>
    </row>
    <row r="104" s="5" customFormat="1" ht="88" customHeight="1" spans="1:12">
      <c r="A104" s="12">
        <v>102</v>
      </c>
      <c r="B104" s="13" t="s">
        <v>211</v>
      </c>
      <c r="C104" s="42" t="s">
        <v>212</v>
      </c>
      <c r="D104" s="14">
        <v>14</v>
      </c>
      <c r="E104" s="14" t="s">
        <v>14</v>
      </c>
      <c r="F104" s="28"/>
      <c r="G104" s="29">
        <v>680</v>
      </c>
      <c r="H104" s="29">
        <v>9520</v>
      </c>
      <c r="I104" s="22">
        <v>356.666666666667</v>
      </c>
      <c r="J104" s="22">
        <f t="shared" si="9"/>
        <v>4993.33333333334</v>
      </c>
      <c r="K104" s="22">
        <f t="shared" si="10"/>
        <v>-323.333333333333</v>
      </c>
      <c r="L104" s="22">
        <f t="shared" si="11"/>
        <v>-4526.66666666666</v>
      </c>
    </row>
    <row r="105" customFormat="1" ht="105" customHeight="1" spans="1:12">
      <c r="A105" s="12">
        <v>103</v>
      </c>
      <c r="B105" s="13" t="s">
        <v>213</v>
      </c>
      <c r="C105" s="43" t="s">
        <v>214</v>
      </c>
      <c r="D105" s="14">
        <v>45</v>
      </c>
      <c r="E105" s="14" t="s">
        <v>14</v>
      </c>
      <c r="F105" s="28"/>
      <c r="G105" s="29">
        <v>150</v>
      </c>
      <c r="H105" s="29">
        <v>6750</v>
      </c>
      <c r="I105" s="22">
        <v>130</v>
      </c>
      <c r="J105" s="22">
        <f t="shared" si="9"/>
        <v>5850</v>
      </c>
      <c r="K105" s="22">
        <f t="shared" si="10"/>
        <v>-20</v>
      </c>
      <c r="L105" s="22">
        <f t="shared" si="11"/>
        <v>-900</v>
      </c>
    </row>
    <row r="106" customFormat="1" ht="86" customHeight="1" spans="1:12">
      <c r="A106" s="12">
        <v>104</v>
      </c>
      <c r="B106" s="13" t="s">
        <v>215</v>
      </c>
      <c r="C106" s="44" t="s">
        <v>216</v>
      </c>
      <c r="D106" s="14">
        <v>2</v>
      </c>
      <c r="E106" s="14" t="s">
        <v>14</v>
      </c>
      <c r="F106" s="28"/>
      <c r="G106" s="29">
        <v>160</v>
      </c>
      <c r="H106" s="29">
        <v>320</v>
      </c>
      <c r="I106" s="22">
        <v>278.333333333333</v>
      </c>
      <c r="J106" s="22">
        <f t="shared" si="9"/>
        <v>556.666666666666</v>
      </c>
      <c r="K106" s="22">
        <f t="shared" si="10"/>
        <v>118.333333333333</v>
      </c>
      <c r="L106" s="22">
        <f t="shared" si="11"/>
        <v>236.666666666666</v>
      </c>
    </row>
    <row r="107" customFormat="1" ht="86" customHeight="1" spans="1:12">
      <c r="A107" s="12">
        <v>105</v>
      </c>
      <c r="B107" s="13" t="s">
        <v>217</v>
      </c>
      <c r="C107" s="13" t="s">
        <v>218</v>
      </c>
      <c r="D107" s="14">
        <v>20</v>
      </c>
      <c r="E107" s="14" t="s">
        <v>11</v>
      </c>
      <c r="F107" s="28"/>
      <c r="G107" s="29">
        <v>25</v>
      </c>
      <c r="H107" s="29">
        <v>500</v>
      </c>
      <c r="I107" s="22">
        <v>33.3333333333333</v>
      </c>
      <c r="J107" s="22">
        <f t="shared" si="9"/>
        <v>666.666666666666</v>
      </c>
      <c r="K107" s="22">
        <f t="shared" si="10"/>
        <v>8.3333333333333</v>
      </c>
      <c r="L107" s="22">
        <f t="shared" si="11"/>
        <v>166.666666666666</v>
      </c>
    </row>
    <row r="108" customFormat="1" ht="90" customHeight="1" spans="1:12">
      <c r="A108" s="12">
        <v>106</v>
      </c>
      <c r="B108" s="13" t="s">
        <v>219</v>
      </c>
      <c r="C108" s="13" t="s">
        <v>220</v>
      </c>
      <c r="D108" s="14">
        <v>72</v>
      </c>
      <c r="E108" s="14" t="s">
        <v>11</v>
      </c>
      <c r="F108" s="28"/>
      <c r="G108" s="29">
        <v>16</v>
      </c>
      <c r="H108" s="29">
        <v>1152</v>
      </c>
      <c r="I108" s="22">
        <v>39</v>
      </c>
      <c r="J108" s="22">
        <f t="shared" si="9"/>
        <v>2808</v>
      </c>
      <c r="K108" s="22">
        <f t="shared" si="10"/>
        <v>23</v>
      </c>
      <c r="L108" s="22">
        <f t="shared" si="11"/>
        <v>1656</v>
      </c>
    </row>
    <row r="109" customFormat="1" ht="110" customHeight="1" spans="1:12">
      <c r="A109" s="12">
        <v>107</v>
      </c>
      <c r="B109" s="13" t="s">
        <v>221</v>
      </c>
      <c r="C109" s="13" t="s">
        <v>222</v>
      </c>
      <c r="D109" s="14">
        <v>1</v>
      </c>
      <c r="E109" s="14" t="s">
        <v>14</v>
      </c>
      <c r="F109" s="28" t="str">
        <f>_xlfn.DISPIMG("ID_D43CC21A5000420997FDF66AD0BD068B",1)</f>
        <v>=DISPIMG("ID_D43CC21A5000420997FDF66AD0BD068B",1)</v>
      </c>
      <c r="G109" s="29">
        <v>650</v>
      </c>
      <c r="H109" s="29">
        <v>650</v>
      </c>
      <c r="I109" s="22">
        <v>558.333333333333</v>
      </c>
      <c r="J109" s="22">
        <f t="shared" si="9"/>
        <v>558.333333333333</v>
      </c>
      <c r="K109" s="22">
        <f t="shared" si="10"/>
        <v>-91.666666666667</v>
      </c>
      <c r="L109" s="22">
        <f t="shared" si="11"/>
        <v>-91.666666666667</v>
      </c>
    </row>
    <row r="110" customFormat="1" ht="86" customHeight="1" spans="1:12">
      <c r="A110" s="12">
        <v>108</v>
      </c>
      <c r="B110" s="13" t="s">
        <v>223</v>
      </c>
      <c r="C110" s="13" t="s">
        <v>72</v>
      </c>
      <c r="D110" s="14">
        <v>30</v>
      </c>
      <c r="E110" s="14" t="s">
        <v>11</v>
      </c>
      <c r="F110" s="28"/>
      <c r="G110" s="29">
        <v>70</v>
      </c>
      <c r="H110" s="29">
        <v>2100</v>
      </c>
      <c r="I110" s="22">
        <v>51</v>
      </c>
      <c r="J110" s="22">
        <f t="shared" si="9"/>
        <v>1530</v>
      </c>
      <c r="K110" s="22">
        <f t="shared" si="10"/>
        <v>-19</v>
      </c>
      <c r="L110" s="22">
        <f t="shared" si="11"/>
        <v>-570</v>
      </c>
    </row>
    <row r="111" customFormat="1" ht="86" customHeight="1" spans="1:12">
      <c r="A111" s="12">
        <v>109</v>
      </c>
      <c r="B111" s="13" t="s">
        <v>224</v>
      </c>
      <c r="C111" s="13" t="s">
        <v>225</v>
      </c>
      <c r="D111" s="14">
        <v>46</v>
      </c>
      <c r="E111" s="14" t="s">
        <v>11</v>
      </c>
      <c r="F111" s="28" t="str">
        <f>_xlfn.DISPIMG("ID_9741A57CD9454C53B99EED25549108FF",1)</f>
        <v>=DISPIMG("ID_9741A57CD9454C53B99EED25549108FF",1)</v>
      </c>
      <c r="G111" s="29">
        <v>10</v>
      </c>
      <c r="H111" s="29">
        <v>460</v>
      </c>
      <c r="I111" s="22">
        <v>11.7666666666667</v>
      </c>
      <c r="J111" s="22">
        <f t="shared" si="9"/>
        <v>541.266666666668</v>
      </c>
      <c r="K111" s="22">
        <f t="shared" si="10"/>
        <v>1.7666666666667</v>
      </c>
      <c r="L111" s="22">
        <f t="shared" si="11"/>
        <v>81.2666666666681</v>
      </c>
    </row>
    <row r="112" s="6" customFormat="1" ht="102" customHeight="1" spans="1:12">
      <c r="A112" s="12">
        <v>110</v>
      </c>
      <c r="B112" s="13" t="s">
        <v>226</v>
      </c>
      <c r="C112" s="13" t="s">
        <v>227</v>
      </c>
      <c r="D112" s="14">
        <v>32</v>
      </c>
      <c r="E112" s="34" t="s">
        <v>14</v>
      </c>
      <c r="F112" s="30"/>
      <c r="G112" s="31">
        <v>680</v>
      </c>
      <c r="H112" s="31">
        <v>21760</v>
      </c>
      <c r="I112" s="22">
        <v>368.333333333333</v>
      </c>
      <c r="J112" s="22">
        <f t="shared" si="9"/>
        <v>11786.6666666667</v>
      </c>
      <c r="K112" s="22">
        <f t="shared" si="10"/>
        <v>-311.666666666667</v>
      </c>
      <c r="L112" s="22">
        <f t="shared" si="11"/>
        <v>-9973.33333333334</v>
      </c>
    </row>
    <row r="113" s="5" customFormat="1" ht="88" customHeight="1" spans="1:12">
      <c r="A113" s="12">
        <v>111</v>
      </c>
      <c r="B113" s="13" t="s">
        <v>228</v>
      </c>
      <c r="C113" s="13" t="s">
        <v>229</v>
      </c>
      <c r="D113" s="14">
        <v>20</v>
      </c>
      <c r="E113" s="14" t="s">
        <v>11</v>
      </c>
      <c r="F113" s="28"/>
      <c r="G113" s="29">
        <v>30</v>
      </c>
      <c r="H113" s="29">
        <v>600</v>
      </c>
      <c r="I113" s="22">
        <v>11.5</v>
      </c>
      <c r="J113" s="22">
        <f t="shared" si="9"/>
        <v>230</v>
      </c>
      <c r="K113" s="22">
        <f t="shared" si="10"/>
        <v>-18.5</v>
      </c>
      <c r="L113" s="22">
        <f t="shared" si="11"/>
        <v>-370</v>
      </c>
    </row>
    <row r="114" s="5" customFormat="1" ht="88" customHeight="1" spans="1:12">
      <c r="A114" s="12">
        <v>112</v>
      </c>
      <c r="B114" s="13" t="s">
        <v>230</v>
      </c>
      <c r="C114" s="45" t="s">
        <v>231</v>
      </c>
      <c r="D114" s="14">
        <v>3</v>
      </c>
      <c r="E114" s="25" t="s">
        <v>14</v>
      </c>
      <c r="F114" s="26"/>
      <c r="G114" s="27">
        <v>6200</v>
      </c>
      <c r="H114" s="27">
        <v>18600</v>
      </c>
      <c r="I114" s="22">
        <v>5950</v>
      </c>
      <c r="J114" s="22">
        <f t="shared" si="9"/>
        <v>17850</v>
      </c>
      <c r="K114" s="22">
        <f t="shared" si="10"/>
        <v>-250</v>
      </c>
      <c r="L114" s="22">
        <f t="shared" si="11"/>
        <v>-750</v>
      </c>
    </row>
    <row r="115" s="4" customFormat="1" ht="105" customHeight="1" spans="1:12">
      <c r="A115" s="12">
        <v>113</v>
      </c>
      <c r="B115" s="15" t="s">
        <v>232</v>
      </c>
      <c r="C115" s="15" t="s">
        <v>233</v>
      </c>
      <c r="D115" s="14">
        <v>1</v>
      </c>
      <c r="E115" s="34" t="s">
        <v>14</v>
      </c>
      <c r="F115" s="30"/>
      <c r="G115" s="31">
        <v>1200</v>
      </c>
      <c r="H115" s="31">
        <v>1200</v>
      </c>
      <c r="I115" s="22">
        <v>593.333333333333</v>
      </c>
      <c r="J115" s="22">
        <f t="shared" si="9"/>
        <v>593.333333333333</v>
      </c>
      <c r="K115" s="22">
        <f t="shared" si="10"/>
        <v>-606.666666666667</v>
      </c>
      <c r="L115" s="22">
        <f t="shared" si="11"/>
        <v>-606.666666666667</v>
      </c>
    </row>
    <row r="116" s="7" customFormat="1" ht="103" customHeight="1" spans="1:13">
      <c r="A116" s="12">
        <v>114</v>
      </c>
      <c r="B116" s="11" t="s">
        <v>234</v>
      </c>
      <c r="C116" s="11"/>
      <c r="D116" s="10"/>
      <c r="E116" s="10"/>
      <c r="F116" s="23"/>
      <c r="G116" s="24"/>
      <c r="H116" s="24">
        <v>1129737</v>
      </c>
      <c r="I116" s="48"/>
      <c r="J116" s="48">
        <f>SUM(J3:J115)</f>
        <v>1028953.26666667</v>
      </c>
      <c r="K116" s="48"/>
      <c r="L116" s="48">
        <v>-100783.733333334</v>
      </c>
      <c r="M116" s="7">
        <v>-0.0892099075566557</v>
      </c>
    </row>
  </sheetData>
  <mergeCells count="4">
    <mergeCell ref="A1:F1"/>
    <mergeCell ref="G1:H1"/>
    <mergeCell ref="I1:J1"/>
    <mergeCell ref="K1:L1"/>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平均值</vt:lpstr>
      <vt:lpstr>对比表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greatwall</cp:lastModifiedBy>
  <dcterms:created xsi:type="dcterms:W3CDTF">2022-06-03T08:37:00Z</dcterms:created>
  <cp:lastPrinted>2024-05-16T11:05:00Z</cp:lastPrinted>
  <dcterms:modified xsi:type="dcterms:W3CDTF">2025-09-18T10:12:22Z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A27E106CF53041499E694753397B1CB7_13</vt:lpwstr>
  </property>
  <property fmtid="{D5CDD505-2E9C-101B-9397-08002B2CF9AE}" pid="3" name="KSOProductBuildVer">
    <vt:lpwstr>2052-11.8.2.10624</vt:lpwstr>
  </property>
</Properties>
</file>